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共同\共同 Ver7.23 ★231002予定\"/>
    </mc:Choice>
  </mc:AlternateContent>
  <xr:revisionPtr revIDLastSave="0" documentId="13_ncr:1_{A18346D6-250A-488E-BB2B-3D51B17C7AD3}" xr6:coauthVersionLast="47" xr6:coauthVersionMax="47" xr10:uidLastSave="{00000000-0000-0000-0000-000000000000}"/>
  <bookViews>
    <workbookView xWindow="-120" yWindow="-120" windowWidth="29040" windowHeight="15990" tabRatio="924" xr2:uid="{00000000-000D-0000-FFFF-FFFF00000000}"/>
  </bookViews>
  <sheets>
    <sheet name="申請書" sheetId="4" r:id="rId1"/>
    <sheet name="申請者等・別紙" sheetId="82" r:id="rId2"/>
    <sheet name="申請書第四面" sheetId="8" r:id="rId3"/>
    <sheet name="第四面代替" sheetId="9" r:id="rId4"/>
    <sheet name="変更申請書" sheetId="61" r:id="rId5"/>
    <sheet name="（液状化）申出書" sheetId="79" r:id="rId6"/>
    <sheet name="委任状" sheetId="5" r:id="rId7"/>
    <sheet name="申込書" sheetId="34" r:id="rId8"/>
    <sheet name="性能評価申請受付票" sheetId="85" r:id="rId9"/>
    <sheet name="自己評価書表紙" sheetId="6" r:id="rId10"/>
    <sheet name="住戸分類" sheetId="7" r:id="rId11"/>
    <sheet name="1" sheetId="36" r:id="rId12"/>
    <sheet name="2" sheetId="37" r:id="rId13"/>
    <sheet name="3" sheetId="38" r:id="rId14"/>
    <sheet name="4" sheetId="65" r:id="rId15"/>
    <sheet name="5" sheetId="39" r:id="rId16"/>
    <sheet name="6" sheetId="40" r:id="rId17"/>
    <sheet name="7" sheetId="41" r:id="rId18"/>
    <sheet name="8" sheetId="71" r:id="rId19"/>
    <sheet name="9" sheetId="80" r:id="rId20"/>
    <sheet name="10" sheetId="81" r:id="rId21"/>
    <sheet name="11" sheetId="44" r:id="rId22"/>
    <sheet name="12" sheetId="45" r:id="rId23"/>
    <sheet name="13" sheetId="46" r:id="rId24"/>
    <sheet name="14" sheetId="47" r:id="rId25"/>
    <sheet name="15" sheetId="48" r:id="rId26"/>
    <sheet name="16" sheetId="49" r:id="rId27"/>
    <sheet name="17" sheetId="50" r:id="rId28"/>
    <sheet name="18" sheetId="51" r:id="rId29"/>
    <sheet name="19" sheetId="52" r:id="rId30"/>
    <sheet name="20" sheetId="53" r:id="rId31"/>
    <sheet name="21" sheetId="54" r:id="rId32"/>
    <sheet name="22" sheetId="55" r:id="rId33"/>
    <sheet name="23" sheetId="56" r:id="rId34"/>
    <sheet name="24" sheetId="57" r:id="rId35"/>
    <sheet name="25" sheetId="59" r:id="rId36"/>
    <sheet name="光視計算" sheetId="31" r:id="rId37"/>
    <sheet name="計算用" sheetId="32" r:id="rId38"/>
    <sheet name="一覧表" sheetId="67" r:id="rId39"/>
    <sheet name="更新対策天井高計算表" sheetId="68" r:id="rId40"/>
    <sheet name="住戸番号、タイプ図（例）" sheetId="74" r:id="rId41"/>
    <sheet name="火災グループ図（例）" sheetId="75" r:id="rId42"/>
    <sheet name="更新対策グループ図（例）" sheetId="76" r:id="rId43"/>
    <sheet name="温熱グループ図（例）" sheetId="77" r:id="rId44"/>
    <sheet name="防犯グループ図（例）" sheetId="78" r:id="rId45"/>
  </sheets>
  <definedNames>
    <definedName name="_xlnm.Print_Area" localSheetId="5">'（液状化）申出書'!$A$1:$AK$72</definedName>
    <definedName name="_xlnm.Print_Area" localSheetId="11">'1'!$A$1:$AQ$84</definedName>
    <definedName name="_xlnm.Print_Area" localSheetId="20">'10'!$A$1:$AP$75</definedName>
    <definedName name="_xlnm.Print_Area" localSheetId="21">'11'!$A$1:$AQ$72</definedName>
    <definedName name="_xlnm.Print_Area" localSheetId="22">'12'!$A$1:$AQ$59</definedName>
    <definedName name="_xlnm.Print_Area" localSheetId="23">'13'!$A$1:$AQ$63</definedName>
    <definedName name="_xlnm.Print_Area" localSheetId="24">'14'!$A$1:$AQ$67</definedName>
    <definedName name="_xlnm.Print_Area" localSheetId="25">'15'!$A$1:$AQ$42</definedName>
    <definedName name="_xlnm.Print_Area" localSheetId="26">'16'!$A$1:$AQ$85</definedName>
    <definedName name="_xlnm.Print_Area" localSheetId="12">'2'!$A$1:$AQ$84</definedName>
    <definedName name="_xlnm.Print_Area" localSheetId="32">'22'!$A$1:$AQ$67</definedName>
    <definedName name="_xlnm.Print_Area" localSheetId="33">'23'!$A$1:$AQ$46</definedName>
    <definedName name="_xlnm.Print_Area" localSheetId="34">'24'!$A$1:$AQ$46</definedName>
    <definedName name="_xlnm.Print_Area" localSheetId="13">'3'!$A$1:$AQ$73</definedName>
    <definedName name="_xlnm.Print_Area" localSheetId="14">'4'!$A$1:$AQ$42</definedName>
    <definedName name="_xlnm.Print_Area" localSheetId="15">'5'!$A$1:$AQ$21</definedName>
    <definedName name="_xlnm.Print_Area" localSheetId="16">'6'!$A$1:$AQ$79</definedName>
    <definedName name="_xlnm.Print_Area" localSheetId="17">'7'!$A$1:$AQ$83</definedName>
    <definedName name="_xlnm.Print_Area" localSheetId="18">'8'!$A$1:$AQ$72</definedName>
    <definedName name="_xlnm.Print_Area" localSheetId="19">'9'!$A$1:$AP$70</definedName>
    <definedName name="_xlnm.Print_Area" localSheetId="6">委任状!$A$1:$S$33</definedName>
    <definedName name="_xlnm.Print_Area" localSheetId="38">一覧表!$A$1:$EJ$127</definedName>
    <definedName name="_xlnm.Print_Area" localSheetId="43">'温熱グループ図（例）'!$A$1:$AC$43</definedName>
    <definedName name="_xlnm.Print_Area" localSheetId="41">'火災グループ図（例）'!$A$1:$AC$43</definedName>
    <definedName name="_xlnm.Print_Area" localSheetId="36">光視計算!$A$1:$M$474</definedName>
    <definedName name="_xlnm.Print_Area" localSheetId="42">'更新対策グループ図（例）'!$A$1:$AC$43</definedName>
    <definedName name="_xlnm.Print_Area" localSheetId="9">自己評価書表紙!$A$1:$I$61</definedName>
    <definedName name="_xlnm.Print_Area" localSheetId="40">'住戸番号、タイプ図（例）'!$A$1:$AE$43</definedName>
    <definedName name="_xlnm.Print_Area" localSheetId="10">住戸分類!$B$1:$S$54</definedName>
    <definedName name="_xlnm.Print_Area" localSheetId="7">申込書!$A$1:$U$53</definedName>
    <definedName name="_xlnm.Print_Area" localSheetId="1">申請者等・別紙!$A$1:$T$42</definedName>
    <definedName name="_xlnm.Print_Area" localSheetId="0">申請書!$A$1:$T$221</definedName>
    <definedName name="_xlnm.Print_Area" localSheetId="2">申請書第四面!$A$1:$S$31</definedName>
    <definedName name="_xlnm.Print_Area" localSheetId="8">性能評価申請受付票!$A$1:$U$68</definedName>
    <definedName name="_xlnm.Print_Area" localSheetId="3">第四面代替!$A$1:$X$125</definedName>
    <definedName name="_xlnm.Print_Area" localSheetId="4">変更申請書!$A$1:$T$56</definedName>
    <definedName name="_xlnm.Print_Area" localSheetId="44">'防犯グループ図（例）'!$A$1:$AG$44</definedName>
    <definedName name="_xlnm.Print_Titles" localSheetId="38">一覧表!$1:$27</definedName>
    <definedName name="_xlnm.Print_Titles" localSheetId="10">住戸分類!$1:$1</definedName>
    <definedName name="_xlnm.Print_Titles" localSheetId="3">第四面代替!$1:$5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61" l="1"/>
  <c r="A57" i="4"/>
  <c r="O40" i="6"/>
  <c r="B20" i="81" l="1"/>
  <c r="B197" i="4"/>
  <c r="O41" i="6" l="1"/>
  <c r="O12" i="67"/>
  <c r="L12" i="67"/>
  <c r="O99" i="4" l="1"/>
  <c r="M99" i="4"/>
  <c r="K99" i="4"/>
  <c r="H99" i="4"/>
  <c r="D99" i="4"/>
  <c r="O98" i="4"/>
  <c r="M98" i="4"/>
  <c r="K98" i="4"/>
  <c r="H98" i="4"/>
  <c r="D98" i="4"/>
  <c r="G30" i="85" l="1"/>
  <c r="G7" i="85"/>
  <c r="A84" i="36" l="1"/>
  <c r="L36" i="85"/>
  <c r="I36" i="85"/>
  <c r="R31" i="85"/>
  <c r="G32" i="85"/>
  <c r="M31" i="85"/>
  <c r="H31" i="85"/>
  <c r="O30" i="85"/>
  <c r="G29" i="85"/>
  <c r="G10" i="85"/>
  <c r="H9" i="85"/>
  <c r="Q5" i="85"/>
  <c r="A43" i="6"/>
  <c r="E45" i="6" s="1"/>
  <c r="A60" i="6"/>
  <c r="E60" i="6" s="1"/>
  <c r="A54" i="6"/>
  <c r="A53" i="6"/>
  <c r="F12" i="81"/>
  <c r="FO7" i="67"/>
  <c r="A23" i="6"/>
  <c r="F23" i="6" s="1"/>
  <c r="A22" i="6"/>
  <c r="E22" i="6" s="1"/>
  <c r="A18" i="6"/>
  <c r="E18" i="6" s="1"/>
  <c r="A17" i="6"/>
  <c r="B38" i="36" s="1"/>
  <c r="A15" i="6"/>
  <c r="B23" i="36" s="1"/>
  <c r="BW9" i="67"/>
  <c r="N14" i="34"/>
  <c r="K14" i="34"/>
  <c r="V145" i="4"/>
  <c r="V144" i="4"/>
  <c r="V137" i="4"/>
  <c r="V136" i="4"/>
  <c r="V134" i="4"/>
  <c r="V133" i="4"/>
  <c r="V124" i="4"/>
  <c r="V125" i="4"/>
  <c r="V126" i="4"/>
  <c r="V127" i="4"/>
  <c r="V128" i="4"/>
  <c r="V129" i="4"/>
  <c r="V123" i="4"/>
  <c r="V121" i="4"/>
  <c r="V120" i="4"/>
  <c r="V119" i="4"/>
  <c r="S11" i="34"/>
  <c r="BY12" i="67"/>
  <c r="BJ12" i="67" s="1"/>
  <c r="A31" i="6"/>
  <c r="FM10" i="67" s="1"/>
  <c r="BY17" i="67"/>
  <c r="BV17" i="67"/>
  <c r="BY16" i="67"/>
  <c r="BY15" i="67"/>
  <c r="BY14" i="67"/>
  <c r="BJ14" i="67" s="1"/>
  <c r="BY13" i="67"/>
  <c r="BW10" i="67"/>
  <c r="BY7" i="67"/>
  <c r="BJ7" i="67" s="1"/>
  <c r="BY6" i="67"/>
  <c r="BJ6" i="67" s="1"/>
  <c r="BY4" i="67"/>
  <c r="BJ4" i="67" s="1"/>
  <c r="BY3" i="67"/>
  <c r="BJ3" i="67" s="1"/>
  <c r="AX17" i="67"/>
  <c r="AX16" i="67"/>
  <c r="AS17" i="67"/>
  <c r="AN17" i="67"/>
  <c r="AN16" i="67"/>
  <c r="AB11" i="67"/>
  <c r="AB10" i="67"/>
  <c r="G11" i="67"/>
  <c r="G10" i="67"/>
  <c r="G9" i="67"/>
  <c r="O7" i="67"/>
  <c r="G7" i="67"/>
  <c r="AG6" i="67"/>
  <c r="AB6" i="67"/>
  <c r="R6" i="67"/>
  <c r="J6" i="67"/>
  <c r="R5" i="67"/>
  <c r="J5" i="67"/>
  <c r="R4" i="67"/>
  <c r="AC4" i="67"/>
  <c r="AC3" i="67"/>
  <c r="G2" i="67"/>
  <c r="G1" i="67"/>
  <c r="A61" i="6"/>
  <c r="FQ5" i="67" s="1"/>
  <c r="A59" i="6"/>
  <c r="F59" i="6" s="1"/>
  <c r="A58" i="6"/>
  <c r="B16" i="55" s="1"/>
  <c r="A56" i="6"/>
  <c r="B21" i="51" s="1"/>
  <c r="A51" i="6"/>
  <c r="B16" i="39" s="1"/>
  <c r="A50" i="6"/>
  <c r="F50" i="6" s="1"/>
  <c r="A46" i="6"/>
  <c r="B42" i="44" s="1"/>
  <c r="A38" i="6"/>
  <c r="B16" i="71" s="1"/>
  <c r="A35" i="6"/>
  <c r="E35" i="6" s="1"/>
  <c r="A34" i="6"/>
  <c r="F34" i="6" s="1"/>
  <c r="A33" i="6"/>
  <c r="FM12" i="67" s="1"/>
  <c r="A32" i="6"/>
  <c r="O32" i="6" s="1"/>
  <c r="F35" i="40" s="1"/>
  <c r="V140" i="4"/>
  <c r="V141" i="4"/>
  <c r="V142" i="4"/>
  <c r="V139" i="4"/>
  <c r="AT87" i="36"/>
  <c r="AT86" i="36"/>
  <c r="AA3" i="9"/>
  <c r="Z3" i="9" s="1"/>
  <c r="O439" i="31"/>
  <c r="H393" i="31"/>
  <c r="H392" i="31"/>
  <c r="H391" i="31"/>
  <c r="H390" i="31"/>
  <c r="H389" i="31"/>
  <c r="H388" i="31"/>
  <c r="H387" i="31"/>
  <c r="H386" i="31"/>
  <c r="H385" i="31"/>
  <c r="H384" i="31"/>
  <c r="H383" i="31"/>
  <c r="H382" i="31"/>
  <c r="H381" i="31"/>
  <c r="H380" i="31"/>
  <c r="H379" i="31"/>
  <c r="H378" i="31"/>
  <c r="H377" i="31"/>
  <c r="H376" i="31"/>
  <c r="H375" i="31"/>
  <c r="H374" i="31"/>
  <c r="H373" i="31"/>
  <c r="H372" i="31"/>
  <c r="H371" i="31"/>
  <c r="O370" i="31"/>
  <c r="H370" i="31"/>
  <c r="O369" i="31"/>
  <c r="H369" i="31"/>
  <c r="O368" i="31"/>
  <c r="H368" i="31"/>
  <c r="O367" i="31"/>
  <c r="H367" i="31"/>
  <c r="O366" i="31"/>
  <c r="H366" i="31"/>
  <c r="O365" i="31"/>
  <c r="H365" i="31"/>
  <c r="O364" i="31"/>
  <c r="O363" i="31"/>
  <c r="O362" i="31"/>
  <c r="O361" i="31"/>
  <c r="J361" i="31"/>
  <c r="I361" i="31"/>
  <c r="H361" i="31"/>
  <c r="G361" i="31"/>
  <c r="F361" i="31"/>
  <c r="E361" i="31"/>
  <c r="D361" i="31"/>
  <c r="C361" i="31"/>
  <c r="O360" i="31"/>
  <c r="K360" i="31"/>
  <c r="H362" i="31" s="1"/>
  <c r="H354" i="31"/>
  <c r="H353" i="31"/>
  <c r="H352" i="31"/>
  <c r="H351" i="31"/>
  <c r="H350" i="31"/>
  <c r="H349" i="31"/>
  <c r="H348" i="31"/>
  <c r="H347" i="31"/>
  <c r="H346" i="31"/>
  <c r="H345" i="31"/>
  <c r="H344" i="31"/>
  <c r="H343" i="31"/>
  <c r="H342" i="31"/>
  <c r="H341" i="31"/>
  <c r="H340" i="31"/>
  <c r="H339" i="31"/>
  <c r="H338" i="31"/>
  <c r="H337" i="31"/>
  <c r="H336" i="31"/>
  <c r="H335" i="31"/>
  <c r="H334" i="31"/>
  <c r="H333" i="31"/>
  <c r="H332" i="31"/>
  <c r="O331" i="31"/>
  <c r="H331" i="31"/>
  <c r="O330" i="31"/>
  <c r="H330" i="31"/>
  <c r="O329" i="31"/>
  <c r="H329" i="31"/>
  <c r="O328" i="31"/>
  <c r="H328" i="31"/>
  <c r="O327" i="31"/>
  <c r="H327" i="31"/>
  <c r="O326" i="31"/>
  <c r="H326" i="31"/>
  <c r="O325" i="31"/>
  <c r="O324" i="31"/>
  <c r="O323" i="31"/>
  <c r="O322" i="31"/>
  <c r="J322" i="31"/>
  <c r="I322" i="31"/>
  <c r="H322" i="31"/>
  <c r="G322" i="31"/>
  <c r="F322" i="31"/>
  <c r="E322" i="31"/>
  <c r="D322" i="31"/>
  <c r="C322" i="31"/>
  <c r="O321" i="31"/>
  <c r="K321" i="31"/>
  <c r="H314" i="31"/>
  <c r="H313" i="31"/>
  <c r="H312" i="31"/>
  <c r="H311" i="31"/>
  <c r="H310" i="31"/>
  <c r="H309" i="31"/>
  <c r="H308" i="31"/>
  <c r="H307" i="31"/>
  <c r="H306" i="31"/>
  <c r="I306" i="31" s="1"/>
  <c r="H305" i="31"/>
  <c r="H304" i="31"/>
  <c r="H303" i="31"/>
  <c r="H302" i="31"/>
  <c r="H301" i="31"/>
  <c r="H300" i="31"/>
  <c r="H299" i="31"/>
  <c r="H298" i="31"/>
  <c r="H297" i="31"/>
  <c r="H296" i="31"/>
  <c r="H295" i="31"/>
  <c r="H294" i="31"/>
  <c r="H293" i="31"/>
  <c r="H292" i="31"/>
  <c r="O291" i="31"/>
  <c r="H291" i="31"/>
  <c r="O290" i="31"/>
  <c r="H290" i="31"/>
  <c r="O289" i="31"/>
  <c r="H289" i="31"/>
  <c r="O288" i="31"/>
  <c r="H288" i="31"/>
  <c r="O287" i="31"/>
  <c r="H287" i="31"/>
  <c r="O286" i="31"/>
  <c r="H286" i="31"/>
  <c r="O285" i="31"/>
  <c r="O284" i="31"/>
  <c r="O283" i="31"/>
  <c r="O282" i="31"/>
  <c r="J282" i="31"/>
  <c r="I282" i="31"/>
  <c r="H282" i="31"/>
  <c r="G282" i="31"/>
  <c r="F282" i="31"/>
  <c r="E282" i="31"/>
  <c r="D282" i="31"/>
  <c r="C282" i="31"/>
  <c r="O281" i="31"/>
  <c r="K281" i="31"/>
  <c r="Q291" i="31" s="1"/>
  <c r="H275" i="31"/>
  <c r="H274" i="31"/>
  <c r="H273" i="31"/>
  <c r="H272" i="31"/>
  <c r="H271" i="31"/>
  <c r="H270" i="31"/>
  <c r="H269" i="31"/>
  <c r="H268" i="31"/>
  <c r="H267" i="31"/>
  <c r="H266" i="31"/>
  <c r="H265" i="31"/>
  <c r="H264" i="31"/>
  <c r="H263" i="31"/>
  <c r="H262" i="31"/>
  <c r="H261" i="31"/>
  <c r="H260" i="31"/>
  <c r="H259" i="31"/>
  <c r="H258" i="31"/>
  <c r="H257" i="31"/>
  <c r="H256" i="31"/>
  <c r="H255" i="31"/>
  <c r="H254" i="31"/>
  <c r="H253" i="31"/>
  <c r="O252" i="31"/>
  <c r="H252" i="31"/>
  <c r="O251" i="31"/>
  <c r="H251" i="31"/>
  <c r="O250" i="31"/>
  <c r="H250" i="31"/>
  <c r="O249" i="31"/>
  <c r="H249" i="31"/>
  <c r="O248" i="31"/>
  <c r="H248" i="31"/>
  <c r="O247" i="31"/>
  <c r="H247" i="31"/>
  <c r="O246" i="31"/>
  <c r="O245" i="31"/>
  <c r="O244" i="31"/>
  <c r="O243" i="31"/>
  <c r="J243" i="31"/>
  <c r="I243" i="31"/>
  <c r="H243" i="31"/>
  <c r="G243" i="31"/>
  <c r="F243" i="31"/>
  <c r="E243" i="31"/>
  <c r="D243" i="31"/>
  <c r="C243" i="31"/>
  <c r="O242" i="31"/>
  <c r="K242" i="31"/>
  <c r="Q252" i="31" s="1"/>
  <c r="H235" i="31"/>
  <c r="H234" i="31"/>
  <c r="H233" i="31"/>
  <c r="H232" i="31"/>
  <c r="H231" i="31"/>
  <c r="H230" i="31"/>
  <c r="H229" i="31"/>
  <c r="I227" i="31" s="1"/>
  <c r="H228" i="31"/>
  <c r="H227" i="31"/>
  <c r="H226" i="31"/>
  <c r="H225" i="31"/>
  <c r="H224" i="31"/>
  <c r="H223" i="31"/>
  <c r="H222" i="31"/>
  <c r="H221" i="31"/>
  <c r="H220" i="31"/>
  <c r="H219" i="31"/>
  <c r="H218" i="31"/>
  <c r="H217" i="31"/>
  <c r="H216" i="31"/>
  <c r="H215" i="31"/>
  <c r="H214" i="31"/>
  <c r="H213" i="31"/>
  <c r="O212" i="31"/>
  <c r="H212" i="31"/>
  <c r="O211" i="31"/>
  <c r="H211" i="31"/>
  <c r="O210" i="31"/>
  <c r="H210" i="31"/>
  <c r="O209" i="31"/>
  <c r="H209" i="31"/>
  <c r="O208" i="31"/>
  <c r="H208" i="31"/>
  <c r="O207" i="31"/>
  <c r="H207" i="31"/>
  <c r="O206" i="31"/>
  <c r="O205" i="31"/>
  <c r="O204" i="31"/>
  <c r="O203" i="31"/>
  <c r="J203" i="31"/>
  <c r="I203" i="31"/>
  <c r="H203" i="31"/>
  <c r="G203" i="31"/>
  <c r="F203" i="31"/>
  <c r="E203" i="31"/>
  <c r="D203" i="31"/>
  <c r="C203" i="31"/>
  <c r="O202" i="31"/>
  <c r="K202" i="31"/>
  <c r="H196" i="31"/>
  <c r="H195" i="31"/>
  <c r="H194" i="31"/>
  <c r="H193" i="31"/>
  <c r="H192" i="31"/>
  <c r="H191" i="31"/>
  <c r="H190" i="31"/>
  <c r="H189" i="31"/>
  <c r="H188" i="31"/>
  <c r="H187" i="31"/>
  <c r="H186" i="31"/>
  <c r="H185" i="31"/>
  <c r="H184" i="31"/>
  <c r="H183" i="31"/>
  <c r="H182" i="31"/>
  <c r="H181" i="31"/>
  <c r="H180" i="31"/>
  <c r="H179" i="31"/>
  <c r="H178" i="31"/>
  <c r="H177" i="31"/>
  <c r="H176" i="31"/>
  <c r="H175" i="31"/>
  <c r="H174" i="31"/>
  <c r="O173" i="31"/>
  <c r="H173" i="31"/>
  <c r="O172" i="31"/>
  <c r="H172" i="31"/>
  <c r="O171" i="31"/>
  <c r="H171" i="31"/>
  <c r="O170" i="31"/>
  <c r="H170" i="31"/>
  <c r="O169" i="31"/>
  <c r="H169" i="31"/>
  <c r="O168" i="31"/>
  <c r="H168" i="31"/>
  <c r="O167" i="31"/>
  <c r="O166" i="31"/>
  <c r="O165" i="31"/>
  <c r="O164" i="31"/>
  <c r="J164" i="31"/>
  <c r="I164" i="31"/>
  <c r="H164" i="31"/>
  <c r="G164" i="31"/>
  <c r="F164" i="31"/>
  <c r="E164" i="31"/>
  <c r="D164" i="31"/>
  <c r="C164" i="31"/>
  <c r="O163" i="31"/>
  <c r="K163" i="31"/>
  <c r="Q173" i="31" s="1"/>
  <c r="H156" i="31"/>
  <c r="H155" i="31"/>
  <c r="H154" i="31"/>
  <c r="H153" i="31"/>
  <c r="H152" i="31"/>
  <c r="H151" i="31"/>
  <c r="H150" i="31"/>
  <c r="H149" i="31"/>
  <c r="H148" i="31"/>
  <c r="H147" i="31"/>
  <c r="H146" i="31"/>
  <c r="H145" i="31"/>
  <c r="H144" i="31"/>
  <c r="H143" i="31"/>
  <c r="H142" i="31"/>
  <c r="H141" i="31"/>
  <c r="H140" i="31"/>
  <c r="H139" i="31"/>
  <c r="H138" i="31"/>
  <c r="H137" i="31"/>
  <c r="H136" i="31"/>
  <c r="H135" i="31"/>
  <c r="H134" i="31"/>
  <c r="O133" i="31"/>
  <c r="H133" i="31"/>
  <c r="O132" i="31"/>
  <c r="H132" i="31"/>
  <c r="O131" i="31"/>
  <c r="H131" i="31"/>
  <c r="O130" i="31"/>
  <c r="H130" i="31"/>
  <c r="O129" i="31"/>
  <c r="H129" i="31"/>
  <c r="O128" i="31"/>
  <c r="H128" i="31"/>
  <c r="O127" i="31"/>
  <c r="O126" i="31"/>
  <c r="O125" i="31"/>
  <c r="O124" i="31"/>
  <c r="J124" i="31"/>
  <c r="I124" i="31"/>
  <c r="H124" i="31"/>
  <c r="G124" i="31"/>
  <c r="F124" i="31"/>
  <c r="E124" i="31"/>
  <c r="D124" i="31"/>
  <c r="C124" i="31"/>
  <c r="O123" i="31"/>
  <c r="K123" i="31"/>
  <c r="H117" i="31"/>
  <c r="H116" i="31"/>
  <c r="H115" i="31"/>
  <c r="H114" i="31"/>
  <c r="H113" i="31"/>
  <c r="H112" i="31"/>
  <c r="H111" i="31"/>
  <c r="H110" i="31"/>
  <c r="H109" i="31"/>
  <c r="H108" i="31"/>
  <c r="H107" i="31"/>
  <c r="H106" i="31"/>
  <c r="H105" i="31"/>
  <c r="H104" i="31"/>
  <c r="H103" i="31"/>
  <c r="H102" i="31"/>
  <c r="H101" i="31"/>
  <c r="H100" i="31"/>
  <c r="H99" i="31"/>
  <c r="H98" i="31"/>
  <c r="H97" i="31"/>
  <c r="H96" i="31"/>
  <c r="H95" i="31"/>
  <c r="O94" i="31"/>
  <c r="H94" i="31"/>
  <c r="O93" i="31"/>
  <c r="H93" i="31"/>
  <c r="O92" i="31"/>
  <c r="H92" i="31"/>
  <c r="O91" i="31"/>
  <c r="H91" i="31"/>
  <c r="O90" i="31"/>
  <c r="H90" i="31"/>
  <c r="O89" i="31"/>
  <c r="H89" i="31"/>
  <c r="O88" i="31"/>
  <c r="O87" i="31"/>
  <c r="O86" i="31"/>
  <c r="O85" i="31"/>
  <c r="J85" i="31"/>
  <c r="I85" i="31"/>
  <c r="H85" i="31"/>
  <c r="G85" i="31"/>
  <c r="F85" i="31"/>
  <c r="E85" i="31"/>
  <c r="D85" i="31"/>
  <c r="C85" i="31"/>
  <c r="O84" i="31"/>
  <c r="K84" i="31"/>
  <c r="Q94" i="31" s="1"/>
  <c r="O5" i="31"/>
  <c r="O15" i="31"/>
  <c r="Q16" i="32"/>
  <c r="AI34" i="32" s="1"/>
  <c r="T184" i="32" s="1"/>
  <c r="P16" i="32"/>
  <c r="AI33" i="32" s="1"/>
  <c r="T183" i="32" s="1"/>
  <c r="O16" i="32"/>
  <c r="N16" i="32"/>
  <c r="AI31" i="32" s="1"/>
  <c r="T181" i="32" s="1"/>
  <c r="M16" i="32"/>
  <c r="AI30" i="32" s="1"/>
  <c r="T180" i="32" s="1"/>
  <c r="L16" i="32"/>
  <c r="AI29" i="32" s="1"/>
  <c r="T179" i="32" s="1"/>
  <c r="K16" i="32"/>
  <c r="AI28" i="32" s="1"/>
  <c r="T178" i="32" s="1"/>
  <c r="J16" i="32"/>
  <c r="AI27" i="32" s="1"/>
  <c r="T177" i="32" s="1"/>
  <c r="I16" i="32"/>
  <c r="AI26" i="32" s="1"/>
  <c r="T176" i="32" s="1"/>
  <c r="H16" i="32"/>
  <c r="AI25" i="32" s="1"/>
  <c r="T175" i="32" s="1"/>
  <c r="AS89" i="36"/>
  <c r="AS88" i="36"/>
  <c r="AS87" i="36"/>
  <c r="AS86" i="36"/>
  <c r="B1" i="68"/>
  <c r="I30" i="5"/>
  <c r="C6" i="31"/>
  <c r="V169" i="4"/>
  <c r="G3" i="67" s="1"/>
  <c r="V172" i="4"/>
  <c r="R3" i="67" s="1"/>
  <c r="D440" i="31"/>
  <c r="E440" i="31"/>
  <c r="F440" i="31"/>
  <c r="G440" i="31"/>
  <c r="H440" i="31"/>
  <c r="I440" i="31"/>
  <c r="J440" i="31"/>
  <c r="C440" i="31"/>
  <c r="D401" i="31"/>
  <c r="E401" i="31"/>
  <c r="F401" i="31"/>
  <c r="G401" i="31"/>
  <c r="H401" i="31"/>
  <c r="I401" i="31"/>
  <c r="J401" i="31"/>
  <c r="C401" i="31"/>
  <c r="D45" i="31"/>
  <c r="E45" i="31"/>
  <c r="F45" i="31"/>
  <c r="G45" i="31"/>
  <c r="H45" i="31"/>
  <c r="I45" i="31"/>
  <c r="J45" i="31"/>
  <c r="C45" i="31"/>
  <c r="E6" i="31"/>
  <c r="F6" i="31"/>
  <c r="G6" i="31"/>
  <c r="H6" i="31"/>
  <c r="I6" i="31"/>
  <c r="J6" i="31"/>
  <c r="D6" i="31"/>
  <c r="O37" i="6"/>
  <c r="F12" i="41" s="1"/>
  <c r="O28" i="6"/>
  <c r="F6" i="65" s="1"/>
  <c r="BD14" i="67" s="1"/>
  <c r="O27" i="6"/>
  <c r="F6" i="38" s="1"/>
  <c r="BD13" i="67" s="1"/>
  <c r="O25" i="6"/>
  <c r="F20" i="37" s="1"/>
  <c r="BD11" i="67" s="1"/>
  <c r="O14" i="6"/>
  <c r="F12" i="36" s="1"/>
  <c r="BD2" i="67" s="1"/>
  <c r="H26" i="34"/>
  <c r="J8" i="34"/>
  <c r="H8" i="34"/>
  <c r="E8" i="34"/>
  <c r="D62" i="4"/>
  <c r="G8" i="67" s="1"/>
  <c r="AH21" i="32"/>
  <c r="AH6" i="32"/>
  <c r="AD66" i="32"/>
  <c r="AD51" i="32"/>
  <c r="AD36" i="32"/>
  <c r="AD21" i="32"/>
  <c r="AD6" i="32"/>
  <c r="Z66" i="32"/>
  <c r="Z51" i="32"/>
  <c r="A39" i="7"/>
  <c r="A40" i="7"/>
  <c r="A41" i="7"/>
  <c r="A42" i="7"/>
  <c r="A43" i="7"/>
  <c r="A44" i="7"/>
  <c r="A45" i="7"/>
  <c r="A46" i="7"/>
  <c r="A47" i="7"/>
  <c r="A48" i="7"/>
  <c r="A49" i="7"/>
  <c r="A50" i="7"/>
  <c r="A51" i="7"/>
  <c r="A52" i="7"/>
  <c r="A53" i="7"/>
  <c r="A54" i="7"/>
  <c r="A26" i="7"/>
  <c r="A27" i="7"/>
  <c r="A28" i="7"/>
  <c r="A29" i="7"/>
  <c r="A30" i="7"/>
  <c r="A31" i="7"/>
  <c r="A32" i="7"/>
  <c r="A33" i="7"/>
  <c r="A34" i="7"/>
  <c r="A35" i="7"/>
  <c r="A36" i="7"/>
  <c r="A37" i="7"/>
  <c r="A38" i="7"/>
  <c r="A6" i="7"/>
  <c r="A7" i="7"/>
  <c r="A8" i="7"/>
  <c r="A9" i="7"/>
  <c r="A10" i="7"/>
  <c r="A11" i="7"/>
  <c r="A12" i="7"/>
  <c r="A13" i="7"/>
  <c r="A14" i="7"/>
  <c r="A15" i="7"/>
  <c r="A16" i="7"/>
  <c r="A17" i="7"/>
  <c r="A18" i="7"/>
  <c r="A19" i="7"/>
  <c r="A20" i="7"/>
  <c r="A21" i="7"/>
  <c r="A22" i="7"/>
  <c r="A23" i="7"/>
  <c r="A24" i="7"/>
  <c r="A25" i="7"/>
  <c r="A5" i="7"/>
  <c r="I5" i="36"/>
  <c r="I4" i="36"/>
  <c r="I3" i="36"/>
  <c r="D5" i="6"/>
  <c r="D4" i="6"/>
  <c r="D3" i="6"/>
  <c r="M26" i="34"/>
  <c r="C24" i="5"/>
  <c r="C22" i="5"/>
  <c r="G29" i="34"/>
  <c r="P29" i="34"/>
  <c r="T28" i="34"/>
  <c r="Q28" i="34"/>
  <c r="G28" i="34"/>
  <c r="F25" i="34"/>
  <c r="F23" i="34"/>
  <c r="F15" i="34"/>
  <c r="L4" i="3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11" i="4"/>
  <c r="M30" i="68"/>
  <c r="J30" i="68"/>
  <c r="M29" i="68"/>
  <c r="J29" i="68"/>
  <c r="M28" i="68"/>
  <c r="J28" i="68"/>
  <c r="M27" i="68"/>
  <c r="J27" i="68"/>
  <c r="M26" i="68"/>
  <c r="J26" i="68"/>
  <c r="M25" i="68"/>
  <c r="J25" i="68"/>
  <c r="A30" i="67"/>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65" i="67" s="1"/>
  <c r="A66" i="67" s="1"/>
  <c r="A67" i="67" s="1"/>
  <c r="A68" i="67" s="1"/>
  <c r="A69" i="67" s="1"/>
  <c r="A70" i="67" s="1"/>
  <c r="A71" i="67" s="1"/>
  <c r="A72" i="67" s="1"/>
  <c r="A73" i="67" s="1"/>
  <c r="A74" i="67" s="1"/>
  <c r="A75" i="67" s="1"/>
  <c r="A76" i="67" s="1"/>
  <c r="A77" i="67" s="1"/>
  <c r="A78" i="67" s="1"/>
  <c r="A79" i="67" s="1"/>
  <c r="A80" i="67" s="1"/>
  <c r="A81" i="67" s="1"/>
  <c r="A82" i="67" s="1"/>
  <c r="A83" i="67" s="1"/>
  <c r="A84" i="67" s="1"/>
  <c r="A85" i="67" s="1"/>
  <c r="A86" i="67" s="1"/>
  <c r="A87" i="67" s="1"/>
  <c r="A88" i="67" s="1"/>
  <c r="A89" i="67" s="1"/>
  <c r="A90" i="67" s="1"/>
  <c r="A91" i="67" s="1"/>
  <c r="A92" i="67" s="1"/>
  <c r="A93" i="67" s="1"/>
  <c r="A94" i="67" s="1"/>
  <c r="A95" i="67" s="1"/>
  <c r="A96" i="67" s="1"/>
  <c r="A97" i="67" s="1"/>
  <c r="A98" i="67" s="1"/>
  <c r="A99" i="67" s="1"/>
  <c r="A100" i="67" s="1"/>
  <c r="A101" i="67" s="1"/>
  <c r="A102" i="67" s="1"/>
  <c r="A103" i="67" s="1"/>
  <c r="A104" i="67" s="1"/>
  <c r="A105" i="67" s="1"/>
  <c r="A106" i="67" s="1"/>
  <c r="A107" i="67" s="1"/>
  <c r="A108" i="67" s="1"/>
  <c r="A109" i="67" s="1"/>
  <c r="A110" i="67" s="1"/>
  <c r="A111" i="67" s="1"/>
  <c r="A112" i="67" s="1"/>
  <c r="A113" i="67" s="1"/>
  <c r="A114" i="67" s="1"/>
  <c r="A115" i="67" s="1"/>
  <c r="A116" i="67" s="1"/>
  <c r="A117" i="67" s="1"/>
  <c r="A118" i="67" s="1"/>
  <c r="A119" i="67" s="1"/>
  <c r="A120" i="67" s="1"/>
  <c r="A121" i="67" s="1"/>
  <c r="A122" i="67" s="1"/>
  <c r="A123" i="67" s="1"/>
  <c r="A124" i="67" s="1"/>
  <c r="A125" i="67" s="1"/>
  <c r="A126" i="67" s="1"/>
  <c r="A127" i="67" s="1"/>
  <c r="K16" i="61"/>
  <c r="K14" i="61"/>
  <c r="B4" i="5"/>
  <c r="C5" i="32"/>
  <c r="AA5" i="32" s="1"/>
  <c r="T5" i="32" s="1"/>
  <c r="D5" i="32"/>
  <c r="AB6" i="32" s="1"/>
  <c r="U6" i="32" s="1"/>
  <c r="E5" i="32"/>
  <c r="F5" i="32"/>
  <c r="AB8" i="32" s="1"/>
  <c r="U8" i="32" s="1"/>
  <c r="G5" i="32"/>
  <c r="AB9" i="32" s="1"/>
  <c r="U9" i="32" s="1"/>
  <c r="H5" i="32"/>
  <c r="AB10" i="32" s="1"/>
  <c r="U10" i="32" s="1"/>
  <c r="I5" i="32"/>
  <c r="AA11" i="32" s="1"/>
  <c r="T11" i="32" s="1"/>
  <c r="J5" i="32"/>
  <c r="AB12" i="32" s="1"/>
  <c r="U12" i="32" s="1"/>
  <c r="K5" i="32"/>
  <c r="L5" i="32"/>
  <c r="AA14" i="32" s="1"/>
  <c r="T14" i="32" s="1"/>
  <c r="M5" i="32"/>
  <c r="N5" i="32"/>
  <c r="AA16" i="32" s="1"/>
  <c r="T16" i="32" s="1"/>
  <c r="O5" i="32"/>
  <c r="AA17" i="32" s="1"/>
  <c r="T17" i="32" s="1"/>
  <c r="P5" i="32"/>
  <c r="AB18" i="32" s="1"/>
  <c r="U18" i="32" s="1"/>
  <c r="Q5" i="32"/>
  <c r="C6" i="32"/>
  <c r="D6" i="32"/>
  <c r="AB21" i="32" s="1"/>
  <c r="U21" i="32" s="1"/>
  <c r="E6" i="32"/>
  <c r="F6" i="32"/>
  <c r="AB23" i="32" s="1"/>
  <c r="U23" i="32" s="1"/>
  <c r="G6" i="32"/>
  <c r="H6" i="32"/>
  <c r="I6" i="32"/>
  <c r="AA26" i="32" s="1"/>
  <c r="T26" i="32" s="1"/>
  <c r="J6" i="32"/>
  <c r="K6" i="32"/>
  <c r="AB28" i="32" s="1"/>
  <c r="U28" i="32" s="1"/>
  <c r="L6" i="32"/>
  <c r="AB29" i="32" s="1"/>
  <c r="U29" i="32" s="1"/>
  <c r="M6" i="32"/>
  <c r="N6" i="32"/>
  <c r="O6" i="32"/>
  <c r="P6" i="32"/>
  <c r="AB33" i="32" s="1"/>
  <c r="U33" i="32" s="1"/>
  <c r="Q6" i="32"/>
  <c r="AB34" i="32" s="1"/>
  <c r="U34" i="32" s="1"/>
  <c r="C7" i="32"/>
  <c r="AA35" i="32" s="1"/>
  <c r="T35" i="32" s="1"/>
  <c r="D7" i="32"/>
  <c r="E7" i="32"/>
  <c r="AA37" i="32" s="1"/>
  <c r="T37" i="32" s="1"/>
  <c r="F7" i="32"/>
  <c r="AB38" i="32" s="1"/>
  <c r="U38" i="32" s="1"/>
  <c r="G7" i="32"/>
  <c r="H7" i="32"/>
  <c r="AB40" i="32" s="1"/>
  <c r="U40" i="32" s="1"/>
  <c r="I7" i="32"/>
  <c r="J7" i="32"/>
  <c r="AB42" i="32" s="1"/>
  <c r="U42" i="32" s="1"/>
  <c r="K7" i="32"/>
  <c r="AA43" i="32" s="1"/>
  <c r="T43" i="32" s="1"/>
  <c r="L7" i="32"/>
  <c r="AA44" i="32" s="1"/>
  <c r="T44" i="32" s="1"/>
  <c r="M7" i="32"/>
  <c r="AA45" i="32" s="1"/>
  <c r="T45" i="32" s="1"/>
  <c r="N7" i="32"/>
  <c r="AB46" i="32" s="1"/>
  <c r="U46" i="32" s="1"/>
  <c r="O7" i="32"/>
  <c r="AA47" i="32" s="1"/>
  <c r="T47" i="32" s="1"/>
  <c r="P7" i="32"/>
  <c r="Q7" i="32"/>
  <c r="AA49" i="32" s="1"/>
  <c r="T49" i="32" s="1"/>
  <c r="C8" i="32"/>
  <c r="AA50" i="32" s="1"/>
  <c r="T50" i="32" s="1"/>
  <c r="D8" i="32"/>
  <c r="AB51" i="32" s="1"/>
  <c r="U51" i="32" s="1"/>
  <c r="E8" i="32"/>
  <c r="AA52" i="32" s="1"/>
  <c r="T52" i="32" s="1"/>
  <c r="F8" i="32"/>
  <c r="G8" i="32"/>
  <c r="AA54" i="32" s="1"/>
  <c r="T54" i="32" s="1"/>
  <c r="H8" i="32"/>
  <c r="AA55" i="32" s="1"/>
  <c r="T55" i="32" s="1"/>
  <c r="I8" i="32"/>
  <c r="AA56" i="32" s="1"/>
  <c r="T56" i="32" s="1"/>
  <c r="J8" i="32"/>
  <c r="K8" i="32"/>
  <c r="AA58" i="32" s="1"/>
  <c r="T58" i="32" s="1"/>
  <c r="L8" i="32"/>
  <c r="AB59" i="32" s="1"/>
  <c r="U59" i="32" s="1"/>
  <c r="M8" i="32"/>
  <c r="AA60" i="32" s="1"/>
  <c r="T60" i="32" s="1"/>
  <c r="N8" i="32"/>
  <c r="O8" i="32"/>
  <c r="AA62" i="32" s="1"/>
  <c r="T62" i="32" s="1"/>
  <c r="P8" i="32"/>
  <c r="AA63" i="32" s="1"/>
  <c r="T63" i="32" s="1"/>
  <c r="Q8" i="32"/>
  <c r="AA64" i="32" s="1"/>
  <c r="T64" i="32" s="1"/>
  <c r="C9" i="32"/>
  <c r="D9" i="32"/>
  <c r="AA66" i="32" s="1"/>
  <c r="T66" i="32" s="1"/>
  <c r="E9" i="32"/>
  <c r="AB67" i="32" s="1"/>
  <c r="U67" i="32" s="1"/>
  <c r="F9" i="32"/>
  <c r="AA68" i="32" s="1"/>
  <c r="T68" i="32" s="1"/>
  <c r="G9" i="32"/>
  <c r="H9" i="32"/>
  <c r="AA70" i="32" s="1"/>
  <c r="T70" i="32" s="1"/>
  <c r="I9" i="32"/>
  <c r="J9" i="32"/>
  <c r="AA72" i="32" s="1"/>
  <c r="T72" i="32" s="1"/>
  <c r="K9" i="32"/>
  <c r="L9" i="32"/>
  <c r="AA74" i="32" s="1"/>
  <c r="T74" i="32" s="1"/>
  <c r="M9" i="32"/>
  <c r="AA75" i="32" s="1"/>
  <c r="T75" i="32" s="1"/>
  <c r="N9" i="32"/>
  <c r="AA76" i="32" s="1"/>
  <c r="T76" i="32" s="1"/>
  <c r="O9" i="32"/>
  <c r="P9" i="32"/>
  <c r="AB78" i="32" s="1"/>
  <c r="U78" i="32" s="1"/>
  <c r="Q9" i="32"/>
  <c r="C10" i="32"/>
  <c r="AE5" i="32" s="1"/>
  <c r="T80" i="32" s="1"/>
  <c r="D10" i="32"/>
  <c r="E10" i="32"/>
  <c r="AE7" i="32" s="1"/>
  <c r="T82" i="32" s="1"/>
  <c r="F10" i="32"/>
  <c r="AE8" i="32" s="1"/>
  <c r="T83" i="32" s="1"/>
  <c r="G10" i="32"/>
  <c r="AE9" i="32" s="1"/>
  <c r="T84" i="32" s="1"/>
  <c r="H10" i="32"/>
  <c r="AE10" i="32" s="1"/>
  <c r="T85" i="32" s="1"/>
  <c r="I10" i="32"/>
  <c r="AE11" i="32" s="1"/>
  <c r="T86" i="32" s="1"/>
  <c r="J10" i="32"/>
  <c r="K10" i="32"/>
  <c r="AE13" i="32" s="1"/>
  <c r="T88" i="32" s="1"/>
  <c r="L10" i="32"/>
  <c r="M10" i="32"/>
  <c r="AE15" i="32"/>
  <c r="T90" i="32" s="1"/>
  <c r="N10" i="32"/>
  <c r="O10" i="32"/>
  <c r="AE17" i="32" s="1"/>
  <c r="T92" i="32" s="1"/>
  <c r="P10" i="32"/>
  <c r="AF18" i="32" s="1"/>
  <c r="U93" i="32" s="1"/>
  <c r="Q10" i="32"/>
  <c r="AE19" i="32" s="1"/>
  <c r="T94" i="32" s="1"/>
  <c r="C11" i="32"/>
  <c r="D11" i="32"/>
  <c r="AE21" i="32" s="1"/>
  <c r="T96" i="32" s="1"/>
  <c r="E11" i="32"/>
  <c r="AF22" i="32" s="1"/>
  <c r="U97" i="32" s="1"/>
  <c r="F11" i="32"/>
  <c r="AE23" i="32" s="1"/>
  <c r="T98" i="32" s="1"/>
  <c r="G11" i="32"/>
  <c r="AE24" i="32" s="1"/>
  <c r="T99" i="32" s="1"/>
  <c r="H11" i="32"/>
  <c r="AE25" i="32" s="1"/>
  <c r="T100" i="32" s="1"/>
  <c r="I11" i="32"/>
  <c r="AE26" i="32" s="1"/>
  <c r="T101" i="32" s="1"/>
  <c r="J11" i="32"/>
  <c r="AE27" i="32" s="1"/>
  <c r="T102" i="32" s="1"/>
  <c r="K11" i="32"/>
  <c r="L11" i="32"/>
  <c r="AE29" i="32" s="1"/>
  <c r="T104" i="32" s="1"/>
  <c r="M11" i="32"/>
  <c r="N11" i="32"/>
  <c r="AE31" i="32" s="1"/>
  <c r="T106" i="32" s="1"/>
  <c r="O11" i="32"/>
  <c r="P11" i="32"/>
  <c r="AE33" i="32" s="1"/>
  <c r="T108" i="32" s="1"/>
  <c r="Q11" i="32"/>
  <c r="AF34" i="32" s="1"/>
  <c r="U109" i="32" s="1"/>
  <c r="C12" i="32"/>
  <c r="AE35" i="32" s="1"/>
  <c r="T110" i="32" s="1"/>
  <c r="D12" i="32"/>
  <c r="AF36" i="32" s="1"/>
  <c r="U111" i="32" s="1"/>
  <c r="E12" i="32"/>
  <c r="AE37" i="32" s="1"/>
  <c r="T112" i="32" s="1"/>
  <c r="F12" i="32"/>
  <c r="AE38" i="32" s="1"/>
  <c r="T113" i="32" s="1"/>
  <c r="G12" i="32"/>
  <c r="AE39" i="32" s="1"/>
  <c r="T114" i="32" s="1"/>
  <c r="H12" i="32"/>
  <c r="I12" i="32"/>
  <c r="AE41" i="32"/>
  <c r="T116" i="32" s="1"/>
  <c r="J12" i="32"/>
  <c r="AF42" i="32" s="1"/>
  <c r="U117" i="32" s="1"/>
  <c r="K12" i="32"/>
  <c r="AE43" i="32" s="1"/>
  <c r="T118" i="32" s="1"/>
  <c r="L12" i="32"/>
  <c r="AF44" i="32" s="1"/>
  <c r="U119" i="32" s="1"/>
  <c r="M12" i="32"/>
  <c r="AE45" i="32" s="1"/>
  <c r="T120" i="32" s="1"/>
  <c r="N12" i="32"/>
  <c r="O12" i="32"/>
  <c r="AE47" i="32" s="1"/>
  <c r="T122" i="32" s="1"/>
  <c r="P12" i="32"/>
  <c r="Q12" i="32"/>
  <c r="AE49" i="32" s="1"/>
  <c r="T124" i="32" s="1"/>
  <c r="C13" i="32"/>
  <c r="D13" i="32"/>
  <c r="E13" i="32"/>
  <c r="F13" i="32"/>
  <c r="G13" i="32"/>
  <c r="AE54" i="32" s="1"/>
  <c r="T129" i="32" s="1"/>
  <c r="H13" i="32"/>
  <c r="AE55" i="32" s="1"/>
  <c r="T130" i="32" s="1"/>
  <c r="I13" i="32"/>
  <c r="J13" i="32"/>
  <c r="K13" i="32"/>
  <c r="AE58" i="32" s="1"/>
  <c r="T133" i="32" s="1"/>
  <c r="L13" i="32"/>
  <c r="AE59" i="32" s="1"/>
  <c r="T134" i="32" s="1"/>
  <c r="M13" i="32"/>
  <c r="N13" i="32"/>
  <c r="O13" i="32"/>
  <c r="AE62" i="32" s="1"/>
  <c r="T137" i="32" s="1"/>
  <c r="P13" i="32"/>
  <c r="Q13" i="32"/>
  <c r="C14" i="32"/>
  <c r="AE65" i="32" s="1"/>
  <c r="T140" i="32" s="1"/>
  <c r="D14" i="32"/>
  <c r="AE66" i="32" s="1"/>
  <c r="T141" i="32" s="1"/>
  <c r="E14" i="32"/>
  <c r="F14" i="32"/>
  <c r="AE68" i="32" s="1"/>
  <c r="T143" i="32" s="1"/>
  <c r="G14" i="32"/>
  <c r="AF69" i="32" s="1"/>
  <c r="U144" i="32" s="1"/>
  <c r="H14" i="32"/>
  <c r="AE70" i="32" s="1"/>
  <c r="T145" i="32" s="1"/>
  <c r="I14" i="32"/>
  <c r="J14" i="32"/>
  <c r="K14" i="32"/>
  <c r="L14" i="32"/>
  <c r="AE74" i="32" s="1"/>
  <c r="T149" i="32" s="1"/>
  <c r="M14" i="32"/>
  <c r="AE75" i="32" s="1"/>
  <c r="T150" i="32" s="1"/>
  <c r="N14" i="32"/>
  <c r="AF76" i="32" s="1"/>
  <c r="U151" i="32" s="1"/>
  <c r="O14" i="32"/>
  <c r="P14" i="32"/>
  <c r="AE78" i="32" s="1"/>
  <c r="T153" i="32" s="1"/>
  <c r="Q14" i="32"/>
  <c r="C15" i="32"/>
  <c r="D15" i="32"/>
  <c r="AI6" i="32" s="1"/>
  <c r="T156" i="32" s="1"/>
  <c r="E15" i="32"/>
  <c r="F15" i="32"/>
  <c r="AI8" i="32" s="1"/>
  <c r="T158" i="32" s="1"/>
  <c r="G15" i="32"/>
  <c r="H15" i="32"/>
  <c r="I15" i="32"/>
  <c r="J15" i="32"/>
  <c r="AI12" i="32" s="1"/>
  <c r="T162" i="32" s="1"/>
  <c r="K15" i="32"/>
  <c r="AJ13" i="32" s="1"/>
  <c r="U163" i="32" s="1"/>
  <c r="L15" i="32"/>
  <c r="M15" i="32"/>
  <c r="N15" i="32"/>
  <c r="AI16" i="32" s="1"/>
  <c r="T166" i="32" s="1"/>
  <c r="O15" i="32"/>
  <c r="AJ17" i="32" s="1"/>
  <c r="U167" i="32" s="1"/>
  <c r="P15" i="32"/>
  <c r="AJ18" i="32" s="1"/>
  <c r="U168" i="32" s="1"/>
  <c r="Q15" i="32"/>
  <c r="AI19" i="32" s="1"/>
  <c r="T169" i="32" s="1"/>
  <c r="C16" i="32"/>
  <c r="D16" i="32"/>
  <c r="AJ21" i="32" s="1"/>
  <c r="U171" i="32" s="1"/>
  <c r="E16" i="32"/>
  <c r="F16" i="32"/>
  <c r="AI23" i="32" s="1"/>
  <c r="T173" i="32" s="1"/>
  <c r="G16" i="32"/>
  <c r="C17" i="32"/>
  <c r="AI35" i="32" s="1"/>
  <c r="T185" i="32" s="1"/>
  <c r="D17" i="32"/>
  <c r="E17" i="32"/>
  <c r="AI37" i="32" s="1"/>
  <c r="T187" i="32" s="1"/>
  <c r="F17" i="32"/>
  <c r="G17" i="32"/>
  <c r="AJ39" i="32" s="1"/>
  <c r="U189" i="32"/>
  <c r="H17" i="32"/>
  <c r="I17" i="32"/>
  <c r="AI41" i="32" s="1"/>
  <c r="T191" i="32"/>
  <c r="J17" i="32"/>
  <c r="AI42" i="32" s="1"/>
  <c r="T192" i="32" s="1"/>
  <c r="K17" i="32"/>
  <c r="AI43" i="32" s="1"/>
  <c r="T193" i="32" s="1"/>
  <c r="L17" i="32"/>
  <c r="AJ44" i="32"/>
  <c r="U194" i="32" s="1"/>
  <c r="M17" i="32"/>
  <c r="AI45" i="32" s="1"/>
  <c r="T195" i="32" s="1"/>
  <c r="N17" i="32"/>
  <c r="O17" i="32"/>
  <c r="AJ47" i="32" s="1"/>
  <c r="U197" i="32" s="1"/>
  <c r="P17" i="32"/>
  <c r="Q17" i="32"/>
  <c r="C18" i="32"/>
  <c r="AI50" i="32" s="1"/>
  <c r="T200" i="32" s="1"/>
  <c r="D18" i="32"/>
  <c r="AJ51" i="32" s="1"/>
  <c r="U201" i="32" s="1"/>
  <c r="E18" i="32"/>
  <c r="AJ52" i="32" s="1"/>
  <c r="U202" i="32" s="1"/>
  <c r="F18" i="32"/>
  <c r="AI53" i="32" s="1"/>
  <c r="T203" i="32" s="1"/>
  <c r="G18" i="32"/>
  <c r="H18" i="32"/>
  <c r="AI55" i="32" s="1"/>
  <c r="T205" i="32" s="1"/>
  <c r="I18" i="32"/>
  <c r="AI56" i="32" s="1"/>
  <c r="T206" i="32" s="1"/>
  <c r="J18" i="32"/>
  <c r="AI57" i="32" s="1"/>
  <c r="T207" i="32" s="1"/>
  <c r="K18" i="32"/>
  <c r="AI58" i="32" s="1"/>
  <c r="T208" i="32" s="1"/>
  <c r="L18" i="32"/>
  <c r="AI59" i="32" s="1"/>
  <c r="T209" i="32" s="1"/>
  <c r="M18" i="32"/>
  <c r="AI60" i="32" s="1"/>
  <c r="T210" i="32" s="1"/>
  <c r="N18" i="32"/>
  <c r="AI61" i="32" s="1"/>
  <c r="T211" i="32" s="1"/>
  <c r="O18" i="32"/>
  <c r="AI62" i="32" s="1"/>
  <c r="T212" i="32" s="1"/>
  <c r="P18" i="32"/>
  <c r="AI63" i="32" s="1"/>
  <c r="T213" i="32" s="1"/>
  <c r="Q18" i="32"/>
  <c r="AI64" i="32" s="1"/>
  <c r="T214" i="32" s="1"/>
  <c r="C19" i="32"/>
  <c r="AI65" i="32" s="1"/>
  <c r="T215" i="32" s="1"/>
  <c r="D19" i="32"/>
  <c r="AI66" i="32" s="1"/>
  <c r="T216" i="32" s="1"/>
  <c r="E19" i="32"/>
  <c r="AI67" i="32" s="1"/>
  <c r="T217" i="32" s="1"/>
  <c r="F19" i="32"/>
  <c r="AI68" i="32" s="1"/>
  <c r="T218" i="32" s="1"/>
  <c r="G19" i="32"/>
  <c r="AI69" i="32" s="1"/>
  <c r="T219" i="32" s="1"/>
  <c r="H19" i="32"/>
  <c r="I19" i="32"/>
  <c r="AI71" i="32" s="1"/>
  <c r="T221" i="32" s="1"/>
  <c r="J19" i="32"/>
  <c r="AI72" i="32" s="1"/>
  <c r="T222" i="32" s="1"/>
  <c r="K19" i="32"/>
  <c r="AI73" i="32" s="1"/>
  <c r="T223" i="32" s="1"/>
  <c r="L19" i="32"/>
  <c r="AI74" i="32" s="1"/>
  <c r="T224" i="32" s="1"/>
  <c r="M19" i="32"/>
  <c r="AI75" i="32" s="1"/>
  <c r="T225" i="32" s="1"/>
  <c r="N19" i="32"/>
  <c r="AI76" i="32" s="1"/>
  <c r="T226" i="32" s="1"/>
  <c r="O19" i="32"/>
  <c r="AI77" i="32" s="1"/>
  <c r="T227" i="32" s="1"/>
  <c r="P19" i="32"/>
  <c r="AI78" i="32" s="1"/>
  <c r="T228" i="32" s="1"/>
  <c r="Q19" i="32"/>
  <c r="AI79" i="32" s="1"/>
  <c r="T229" i="32" s="1"/>
  <c r="C20" i="32"/>
  <c r="AM5" i="32" s="1"/>
  <c r="T230" i="32" s="1"/>
  <c r="D20" i="32"/>
  <c r="AM6" i="32" s="1"/>
  <c r="T231" i="32" s="1"/>
  <c r="E20" i="32"/>
  <c r="AM7" i="32" s="1"/>
  <c r="T232" i="32" s="1"/>
  <c r="F20" i="32"/>
  <c r="AM8" i="32" s="1"/>
  <c r="T233" i="32" s="1"/>
  <c r="G20" i="32"/>
  <c r="AM9" i="32" s="1"/>
  <c r="T234" i="32" s="1"/>
  <c r="H20" i="32"/>
  <c r="AM10" i="32" s="1"/>
  <c r="T235" i="32" s="1"/>
  <c r="I20" i="32"/>
  <c r="AM11" i="32" s="1"/>
  <c r="T236" i="32" s="1"/>
  <c r="J20" i="32"/>
  <c r="AM12" i="32" s="1"/>
  <c r="T237" i="32" s="1"/>
  <c r="K20" i="32"/>
  <c r="AM13" i="32" s="1"/>
  <c r="T238" i="32" s="1"/>
  <c r="L20" i="32"/>
  <c r="AN14" i="32" s="1"/>
  <c r="U239" i="32" s="1"/>
  <c r="M20" i="32"/>
  <c r="AM15" i="32" s="1"/>
  <c r="T240" i="32" s="1"/>
  <c r="N20" i="32"/>
  <c r="AM16" i="32" s="1"/>
  <c r="T241" i="32" s="1"/>
  <c r="O20" i="32"/>
  <c r="AM17" i="32" s="1"/>
  <c r="T242" i="32" s="1"/>
  <c r="P20" i="32"/>
  <c r="Q20" i="32"/>
  <c r="AN19" i="32" s="1"/>
  <c r="U244" i="32" s="1"/>
  <c r="C21" i="32"/>
  <c r="AM20" i="32" s="1"/>
  <c r="T245" i="32" s="1"/>
  <c r="D21" i="32"/>
  <c r="AM21" i="32" s="1"/>
  <c r="T246" i="32" s="1"/>
  <c r="E21" i="32"/>
  <c r="AM22" i="32" s="1"/>
  <c r="T247" i="32" s="1"/>
  <c r="F21" i="32"/>
  <c r="AN23" i="32" s="1"/>
  <c r="U248" i="32" s="1"/>
  <c r="G21" i="32"/>
  <c r="H21" i="32"/>
  <c r="I21" i="32"/>
  <c r="AM26" i="32" s="1"/>
  <c r="T251" i="32" s="1"/>
  <c r="J21" i="32"/>
  <c r="K21" i="32"/>
  <c r="AM28" i="32" s="1"/>
  <c r="T253" i="32" s="1"/>
  <c r="L21" i="32"/>
  <c r="AN29" i="32" s="1"/>
  <c r="U254" i="32" s="1"/>
  <c r="M21" i="32"/>
  <c r="AM30" i="32" s="1"/>
  <c r="T255" i="32" s="1"/>
  <c r="N21" i="32"/>
  <c r="O21" i="32"/>
  <c r="AM32" i="32" s="1"/>
  <c r="T257" i="32" s="1"/>
  <c r="P21" i="32"/>
  <c r="AM33" i="32" s="1"/>
  <c r="T258" i="32" s="1"/>
  <c r="Q21" i="32"/>
  <c r="C22" i="32"/>
  <c r="D22" i="32"/>
  <c r="AM36" i="32" s="1"/>
  <c r="T261" i="32" s="1"/>
  <c r="E22" i="32"/>
  <c r="F22" i="32"/>
  <c r="AM38" i="32" s="1"/>
  <c r="T263" i="32" s="1"/>
  <c r="G22" i="32"/>
  <c r="H22" i="32"/>
  <c r="AM40" i="32" s="1"/>
  <c r="T265" i="32" s="1"/>
  <c r="I22" i="32"/>
  <c r="AN41" i="32" s="1"/>
  <c r="U266" i="32" s="1"/>
  <c r="J22" i="32"/>
  <c r="K22" i="32"/>
  <c r="L22" i="32"/>
  <c r="AM44" i="32" s="1"/>
  <c r="T269" i="32" s="1"/>
  <c r="M22" i="32"/>
  <c r="AN45" i="32" s="1"/>
  <c r="U270" i="32" s="1"/>
  <c r="N22" i="32"/>
  <c r="AM46" i="32" s="1"/>
  <c r="T271" i="32" s="1"/>
  <c r="O22" i="32"/>
  <c r="P22" i="32"/>
  <c r="Q22" i="32"/>
  <c r="C23" i="32"/>
  <c r="D23" i="32"/>
  <c r="E23" i="32"/>
  <c r="AM52" i="32" s="1"/>
  <c r="T277" i="32" s="1"/>
  <c r="F23" i="32"/>
  <c r="G23" i="32"/>
  <c r="AM54" i="32" s="1"/>
  <c r="T279" i="32" s="1"/>
  <c r="H23" i="32"/>
  <c r="I23" i="32"/>
  <c r="AM56" i="32" s="1"/>
  <c r="T281" i="32" s="1"/>
  <c r="J23" i="32"/>
  <c r="AN57" i="32" s="1"/>
  <c r="U282" i="32" s="1"/>
  <c r="K23" i="32"/>
  <c r="L23" i="32"/>
  <c r="M23" i="32"/>
  <c r="AM60" i="32" s="1"/>
  <c r="T285" i="32" s="1"/>
  <c r="N23" i="32"/>
  <c r="O23" i="32"/>
  <c r="AM62" i="32" s="1"/>
  <c r="T287" i="32" s="1"/>
  <c r="P23" i="32"/>
  <c r="AM63" i="32" s="1"/>
  <c r="T288" i="32" s="1"/>
  <c r="Q23" i="32"/>
  <c r="AM64" i="32" s="1"/>
  <c r="T289" i="32" s="1"/>
  <c r="C24" i="32"/>
  <c r="D24" i="32"/>
  <c r="E24" i="32"/>
  <c r="F24" i="32"/>
  <c r="AM68" i="32" s="1"/>
  <c r="T293" i="32" s="1"/>
  <c r="G24" i="32"/>
  <c r="H24" i="32"/>
  <c r="AM70" i="32" s="1"/>
  <c r="T295" i="32" s="1"/>
  <c r="I24" i="32"/>
  <c r="AM71" i="32" s="1"/>
  <c r="T296" i="32" s="1"/>
  <c r="J24" i="32"/>
  <c r="K24" i="32"/>
  <c r="L24" i="32"/>
  <c r="AM74" i="32" s="1"/>
  <c r="T299" i="32" s="1"/>
  <c r="M24" i="32"/>
  <c r="N24" i="32"/>
  <c r="O24" i="32"/>
  <c r="AM77" i="32" s="1"/>
  <c r="T302" i="32" s="1"/>
  <c r="P24" i="32"/>
  <c r="Q24" i="32"/>
  <c r="AM79" i="32" s="1"/>
  <c r="T304" i="32" s="1"/>
  <c r="C25" i="32"/>
  <c r="AR5" i="32" s="1"/>
  <c r="U305" i="32" s="1"/>
  <c r="D25" i="32"/>
  <c r="E25" i="32"/>
  <c r="F25" i="32"/>
  <c r="G25" i="32"/>
  <c r="H25" i="32"/>
  <c r="AQ10" i="32" s="1"/>
  <c r="T310" i="32" s="1"/>
  <c r="I25" i="32"/>
  <c r="J25" i="32"/>
  <c r="AQ12" i="32" s="1"/>
  <c r="T312" i="32" s="1"/>
  <c r="K25" i="32"/>
  <c r="L25" i="32"/>
  <c r="M25" i="32"/>
  <c r="AR15" i="32" s="1"/>
  <c r="U315" i="32" s="1"/>
  <c r="N25" i="32"/>
  <c r="O25" i="32"/>
  <c r="AQ17" i="32" s="1"/>
  <c r="T317" i="32" s="1"/>
  <c r="P25" i="32"/>
  <c r="AQ18" i="32" s="1"/>
  <c r="T318" i="32" s="1"/>
  <c r="Q25" i="32"/>
  <c r="C26" i="32"/>
  <c r="AQ20" i="32" s="1"/>
  <c r="T320" i="32" s="1"/>
  <c r="D26" i="32"/>
  <c r="AQ21" i="32" s="1"/>
  <c r="T321" i="32" s="1"/>
  <c r="E26" i="32"/>
  <c r="F26" i="32"/>
  <c r="G26" i="32"/>
  <c r="AQ24" i="32" s="1"/>
  <c r="T324" i="32" s="1"/>
  <c r="H26" i="32"/>
  <c r="I26" i="32"/>
  <c r="J26" i="32"/>
  <c r="K26" i="32"/>
  <c r="AQ28" i="32" s="1"/>
  <c r="T328" i="32" s="1"/>
  <c r="L26" i="32"/>
  <c r="AQ29" i="32" s="1"/>
  <c r="T329" i="32" s="1"/>
  <c r="M26" i="32"/>
  <c r="N26" i="32"/>
  <c r="O26" i="32"/>
  <c r="AQ32" i="32" s="1"/>
  <c r="T332" i="32" s="1"/>
  <c r="P26" i="32"/>
  <c r="AQ33" i="32" s="1"/>
  <c r="T333" i="32" s="1"/>
  <c r="Q26" i="32"/>
  <c r="C27" i="32"/>
  <c r="D27" i="32"/>
  <c r="AR36" i="32" s="1"/>
  <c r="U336" i="32" s="1"/>
  <c r="E27" i="32"/>
  <c r="F27" i="32"/>
  <c r="G27" i="32"/>
  <c r="H27" i="32"/>
  <c r="I27" i="32"/>
  <c r="AQ41" i="32" s="1"/>
  <c r="T341" i="32" s="1"/>
  <c r="J27" i="32"/>
  <c r="AQ42" i="32" s="1"/>
  <c r="T342" i="32" s="1"/>
  <c r="K27" i="32"/>
  <c r="L27" i="32"/>
  <c r="AQ44" i="32" s="1"/>
  <c r="T344" i="32" s="1"/>
  <c r="M27" i="32"/>
  <c r="AQ45" i="32" s="1"/>
  <c r="T345" i="32" s="1"/>
  <c r="N27" i="32"/>
  <c r="O27" i="32"/>
  <c r="P27" i="32"/>
  <c r="AQ48" i="32" s="1"/>
  <c r="T348" i="32" s="1"/>
  <c r="Q27" i="32"/>
  <c r="C28" i="32"/>
  <c r="D28" i="32"/>
  <c r="E28" i="32"/>
  <c r="F28" i="32"/>
  <c r="AQ53" i="32" s="1"/>
  <c r="T353" i="32" s="1"/>
  <c r="G28" i="32"/>
  <c r="H28" i="32"/>
  <c r="I28" i="32"/>
  <c r="AQ56" i="32" s="1"/>
  <c r="T356" i="32" s="1"/>
  <c r="J28" i="32"/>
  <c r="AQ57" i="32" s="1"/>
  <c r="T357" i="32" s="1"/>
  <c r="K28" i="32"/>
  <c r="AQ58" i="32" s="1"/>
  <c r="T358" i="32" s="1"/>
  <c r="L28" i="32"/>
  <c r="M28" i="32"/>
  <c r="N28" i="32"/>
  <c r="O28" i="32"/>
  <c r="P28" i="32"/>
  <c r="Q28" i="32"/>
  <c r="C29" i="32"/>
  <c r="AQ65" i="32" s="1"/>
  <c r="T365" i="32" s="1"/>
  <c r="D29" i="32"/>
  <c r="AQ66" i="32" s="1"/>
  <c r="T366" i="32" s="1"/>
  <c r="E29" i="32"/>
  <c r="F29" i="32"/>
  <c r="G29" i="32"/>
  <c r="AQ69" i="32" s="1"/>
  <c r="T369" i="32" s="1"/>
  <c r="H29" i="32"/>
  <c r="I29" i="32"/>
  <c r="J29" i="32"/>
  <c r="AQ72" i="32" s="1"/>
  <c r="T372" i="32" s="1"/>
  <c r="K29" i="32"/>
  <c r="L29" i="32"/>
  <c r="M29" i="32"/>
  <c r="N29" i="32"/>
  <c r="O29" i="32"/>
  <c r="AQ77" i="32" s="1"/>
  <c r="T377" i="32" s="1"/>
  <c r="P29" i="32"/>
  <c r="Q29" i="32"/>
  <c r="C30" i="32"/>
  <c r="AU5" i="32" s="1"/>
  <c r="T380" i="32" s="1"/>
  <c r="D30" i="32"/>
  <c r="AV6" i="32" s="1"/>
  <c r="U381" i="32" s="1"/>
  <c r="E30" i="32"/>
  <c r="AU7" i="32" s="1"/>
  <c r="T382" i="32" s="1"/>
  <c r="F30" i="32"/>
  <c r="G30" i="32"/>
  <c r="AV9" i="32" s="1"/>
  <c r="U384" i="32" s="1"/>
  <c r="H30" i="32"/>
  <c r="I30" i="32"/>
  <c r="J30" i="32"/>
  <c r="K30" i="32"/>
  <c r="L30" i="32"/>
  <c r="AU14" i="32" s="1"/>
  <c r="T389" i="32" s="1"/>
  <c r="M30" i="32"/>
  <c r="AU15" i="32" s="1"/>
  <c r="T390" i="32" s="1"/>
  <c r="N30" i="32"/>
  <c r="O30" i="32"/>
  <c r="P30" i="32"/>
  <c r="AU18" i="32" s="1"/>
  <c r="T393" i="32" s="1"/>
  <c r="Q30" i="32"/>
  <c r="C31" i="32"/>
  <c r="D31" i="32"/>
  <c r="AU21" i="32" s="1"/>
  <c r="T396" i="32" s="1"/>
  <c r="E31" i="32"/>
  <c r="F31" i="32"/>
  <c r="AU23" i="32" s="1"/>
  <c r="T398" i="32" s="1"/>
  <c r="G31" i="32"/>
  <c r="H31" i="32"/>
  <c r="I31" i="32"/>
  <c r="AU26" i="32" s="1"/>
  <c r="T401" i="32" s="1"/>
  <c r="J31" i="32"/>
  <c r="K31" i="32"/>
  <c r="L31" i="32"/>
  <c r="M31" i="32"/>
  <c r="AU30" i="32" s="1"/>
  <c r="T405" i="32" s="1"/>
  <c r="N31" i="32"/>
  <c r="O31" i="32"/>
  <c r="P31" i="32"/>
  <c r="AV33" i="32" s="1"/>
  <c r="U408" i="32" s="1"/>
  <c r="Q31" i="32"/>
  <c r="C32" i="32"/>
  <c r="D32" i="32"/>
  <c r="E32" i="32"/>
  <c r="F32" i="32"/>
  <c r="AU38" i="32" s="1"/>
  <c r="T413" i="32" s="1"/>
  <c r="G32" i="32"/>
  <c r="AU39" i="32" s="1"/>
  <c r="T414" i="32" s="1"/>
  <c r="H32" i="32"/>
  <c r="I32" i="32"/>
  <c r="AV41" i="32" s="1"/>
  <c r="U416" i="32" s="1"/>
  <c r="J32" i="32"/>
  <c r="AU42" i="32" s="1"/>
  <c r="T417" i="32" s="1"/>
  <c r="K32" i="32"/>
  <c r="L32" i="32"/>
  <c r="M32" i="32"/>
  <c r="AU45" i="32" s="1"/>
  <c r="T420" i="32" s="1"/>
  <c r="N32" i="32"/>
  <c r="O32" i="32"/>
  <c r="AU47" i="32" s="1"/>
  <c r="T422" i="32" s="1"/>
  <c r="P32" i="32"/>
  <c r="Q32" i="32"/>
  <c r="C33" i="32"/>
  <c r="AU50" i="32" s="1"/>
  <c r="T425" i="32" s="1"/>
  <c r="D33" i="32"/>
  <c r="E33" i="32"/>
  <c r="F33" i="32"/>
  <c r="AU53" i="32" s="1"/>
  <c r="T428" i="32" s="1"/>
  <c r="G33" i="32"/>
  <c r="AV54" i="32" s="1"/>
  <c r="U429" i="32" s="1"/>
  <c r="H33" i="32"/>
  <c r="AU55" i="32" s="1"/>
  <c r="T430" i="32" s="1"/>
  <c r="I33" i="32"/>
  <c r="J33" i="32"/>
  <c r="AV57" i="32" s="1"/>
  <c r="U432" i="32" s="1"/>
  <c r="K33" i="32"/>
  <c r="L33" i="32"/>
  <c r="M33" i="32"/>
  <c r="N33" i="32"/>
  <c r="O33" i="32"/>
  <c r="AU62" i="32" s="1"/>
  <c r="T437" i="32" s="1"/>
  <c r="P33" i="32"/>
  <c r="AV63" i="32" s="1"/>
  <c r="U438" i="32" s="1"/>
  <c r="Q33" i="32"/>
  <c r="C34" i="32"/>
  <c r="AU65" i="32" s="1"/>
  <c r="T440" i="32" s="1"/>
  <c r="D34" i="32"/>
  <c r="AU66" i="32" s="1"/>
  <c r="T441" i="32" s="1"/>
  <c r="E34" i="32"/>
  <c r="F34" i="32"/>
  <c r="G34" i="32"/>
  <c r="AU69" i="32" s="1"/>
  <c r="T444" i="32" s="1"/>
  <c r="H34" i="32"/>
  <c r="I34" i="32"/>
  <c r="J34" i="32"/>
  <c r="K34" i="32"/>
  <c r="L34" i="32"/>
  <c r="AV74" i="32" s="1"/>
  <c r="U449" i="32" s="1"/>
  <c r="M34" i="32"/>
  <c r="N34" i="32"/>
  <c r="O34" i="32"/>
  <c r="AU77" i="32" s="1"/>
  <c r="T452" i="32" s="1"/>
  <c r="P34" i="32"/>
  <c r="AV78" i="32" s="1"/>
  <c r="U453" i="32" s="1"/>
  <c r="Q34" i="32"/>
  <c r="AU79" i="32" s="1"/>
  <c r="T454" i="32" s="1"/>
  <c r="C35" i="32"/>
  <c r="D35" i="32"/>
  <c r="AZ6" i="32" s="1"/>
  <c r="U456" i="32" s="1"/>
  <c r="E35" i="32"/>
  <c r="F35" i="32"/>
  <c r="G35" i="32"/>
  <c r="H35" i="32"/>
  <c r="I35" i="32"/>
  <c r="AY11" i="32" s="1"/>
  <c r="T461" i="32" s="1"/>
  <c r="J35" i="32"/>
  <c r="AY12" i="32" s="1"/>
  <c r="T462" i="32" s="1"/>
  <c r="K35" i="32"/>
  <c r="L35" i="32"/>
  <c r="AY14" i="32" s="1"/>
  <c r="T464" i="32" s="1"/>
  <c r="M35" i="32"/>
  <c r="AY15" i="32" s="1"/>
  <c r="T465" i="32" s="1"/>
  <c r="N35" i="32"/>
  <c r="O35" i="32"/>
  <c r="P35" i="32"/>
  <c r="AY18" i="32" s="1"/>
  <c r="T468" i="32" s="1"/>
  <c r="Q35" i="32"/>
  <c r="C36" i="32"/>
  <c r="D36" i="32"/>
  <c r="E36" i="32"/>
  <c r="F36" i="32"/>
  <c r="AY23" i="32" s="1"/>
  <c r="T473" i="32" s="1"/>
  <c r="G36" i="32"/>
  <c r="H36" i="32"/>
  <c r="I36" i="32"/>
  <c r="AY26" i="32" s="1"/>
  <c r="T476" i="32" s="1"/>
  <c r="J36" i="32"/>
  <c r="AZ27" i="32" s="1"/>
  <c r="U477" i="32" s="1"/>
  <c r="K36" i="32"/>
  <c r="L36" i="32"/>
  <c r="M36" i="32"/>
  <c r="AY30" i="32" s="1"/>
  <c r="T480" i="32" s="1"/>
  <c r="N36" i="32"/>
  <c r="O36" i="32"/>
  <c r="AZ32" i="32" s="1"/>
  <c r="U482" i="32" s="1"/>
  <c r="P36" i="32"/>
  <c r="Q36" i="32"/>
  <c r="C37" i="32"/>
  <c r="AY35" i="32" s="1"/>
  <c r="T485" i="32" s="1"/>
  <c r="D37" i="32"/>
  <c r="AY36" i="32" s="1"/>
  <c r="T486" i="32" s="1"/>
  <c r="E37" i="32"/>
  <c r="F37" i="32"/>
  <c r="AY38" i="32" s="1"/>
  <c r="T488" i="32" s="1"/>
  <c r="G37" i="32"/>
  <c r="AY39" i="32" s="1"/>
  <c r="T489" i="32" s="1"/>
  <c r="H37" i="32"/>
  <c r="AZ40" i="32" s="1"/>
  <c r="U490" i="32" s="1"/>
  <c r="I37" i="32"/>
  <c r="J37" i="32"/>
  <c r="AY42" i="32" s="1"/>
  <c r="T492" i="32" s="1"/>
  <c r="K37" i="32"/>
  <c r="L37" i="32"/>
  <c r="M37" i="32"/>
  <c r="N37" i="32"/>
  <c r="O37" i="32"/>
  <c r="AY47" i="32" s="1"/>
  <c r="T497" i="32" s="1"/>
  <c r="P37" i="32"/>
  <c r="Q37" i="32"/>
  <c r="AZ49" i="32" s="1"/>
  <c r="U499" i="32" s="1"/>
  <c r="C38" i="32"/>
  <c r="AZ50" i="32" s="1"/>
  <c r="U500" i="32" s="1"/>
  <c r="D38" i="32"/>
  <c r="AZ51" i="32" s="1"/>
  <c r="U501" i="32" s="1"/>
  <c r="E38" i="32"/>
  <c r="AY52" i="32" s="1"/>
  <c r="T502" i="32" s="1"/>
  <c r="F38" i="32"/>
  <c r="G38" i="32"/>
  <c r="AY54" i="32" s="1"/>
  <c r="T504" i="32" s="1"/>
  <c r="H38" i="32"/>
  <c r="I38" i="32"/>
  <c r="J38" i="32"/>
  <c r="K38" i="32"/>
  <c r="L38" i="32"/>
  <c r="AY59" i="32" s="1"/>
  <c r="T509" i="32" s="1"/>
  <c r="M38" i="32"/>
  <c r="N38" i="32"/>
  <c r="AY61" i="32" s="1"/>
  <c r="T511" i="32" s="1"/>
  <c r="O38" i="32"/>
  <c r="AZ62" i="32" s="1"/>
  <c r="U512" i="32" s="1"/>
  <c r="P38" i="32"/>
  <c r="AY63" i="32" s="1"/>
  <c r="T513" i="32" s="1"/>
  <c r="Q38" i="32"/>
  <c r="AZ64" i="32" s="1"/>
  <c r="U514" i="32" s="1"/>
  <c r="C39" i="32"/>
  <c r="D39" i="32"/>
  <c r="AY66" i="32" s="1"/>
  <c r="T516" i="32" s="1"/>
  <c r="E39" i="32"/>
  <c r="F39" i="32"/>
  <c r="AY68" i="32" s="1"/>
  <c r="T518" i="32" s="1"/>
  <c r="G39" i="32"/>
  <c r="H39" i="32"/>
  <c r="I39" i="32"/>
  <c r="AY71" i="32" s="1"/>
  <c r="T521" i="32" s="1"/>
  <c r="J39" i="32"/>
  <c r="K39" i="32"/>
  <c r="AY73" i="32" s="1"/>
  <c r="T523" i="32" s="1"/>
  <c r="L39" i="32"/>
  <c r="M39" i="32"/>
  <c r="AY75" i="32" s="1"/>
  <c r="T525" i="32" s="1"/>
  <c r="N39" i="32"/>
  <c r="O39" i="32"/>
  <c r="P39" i="32"/>
  <c r="AZ78" i="32" s="1"/>
  <c r="U528" i="32" s="1"/>
  <c r="Q39" i="32"/>
  <c r="C40" i="32"/>
  <c r="D40" i="32"/>
  <c r="E40" i="32"/>
  <c r="F40" i="32"/>
  <c r="BD8" i="32" s="1"/>
  <c r="U533" i="32" s="1"/>
  <c r="G40" i="32"/>
  <c r="BC9" i="32" s="1"/>
  <c r="T534" i="32" s="1"/>
  <c r="H40" i="32"/>
  <c r="BC10" i="32" s="1"/>
  <c r="T535" i="32" s="1"/>
  <c r="I40" i="32"/>
  <c r="J40" i="32"/>
  <c r="BC12" i="32" s="1"/>
  <c r="T537" i="32" s="1"/>
  <c r="K40" i="32"/>
  <c r="L40" i="32"/>
  <c r="M40" i="32"/>
  <c r="BC15" i="32" s="1"/>
  <c r="T540" i="32" s="1"/>
  <c r="N40" i="32"/>
  <c r="O40" i="32"/>
  <c r="BC17" i="32" s="1"/>
  <c r="T542" i="32" s="1"/>
  <c r="P40" i="32"/>
  <c r="Q40" i="32"/>
  <c r="C41" i="32"/>
  <c r="BD20" i="32" s="1"/>
  <c r="U545" i="32" s="1"/>
  <c r="D41" i="32"/>
  <c r="E41" i="32"/>
  <c r="BD22" i="32" s="1"/>
  <c r="U547" i="32" s="1"/>
  <c r="F41" i="32"/>
  <c r="BC23" i="32" s="1"/>
  <c r="T548" i="32" s="1"/>
  <c r="G41" i="32"/>
  <c r="BC24" i="32" s="1"/>
  <c r="T549" i="32" s="1"/>
  <c r="H41" i="32"/>
  <c r="BC25" i="32" s="1"/>
  <c r="T550" i="32" s="1"/>
  <c r="I41" i="32"/>
  <c r="J41" i="32"/>
  <c r="BC27" i="32" s="1"/>
  <c r="T552" i="32" s="1"/>
  <c r="K41" i="32"/>
  <c r="L41" i="32"/>
  <c r="M41" i="32"/>
  <c r="N41" i="32"/>
  <c r="O41" i="32"/>
  <c r="BC32" i="32" s="1"/>
  <c r="T557" i="32" s="1"/>
  <c r="P41" i="32"/>
  <c r="BC33" i="32" s="1"/>
  <c r="T558" i="32" s="1"/>
  <c r="Q41" i="32"/>
  <c r="BD34" i="32" s="1"/>
  <c r="U559" i="32" s="1"/>
  <c r="C42" i="32"/>
  <c r="BC35" i="32" s="1"/>
  <c r="T560" i="32" s="1"/>
  <c r="D42" i="32"/>
  <c r="BD36" i="32" s="1"/>
  <c r="U561" i="32" s="1"/>
  <c r="E42" i="32"/>
  <c r="F42" i="32"/>
  <c r="G42" i="32"/>
  <c r="BC39" i="32" s="1"/>
  <c r="T564" i="32" s="1"/>
  <c r="H42" i="32"/>
  <c r="I42" i="32"/>
  <c r="BC41" i="32" s="1"/>
  <c r="T566" i="32" s="1"/>
  <c r="J42" i="32"/>
  <c r="K42" i="32"/>
  <c r="BC43" i="32" s="1"/>
  <c r="T568" i="32" s="1"/>
  <c r="L42" i="32"/>
  <c r="M42" i="32"/>
  <c r="BD45" i="32" s="1"/>
  <c r="U570" i="32" s="1"/>
  <c r="N42" i="32"/>
  <c r="BC46" i="32" s="1"/>
  <c r="T571" i="32" s="1"/>
  <c r="O42" i="32"/>
  <c r="BC47" i="32" s="1"/>
  <c r="T572" i="32" s="1"/>
  <c r="P42" i="32"/>
  <c r="Q42" i="32"/>
  <c r="BC49" i="32" s="1"/>
  <c r="T574" i="32" s="1"/>
  <c r="C43" i="32"/>
  <c r="BC50" i="32" s="1"/>
  <c r="T575" i="32" s="1"/>
  <c r="D43" i="32"/>
  <c r="E43" i="32"/>
  <c r="F43" i="32"/>
  <c r="G43" i="32"/>
  <c r="H43" i="32"/>
  <c r="BD55" i="32" s="1"/>
  <c r="U580" i="32" s="1"/>
  <c r="I43" i="32"/>
  <c r="J43" i="32"/>
  <c r="BC57" i="32" s="1"/>
  <c r="T582" i="32" s="1"/>
  <c r="K43" i="32"/>
  <c r="BC58" i="32" s="1"/>
  <c r="T583" i="32" s="1"/>
  <c r="L43" i="32"/>
  <c r="BC59" i="32" s="1"/>
  <c r="T584" i="32" s="1"/>
  <c r="M43" i="32"/>
  <c r="N43" i="32"/>
  <c r="BD61" i="32" s="1"/>
  <c r="U586" i="32" s="1"/>
  <c r="O43" i="32"/>
  <c r="BC62" i="32" s="1"/>
  <c r="T587" i="32" s="1"/>
  <c r="P43" i="32"/>
  <c r="Q43" i="32"/>
  <c r="C44" i="32"/>
  <c r="BD65" i="32" s="1"/>
  <c r="U590" i="32" s="1"/>
  <c r="D44" i="32"/>
  <c r="E44" i="32"/>
  <c r="BC67" i="32" s="1"/>
  <c r="T592" i="32" s="1"/>
  <c r="F44" i="32"/>
  <c r="G44" i="32"/>
  <c r="BD69" i="32" s="1"/>
  <c r="U594" i="32" s="1"/>
  <c r="H44" i="32"/>
  <c r="BC70" i="32" s="1"/>
  <c r="T595" i="32" s="1"/>
  <c r="I44" i="32"/>
  <c r="BC71" i="32" s="1"/>
  <c r="T596" i="32" s="1"/>
  <c r="J44" i="32"/>
  <c r="K44" i="32"/>
  <c r="L44" i="32"/>
  <c r="BC74" i="32" s="1"/>
  <c r="T599" i="32" s="1"/>
  <c r="M44" i="32"/>
  <c r="N44" i="32"/>
  <c r="O44" i="32"/>
  <c r="BD77" i="32" s="1"/>
  <c r="U602" i="32" s="1"/>
  <c r="P44" i="32"/>
  <c r="BD78" i="32" s="1"/>
  <c r="U603" i="32" s="1"/>
  <c r="Q44" i="32"/>
  <c r="BC79" i="32" s="1"/>
  <c r="T604" i="32" s="1"/>
  <c r="C45" i="32"/>
  <c r="D45" i="32"/>
  <c r="BG6" i="32" s="1"/>
  <c r="T606" i="32" s="1"/>
  <c r="E45" i="32"/>
  <c r="F45" i="32"/>
  <c r="BH8" i="32" s="1"/>
  <c r="U608" i="32" s="1"/>
  <c r="G45" i="32"/>
  <c r="H45" i="32"/>
  <c r="I45" i="32"/>
  <c r="BH11" i="32" s="1"/>
  <c r="U611" i="32" s="1"/>
  <c r="J45" i="32"/>
  <c r="K45" i="32"/>
  <c r="L45" i="32"/>
  <c r="M45" i="32"/>
  <c r="N45" i="32"/>
  <c r="BG16" i="32" s="1"/>
  <c r="T616" i="32" s="1"/>
  <c r="O45" i="32"/>
  <c r="P45" i="32"/>
  <c r="BH18" i="32" s="1"/>
  <c r="U618" i="32" s="1"/>
  <c r="Q45" i="32"/>
  <c r="BG19" i="32" s="1"/>
  <c r="T619" i="32" s="1"/>
  <c r="C46" i="32"/>
  <c r="BG20" i="32" s="1"/>
  <c r="T620" i="32" s="1"/>
  <c r="D46" i="32"/>
  <c r="E46" i="32"/>
  <c r="BG22" i="32" s="1"/>
  <c r="T622" i="32" s="1"/>
  <c r="F46" i="32"/>
  <c r="BH23" i="32" s="1"/>
  <c r="U623" i="32" s="1"/>
  <c r="G46" i="32"/>
  <c r="H46" i="32"/>
  <c r="I46" i="32"/>
  <c r="BH26" i="32" s="1"/>
  <c r="U626" i="32" s="1"/>
  <c r="J46" i="32"/>
  <c r="K46" i="32"/>
  <c r="BG28" i="32" s="1"/>
  <c r="T628" i="32" s="1"/>
  <c r="L46" i="32"/>
  <c r="BH29" i="32" s="1"/>
  <c r="U629" i="32" s="1"/>
  <c r="M46" i="32"/>
  <c r="N46" i="32"/>
  <c r="BH31" i="32" s="1"/>
  <c r="U631" i="32" s="1"/>
  <c r="O46" i="32"/>
  <c r="BG32" i="32" s="1"/>
  <c r="T632" i="32" s="1"/>
  <c r="P46" i="32"/>
  <c r="Q46" i="32"/>
  <c r="BH34" i="32" s="1"/>
  <c r="U634" i="32" s="1"/>
  <c r="C47" i="32"/>
  <c r="BG35" i="32" s="1"/>
  <c r="T635" i="32" s="1"/>
  <c r="D47" i="32"/>
  <c r="BG36" i="32" s="1"/>
  <c r="T636" i="32" s="1"/>
  <c r="E47" i="32"/>
  <c r="F47" i="32"/>
  <c r="BG38" i="32" s="1"/>
  <c r="T638" i="32" s="1"/>
  <c r="G47" i="32"/>
  <c r="H47" i="32"/>
  <c r="BG40" i="32" s="1"/>
  <c r="T640" i="32" s="1"/>
  <c r="I47" i="32"/>
  <c r="BG41" i="32" s="1"/>
  <c r="T641" i="32" s="1"/>
  <c r="J47" i="32"/>
  <c r="K47" i="32"/>
  <c r="BG43" i="32" s="1"/>
  <c r="T643" i="32" s="1"/>
  <c r="L47" i="32"/>
  <c r="BG44" i="32" s="1"/>
  <c r="T644" i="32" s="1"/>
  <c r="M47" i="32"/>
  <c r="N47" i="32"/>
  <c r="O47" i="32"/>
  <c r="BH47" i="32" s="1"/>
  <c r="U647" i="32" s="1"/>
  <c r="P47" i="32"/>
  <c r="Q47" i="32"/>
  <c r="C48" i="32"/>
  <c r="D48" i="32"/>
  <c r="E48" i="32"/>
  <c r="BG52" i="32" s="1"/>
  <c r="T652" i="32" s="1"/>
  <c r="F48" i="32"/>
  <c r="BG53" i="32" s="1"/>
  <c r="T653" i="32" s="1"/>
  <c r="G48" i="32"/>
  <c r="BG54" i="32" s="1"/>
  <c r="T654" i="32" s="1"/>
  <c r="H48" i="32"/>
  <c r="BG55" i="32" s="1"/>
  <c r="T655" i="32" s="1"/>
  <c r="I48" i="32"/>
  <c r="BG56" i="32" s="1"/>
  <c r="T656" i="32" s="1"/>
  <c r="J48" i="32"/>
  <c r="K48" i="32"/>
  <c r="BH58" i="32" s="1"/>
  <c r="U658" i="32" s="1"/>
  <c r="L48" i="32"/>
  <c r="BG59" i="32" s="1"/>
  <c r="T659" i="32" s="1"/>
  <c r="M48" i="32"/>
  <c r="N48" i="32"/>
  <c r="O48" i="32"/>
  <c r="BG62" i="32" s="1"/>
  <c r="T662" i="32" s="1"/>
  <c r="P48" i="32"/>
  <c r="Q48" i="32"/>
  <c r="BG64" i="32" s="1"/>
  <c r="T664" i="32" s="1"/>
  <c r="C49" i="32"/>
  <c r="BG65" i="32" s="1"/>
  <c r="T665" i="32" s="1"/>
  <c r="D49" i="32"/>
  <c r="E49" i="32"/>
  <c r="BG67" i="32" s="1"/>
  <c r="T667" i="32" s="1"/>
  <c r="F49" i="32"/>
  <c r="BH68" i="32" s="1"/>
  <c r="U668" i="32" s="1"/>
  <c r="G49" i="32"/>
  <c r="H49" i="32"/>
  <c r="BG70" i="32" s="1"/>
  <c r="T670" i="32" s="1"/>
  <c r="I49" i="32"/>
  <c r="BH71" i="32" s="1"/>
  <c r="U671" i="32" s="1"/>
  <c r="J49" i="32"/>
  <c r="K49" i="32"/>
  <c r="L49" i="32"/>
  <c r="BH74" i="32" s="1"/>
  <c r="U674" i="32" s="1"/>
  <c r="M49" i="32"/>
  <c r="N49" i="32"/>
  <c r="BG76" i="32" s="1"/>
  <c r="T676" i="32" s="1"/>
  <c r="O49" i="32"/>
  <c r="P49" i="32"/>
  <c r="BG78" i="32" s="1"/>
  <c r="T678" i="32" s="1"/>
  <c r="Q49" i="32"/>
  <c r="BH79" i="32" s="1"/>
  <c r="U679" i="32" s="1"/>
  <c r="C50" i="32"/>
  <c r="BK5" i="32" s="1"/>
  <c r="T680" i="32" s="1"/>
  <c r="D50" i="32"/>
  <c r="E50" i="32"/>
  <c r="F50" i="32"/>
  <c r="BK8" i="32" s="1"/>
  <c r="T683" i="32" s="1"/>
  <c r="G50" i="32"/>
  <c r="BL9" i="32" s="1"/>
  <c r="U684" i="32" s="1"/>
  <c r="H50" i="32"/>
  <c r="I50" i="32"/>
  <c r="BK11" i="32" s="1"/>
  <c r="T686" i="32" s="1"/>
  <c r="J50" i="32"/>
  <c r="BL12" i="32" s="1"/>
  <c r="U687" i="32" s="1"/>
  <c r="K50" i="32"/>
  <c r="BK13" i="32" s="1"/>
  <c r="T688" i="32" s="1"/>
  <c r="L50" i="32"/>
  <c r="M50" i="32"/>
  <c r="BL15" i="32" s="1"/>
  <c r="U690" i="32" s="1"/>
  <c r="N50" i="32"/>
  <c r="BK16" i="32" s="1"/>
  <c r="T691" i="32" s="1"/>
  <c r="O50" i="32"/>
  <c r="BK17" i="32" s="1"/>
  <c r="T692" i="32" s="1"/>
  <c r="P50" i="32"/>
  <c r="Q50" i="32"/>
  <c r="BK19" i="32" s="1"/>
  <c r="T694" i="32" s="1"/>
  <c r="C51" i="32"/>
  <c r="BK20" i="32" s="1"/>
  <c r="T695" i="32" s="1"/>
  <c r="D51" i="32"/>
  <c r="E51" i="32"/>
  <c r="BL22" i="32" s="1"/>
  <c r="U697" i="32" s="1"/>
  <c r="F51" i="32"/>
  <c r="BL23" i="32" s="1"/>
  <c r="U698" i="32" s="1"/>
  <c r="G51" i="32"/>
  <c r="BL24" i="32" s="1"/>
  <c r="U699" i="32" s="1"/>
  <c r="H51" i="32"/>
  <c r="I51" i="32"/>
  <c r="BK26" i="32" s="1"/>
  <c r="T701" i="32" s="1"/>
  <c r="J51" i="32"/>
  <c r="BK27" i="32" s="1"/>
  <c r="T702" i="32" s="1"/>
  <c r="K51" i="32"/>
  <c r="BK28" i="32" s="1"/>
  <c r="T703" i="32" s="1"/>
  <c r="L51" i="32"/>
  <c r="M51" i="32"/>
  <c r="BL30" i="32" s="1"/>
  <c r="U705" i="32" s="1"/>
  <c r="N51" i="32"/>
  <c r="BL31" i="32" s="1"/>
  <c r="U706" i="32" s="1"/>
  <c r="O51" i="32"/>
  <c r="P51" i="32"/>
  <c r="BK33" i="32" s="1"/>
  <c r="T708" i="32" s="1"/>
  <c r="Q51" i="32"/>
  <c r="BK34" i="32" s="1"/>
  <c r="T709" i="32" s="1"/>
  <c r="C52" i="32"/>
  <c r="BL35" i="32" s="1"/>
  <c r="U710" i="32" s="1"/>
  <c r="D52" i="32"/>
  <c r="E52" i="32"/>
  <c r="F52" i="32"/>
  <c r="BL38" i="32" s="1"/>
  <c r="U713" i="32" s="1"/>
  <c r="G52" i="32"/>
  <c r="BL39" i="32" s="1"/>
  <c r="U714" i="32" s="1"/>
  <c r="H52" i="32"/>
  <c r="BL40" i="32" s="1"/>
  <c r="U715" i="32" s="1"/>
  <c r="I52" i="32"/>
  <c r="BL41" i="32" s="1"/>
  <c r="U716" i="32" s="1"/>
  <c r="J52" i="32"/>
  <c r="BK42" i="32" s="1"/>
  <c r="T717" i="32" s="1"/>
  <c r="K52" i="32"/>
  <c r="BK43" i="32" s="1"/>
  <c r="T718" i="32" s="1"/>
  <c r="L52" i="32"/>
  <c r="M52" i="32"/>
  <c r="BK45" i="32" s="1"/>
  <c r="T720" i="32" s="1"/>
  <c r="N52" i="32"/>
  <c r="BL46" i="32" s="1"/>
  <c r="U721" i="32" s="1"/>
  <c r="O52" i="32"/>
  <c r="BL47" i="32" s="1"/>
  <c r="U722" i="32" s="1"/>
  <c r="P52" i="32"/>
  <c r="Q52" i="32"/>
  <c r="C53" i="32"/>
  <c r="BK50" i="32" s="1"/>
  <c r="T725" i="32" s="1"/>
  <c r="D53" i="32"/>
  <c r="BK51" i="32" s="1"/>
  <c r="T726" i="32" s="1"/>
  <c r="E53" i="32"/>
  <c r="BL52" i="32" s="1"/>
  <c r="U727" i="32" s="1"/>
  <c r="F53" i="32"/>
  <c r="BL53" i="32" s="1"/>
  <c r="U728" i="32" s="1"/>
  <c r="G53" i="32"/>
  <c r="BL54" i="32" s="1"/>
  <c r="U729" i="32" s="1"/>
  <c r="H53" i="32"/>
  <c r="BL55" i="32" s="1"/>
  <c r="U730" i="32" s="1"/>
  <c r="I53" i="32"/>
  <c r="J53" i="32"/>
  <c r="BL57" i="32" s="1"/>
  <c r="U732" i="32" s="1"/>
  <c r="K53" i="32"/>
  <c r="L53" i="32"/>
  <c r="BK59" i="32" s="1"/>
  <c r="T734" i="32" s="1"/>
  <c r="M53" i="32"/>
  <c r="N53" i="32"/>
  <c r="O53" i="32"/>
  <c r="BK62" i="32" s="1"/>
  <c r="T737" i="32" s="1"/>
  <c r="P53" i="32"/>
  <c r="BL63" i="32" s="1"/>
  <c r="U738" i="32" s="1"/>
  <c r="Q53" i="32"/>
  <c r="BK64" i="32" s="1"/>
  <c r="T739" i="32" s="1"/>
  <c r="C54" i="32"/>
  <c r="BL65" i="32" s="1"/>
  <c r="U740" i="32" s="1"/>
  <c r="D54" i="32"/>
  <c r="BK66" i="32" s="1"/>
  <c r="T741" i="32" s="1"/>
  <c r="E54" i="32"/>
  <c r="BL67" i="32" s="1"/>
  <c r="U742" i="32" s="1"/>
  <c r="F54" i="32"/>
  <c r="BK68" i="32" s="1"/>
  <c r="T743" i="32" s="1"/>
  <c r="G54" i="32"/>
  <c r="H54" i="32"/>
  <c r="BL70" i="32" s="1"/>
  <c r="U745" i="32" s="1"/>
  <c r="I54" i="32"/>
  <c r="BL71" i="32" s="1"/>
  <c r="U746" i="32" s="1"/>
  <c r="J54" i="32"/>
  <c r="BL72" i="32" s="1"/>
  <c r="U747" i="32" s="1"/>
  <c r="K54" i="32"/>
  <c r="L54" i="32"/>
  <c r="BK74" i="32" s="1"/>
  <c r="T749" i="32" s="1"/>
  <c r="M54" i="32"/>
  <c r="BK75" i="32" s="1"/>
  <c r="T750" i="32" s="1"/>
  <c r="N54" i="32"/>
  <c r="BK76" i="32" s="1"/>
  <c r="T751" i="32" s="1"/>
  <c r="O54" i="32"/>
  <c r="BL77" i="32" s="1"/>
  <c r="U752" i="32" s="1"/>
  <c r="P54" i="32"/>
  <c r="BK78" i="32" s="1"/>
  <c r="T753" i="32" s="1"/>
  <c r="Q54" i="32"/>
  <c r="S149" i="32"/>
  <c r="S150" i="32" s="1"/>
  <c r="S151" i="32" s="1"/>
  <c r="S6" i="32"/>
  <c r="O6" i="31"/>
  <c r="O7" i="31"/>
  <c r="O8" i="31"/>
  <c r="O9" i="31"/>
  <c r="O10" i="31"/>
  <c r="O11" i="31"/>
  <c r="O12" i="31"/>
  <c r="O13" i="31"/>
  <c r="O14" i="31"/>
  <c r="O44" i="31"/>
  <c r="O45" i="31"/>
  <c r="O46" i="31"/>
  <c r="O47" i="31"/>
  <c r="O48" i="31"/>
  <c r="O49" i="31"/>
  <c r="O50" i="31"/>
  <c r="O51" i="31"/>
  <c r="O52" i="31"/>
  <c r="O53" i="31"/>
  <c r="O54" i="31"/>
  <c r="O400" i="31"/>
  <c r="O401" i="31"/>
  <c r="O402" i="31"/>
  <c r="O403" i="31"/>
  <c r="O404" i="31"/>
  <c r="O405" i="31"/>
  <c r="O406" i="31"/>
  <c r="O407" i="31"/>
  <c r="O408" i="31"/>
  <c r="O409" i="31"/>
  <c r="O410" i="31"/>
  <c r="O440" i="31"/>
  <c r="O441" i="31"/>
  <c r="O442" i="31"/>
  <c r="O443" i="31"/>
  <c r="O444" i="31"/>
  <c r="O445" i="31"/>
  <c r="O446" i="31"/>
  <c r="O447" i="31"/>
  <c r="O448" i="31"/>
  <c r="O449" i="31"/>
  <c r="H444" i="31"/>
  <c r="H445" i="31"/>
  <c r="H446" i="31"/>
  <c r="H447" i="31"/>
  <c r="H448" i="31"/>
  <c r="H449" i="31"/>
  <c r="H450" i="31"/>
  <c r="H451" i="31"/>
  <c r="H452" i="31"/>
  <c r="H453" i="31"/>
  <c r="H454" i="31"/>
  <c r="H455" i="31"/>
  <c r="H456" i="31"/>
  <c r="H457" i="31"/>
  <c r="H458" i="31"/>
  <c r="H459" i="31"/>
  <c r="H460" i="31"/>
  <c r="H461" i="31"/>
  <c r="H462" i="31"/>
  <c r="H463" i="31"/>
  <c r="H464" i="31"/>
  <c r="I464" i="31" s="1"/>
  <c r="AA439" i="31" s="1"/>
  <c r="H465" i="31"/>
  <c r="H466" i="31"/>
  <c r="H467" i="31"/>
  <c r="H468" i="31"/>
  <c r="H469" i="31"/>
  <c r="H470" i="31"/>
  <c r="H471" i="31"/>
  <c r="H472" i="31"/>
  <c r="K439" i="31"/>
  <c r="Q444" i="31" s="1"/>
  <c r="H405" i="31"/>
  <c r="H406" i="31"/>
  <c r="H407" i="31"/>
  <c r="H408" i="31"/>
  <c r="H409" i="31"/>
  <c r="H410" i="31"/>
  <c r="H411" i="31"/>
  <c r="H412" i="31"/>
  <c r="H413" i="31"/>
  <c r="H414" i="31"/>
  <c r="H415" i="31"/>
  <c r="H416" i="31"/>
  <c r="H417" i="31"/>
  <c r="H418" i="31"/>
  <c r="H419" i="31"/>
  <c r="H420" i="31"/>
  <c r="H421" i="31"/>
  <c r="H422" i="31"/>
  <c r="H423" i="31"/>
  <c r="H424" i="31"/>
  <c r="H425" i="31"/>
  <c r="H426" i="31"/>
  <c r="H427" i="31"/>
  <c r="H428" i="31"/>
  <c r="H429" i="31"/>
  <c r="H430" i="31"/>
  <c r="H431" i="31"/>
  <c r="H432" i="31"/>
  <c r="H433" i="31"/>
  <c r="K400" i="31"/>
  <c r="Q406" i="31" s="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K44" i="31"/>
  <c r="Q49" i="31" s="1"/>
  <c r="Q46"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K5" i="31"/>
  <c r="H7" i="31" s="1"/>
  <c r="BJ66" i="32"/>
  <c r="BJ51" i="32"/>
  <c r="BJ36" i="32"/>
  <c r="BJ21" i="32"/>
  <c r="BJ6" i="32"/>
  <c r="BF66" i="32"/>
  <c r="BF51" i="32"/>
  <c r="BF36" i="32"/>
  <c r="BF21" i="32"/>
  <c r="BF6" i="32"/>
  <c r="BB66" i="32"/>
  <c r="BB51" i="32"/>
  <c r="BB36" i="32"/>
  <c r="BB21" i="32"/>
  <c r="BB6" i="32"/>
  <c r="AX66" i="32"/>
  <c r="AX51" i="32"/>
  <c r="AX36" i="32"/>
  <c r="AX21" i="32"/>
  <c r="AX6" i="32"/>
  <c r="AT66" i="32"/>
  <c r="AT51" i="32"/>
  <c r="AT36" i="32"/>
  <c r="AT21" i="32"/>
  <c r="AT6" i="32"/>
  <c r="AP66" i="32"/>
  <c r="AP51" i="32"/>
  <c r="AP36" i="32"/>
  <c r="AP21" i="32"/>
  <c r="AP6" i="32"/>
  <c r="AL66" i="32"/>
  <c r="AL51" i="32"/>
  <c r="AL36" i="32"/>
  <c r="AL21" i="32"/>
  <c r="AL6" i="32"/>
  <c r="AH66" i="32"/>
  <c r="AH51" i="32"/>
  <c r="Z20" i="32"/>
  <c r="Z35" i="32" s="1"/>
  <c r="Z50" i="32" s="1"/>
  <c r="Z65" i="32" s="1"/>
  <c r="AD5" i="32" s="1"/>
  <c r="AH36" i="32"/>
  <c r="Z36" i="32"/>
  <c r="Z21" i="32"/>
  <c r="Z6" i="32"/>
  <c r="D2" i="32"/>
  <c r="E2" i="32" s="1"/>
  <c r="F2" i="32" s="1"/>
  <c r="G2" i="32" s="1"/>
  <c r="H2" i="32" s="1"/>
  <c r="I2" i="32" s="1"/>
  <c r="J2" i="32" s="1"/>
  <c r="K2" i="32" s="1"/>
  <c r="L2" i="32" s="1"/>
  <c r="M2" i="32" s="1"/>
  <c r="N2" i="32" s="1"/>
  <c r="O2" i="32" s="1"/>
  <c r="P2" i="32" s="1"/>
  <c r="Q2" i="32" s="1"/>
  <c r="D2" i="7"/>
  <c r="D3" i="7"/>
  <c r="E3" i="7" s="1"/>
  <c r="F3" i="7" s="1"/>
  <c r="G3" i="7" s="1"/>
  <c r="H3" i="7" s="1"/>
  <c r="I3" i="7" s="1"/>
  <c r="J3" i="7" s="1"/>
  <c r="K3" i="7" s="1"/>
  <c r="L3" i="7" s="1"/>
  <c r="M3" i="7" s="1"/>
  <c r="N3" i="7" s="1"/>
  <c r="O3" i="7" s="1"/>
  <c r="P3" i="7" s="1"/>
  <c r="Q3" i="7" s="1"/>
  <c r="Q448" i="31"/>
  <c r="S7" i="32"/>
  <c r="S8" i="32" s="1"/>
  <c r="S9" i="32" s="1"/>
  <c r="S10" i="32" s="1"/>
  <c r="S11" i="32" s="1"/>
  <c r="S12" i="32" s="1"/>
  <c r="S13" i="32" s="1"/>
  <c r="S14" i="32" s="1"/>
  <c r="S15" i="32" s="1"/>
  <c r="S16" i="32" s="1"/>
  <c r="S17" i="32" s="1"/>
  <c r="S18" i="32" s="1"/>
  <c r="S19" i="32" s="1"/>
  <c r="S20" i="32" s="1"/>
  <c r="S21" i="32" s="1"/>
  <c r="S22" i="32" s="1"/>
  <c r="S23" i="32" s="1"/>
  <c r="S24" i="32" s="1"/>
  <c r="S25" i="32" s="1"/>
  <c r="S26" i="32" s="1"/>
  <c r="S27" i="32" s="1"/>
  <c r="S28" i="32" s="1"/>
  <c r="S29" i="32" s="1"/>
  <c r="S30" i="32" s="1"/>
  <c r="S31" i="32" s="1"/>
  <c r="S32" i="32" s="1"/>
  <c r="S33" i="32" s="1"/>
  <c r="S34" i="32" s="1"/>
  <c r="S35" i="32" s="1"/>
  <c r="S36" i="32" s="1"/>
  <c r="S37" i="32" s="1"/>
  <c r="S38" i="32" s="1"/>
  <c r="S39" i="32" s="1"/>
  <c r="S40" i="32" s="1"/>
  <c r="S41" i="32" s="1"/>
  <c r="S42" i="32" s="1"/>
  <c r="S43" i="32" s="1"/>
  <c r="S44" i="32" s="1"/>
  <c r="S45" i="32" s="1"/>
  <c r="S46" i="32" s="1"/>
  <c r="S47" i="32" s="1"/>
  <c r="S48" i="32" s="1"/>
  <c r="S49" i="32" s="1"/>
  <c r="S50" i="32" s="1"/>
  <c r="S51" i="32" s="1"/>
  <c r="S52" i="32" s="1"/>
  <c r="S53" i="32" s="1"/>
  <c r="S54" i="32" s="1"/>
  <c r="S55" i="32" s="1"/>
  <c r="S56" i="32" s="1"/>
  <c r="S57" i="32" s="1"/>
  <c r="S58" i="32" s="1"/>
  <c r="S59" i="32" s="1"/>
  <c r="S60" i="32" s="1"/>
  <c r="S61" i="32" s="1"/>
  <c r="S62" i="32" s="1"/>
  <c r="S63" i="32" s="1"/>
  <c r="S64" i="32" s="1"/>
  <c r="S65" i="32" s="1"/>
  <c r="S66" i="32" s="1"/>
  <c r="S67" i="32" s="1"/>
  <c r="S68" i="32" s="1"/>
  <c r="S69" i="32" s="1"/>
  <c r="S70" i="32" s="1"/>
  <c r="S71" i="32" s="1"/>
  <c r="S72" i="32" s="1"/>
  <c r="S73" i="32" s="1"/>
  <c r="S74" i="32" s="1"/>
  <c r="S75" i="32" s="1"/>
  <c r="S76" i="32" s="1"/>
  <c r="S77" i="32" s="1"/>
  <c r="S78" i="32" s="1"/>
  <c r="S79" i="32" s="1"/>
  <c r="S80" i="32" s="1"/>
  <c r="S81" i="32" s="1"/>
  <c r="S82" i="32" s="1"/>
  <c r="S83" i="32" s="1"/>
  <c r="S84" i="32" s="1"/>
  <c r="S85" i="32" s="1"/>
  <c r="S86" i="32" s="1"/>
  <c r="S87" i="32" s="1"/>
  <c r="S88" i="32" s="1"/>
  <c r="S89" i="32" s="1"/>
  <c r="S90" i="32" s="1"/>
  <c r="S91" i="32" s="1"/>
  <c r="S92" i="32" s="1"/>
  <c r="S93" i="32" s="1"/>
  <c r="S94" i="32" s="1"/>
  <c r="S95" i="32" s="1"/>
  <c r="S96" i="32" s="1"/>
  <c r="S97" i="32" s="1"/>
  <c r="S98" i="32" s="1"/>
  <c r="S99" i="32" s="1"/>
  <c r="S100" i="32" s="1"/>
  <c r="S101" i="32" s="1"/>
  <c r="S102" i="32" s="1"/>
  <c r="S103" i="32" s="1"/>
  <c r="S104" i="32" s="1"/>
  <c r="S105" i="32" s="1"/>
  <c r="S106" i="32" s="1"/>
  <c r="S107" i="32" s="1"/>
  <c r="S108" i="32" s="1"/>
  <c r="S109" i="32" s="1"/>
  <c r="S110" i="32" s="1"/>
  <c r="S111" i="32" s="1"/>
  <c r="S112" i="32" s="1"/>
  <c r="S113" i="32" s="1"/>
  <c r="S114" i="32" s="1"/>
  <c r="S115" i="32" s="1"/>
  <c r="S116" i="32" s="1"/>
  <c r="S117" i="32" s="1"/>
  <c r="S118" i="32" s="1"/>
  <c r="S119" i="32" s="1"/>
  <c r="S120" i="32" s="1"/>
  <c r="S121" i="32" s="1"/>
  <c r="S122" i="32" s="1"/>
  <c r="S123" i="32" s="1"/>
  <c r="S124" i="32" s="1"/>
  <c r="S125" i="32" s="1"/>
  <c r="S126" i="32" s="1"/>
  <c r="S127" i="32" s="1"/>
  <c r="S128" i="32" s="1"/>
  <c r="S129" i="32" s="1"/>
  <c r="S130" i="32" s="1"/>
  <c r="S131" i="32" s="1"/>
  <c r="S132" i="32" s="1"/>
  <c r="S133" i="32" s="1"/>
  <c r="S134" i="32" s="1"/>
  <c r="S135" i="32" s="1"/>
  <c r="S136" i="32" s="1"/>
  <c r="S137" i="32" s="1"/>
  <c r="S138" i="32" s="1"/>
  <c r="S139" i="32" s="1"/>
  <c r="Q48" i="31"/>
  <c r="Q52" i="31"/>
  <c r="BK23" i="32"/>
  <c r="T698" i="32" s="1"/>
  <c r="BC65" i="32"/>
  <c r="T590" i="32" s="1"/>
  <c r="AY64" i="32"/>
  <c r="T514" i="32" s="1"/>
  <c r="AY40" i="32"/>
  <c r="T490" i="32" s="1"/>
  <c r="AY32" i="32"/>
  <c r="T482" i="32" s="1"/>
  <c r="AU51" i="32"/>
  <c r="T426" i="32" s="1"/>
  <c r="AV51" i="32"/>
  <c r="U426" i="32" s="1"/>
  <c r="AU35" i="32"/>
  <c r="T410" i="32" s="1"/>
  <c r="AV35" i="32"/>
  <c r="U410" i="32" s="1"/>
  <c r="AR42" i="32"/>
  <c r="U342" i="32" s="1"/>
  <c r="AR18" i="32"/>
  <c r="U318" i="32" s="1"/>
  <c r="AQ14" i="32"/>
  <c r="T314" i="32" s="1"/>
  <c r="AR14" i="32"/>
  <c r="U314" i="32" s="1"/>
  <c r="AQ6" i="32"/>
  <c r="T306" i="32" s="1"/>
  <c r="AR6" i="32"/>
  <c r="U306" i="32" s="1"/>
  <c r="AN77" i="32"/>
  <c r="U302" i="32" s="1"/>
  <c r="AM73" i="32"/>
  <c r="T298" i="32" s="1"/>
  <c r="AN73" i="32"/>
  <c r="U298" i="32" s="1"/>
  <c r="AM57" i="32"/>
  <c r="T282" i="32" s="1"/>
  <c r="AM41" i="32"/>
  <c r="T266" i="32" s="1"/>
  <c r="AM29" i="32"/>
  <c r="T254" i="32" s="1"/>
  <c r="AN6" i="32"/>
  <c r="U231" i="32" s="1"/>
  <c r="AN8" i="32"/>
  <c r="U233" i="32" s="1"/>
  <c r="AN10" i="32"/>
  <c r="U235" i="32" s="1"/>
  <c r="AN30" i="32"/>
  <c r="U255" i="32" s="1"/>
  <c r="AN38" i="32"/>
  <c r="U263" i="32" s="1"/>
  <c r="AN46" i="32"/>
  <c r="U271" i="32" s="1"/>
  <c r="AN62" i="32"/>
  <c r="U287" i="32" s="1"/>
  <c r="BK72" i="32"/>
  <c r="T747" i="32" s="1"/>
  <c r="BL68" i="32"/>
  <c r="U743" i="32" s="1"/>
  <c r="BK60" i="32"/>
  <c r="T735" i="32" s="1"/>
  <c r="BL60" i="32"/>
  <c r="U735" i="32" s="1"/>
  <c r="BK56" i="32"/>
  <c r="T731" i="32" s="1"/>
  <c r="BL56" i="32"/>
  <c r="U731" i="32" s="1"/>
  <c r="BK52" i="32"/>
  <c r="T727" i="32" s="1"/>
  <c r="BK48" i="32"/>
  <c r="T723" i="32" s="1"/>
  <c r="BL48" i="32"/>
  <c r="U723" i="32" s="1"/>
  <c r="BK44" i="32"/>
  <c r="T719" i="32" s="1"/>
  <c r="BL44" i="32"/>
  <c r="U719" i="32" s="1"/>
  <c r="BK40" i="32"/>
  <c r="T715" i="32" s="1"/>
  <c r="BK36" i="32"/>
  <c r="T711" i="32" s="1"/>
  <c r="BL36" i="32"/>
  <c r="U711" i="32" s="1"/>
  <c r="BK32" i="32"/>
  <c r="T707" i="32" s="1"/>
  <c r="BL32" i="32"/>
  <c r="U707" i="32" s="1"/>
  <c r="BK24" i="32"/>
  <c r="T699" i="32" s="1"/>
  <c r="BK12" i="32"/>
  <c r="T687" i="32" s="1"/>
  <c r="BG79" i="32"/>
  <c r="T679" i="32"/>
  <c r="BG75" i="32"/>
  <c r="T675" i="32" s="1"/>
  <c r="BH75" i="32"/>
  <c r="U675" i="32" s="1"/>
  <c r="BG63" i="32"/>
  <c r="T663" i="32" s="1"/>
  <c r="BH63" i="32"/>
  <c r="U663" i="32" s="1"/>
  <c r="BH59" i="32"/>
  <c r="U659" i="32" s="1"/>
  <c r="BG51" i="32"/>
  <c r="T651" i="32" s="1"/>
  <c r="BH51" i="32"/>
  <c r="U651" i="32" s="1"/>
  <c r="BH43" i="32"/>
  <c r="U643" i="32" s="1"/>
  <c r="BG39" i="32"/>
  <c r="T639" i="32" s="1"/>
  <c r="BH39" i="32"/>
  <c r="U639" i="32" s="1"/>
  <c r="BG31" i="32"/>
  <c r="T631" i="32" s="1"/>
  <c r="BG27" i="32"/>
  <c r="T627" i="32" s="1"/>
  <c r="BH27" i="32"/>
  <c r="U627" i="32" s="1"/>
  <c r="BG11" i="32"/>
  <c r="T611" i="32" s="1"/>
  <c r="BC66" i="32"/>
  <c r="T591" i="32" s="1"/>
  <c r="BD66" i="32"/>
  <c r="U591" i="32" s="1"/>
  <c r="BD62" i="32"/>
  <c r="U587" i="32" s="1"/>
  <c r="BC54" i="32"/>
  <c r="T579" i="32" s="1"/>
  <c r="BD54" i="32"/>
  <c r="U579" i="32" s="1"/>
  <c r="BD46" i="32"/>
  <c r="U571" i="32" s="1"/>
  <c r="BC42" i="32"/>
  <c r="T567" i="32" s="1"/>
  <c r="BD42" i="32"/>
  <c r="U567" i="32" s="1"/>
  <c r="BC38" i="32"/>
  <c r="T563" i="32" s="1"/>
  <c r="BD38" i="32"/>
  <c r="U563" i="32" s="1"/>
  <c r="BC34" i="32"/>
  <c r="T559" i="32" s="1"/>
  <c r="BC30" i="32"/>
  <c r="T555" i="32" s="1"/>
  <c r="BD30" i="32"/>
  <c r="U555" i="32" s="1"/>
  <c r="BC26" i="32"/>
  <c r="T551" i="32" s="1"/>
  <c r="BD26" i="32"/>
  <c r="U551" i="32" s="1"/>
  <c r="BC18" i="32"/>
  <c r="T543" i="32" s="1"/>
  <c r="BD18" i="32"/>
  <c r="U543" i="32" s="1"/>
  <c r="BC14" i="32"/>
  <c r="T539" i="32" s="1"/>
  <c r="BD14" i="32"/>
  <c r="U539" i="32" s="1"/>
  <c r="BC6" i="32"/>
  <c r="T531" i="32" s="1"/>
  <c r="BD6" i="32"/>
  <c r="U531" i="32" s="1"/>
  <c r="AY77" i="32"/>
  <c r="T527" i="32" s="1"/>
  <c r="AZ77" i="32"/>
  <c r="U527" i="32" s="1"/>
  <c r="AY69" i="32"/>
  <c r="T519" i="32" s="1"/>
  <c r="AZ69" i="32"/>
  <c r="U519" i="32" s="1"/>
  <c r="AY65" i="32"/>
  <c r="T515" i="32" s="1"/>
  <c r="AZ65" i="32"/>
  <c r="U515" i="32" s="1"/>
  <c r="AY57" i="32"/>
  <c r="T507" i="32" s="1"/>
  <c r="AZ57" i="32"/>
  <c r="U507" i="32" s="1"/>
  <c r="AY53" i="32"/>
  <c r="T503" i="32" s="1"/>
  <c r="AZ53" i="32"/>
  <c r="U503" i="32" s="1"/>
  <c r="AY49" i="32"/>
  <c r="T499" i="32" s="1"/>
  <c r="AY45" i="32"/>
  <c r="T495" i="32" s="1"/>
  <c r="AZ45" i="32"/>
  <c r="U495" i="32" s="1"/>
  <c r="AY41" i="32"/>
  <c r="T491" i="32" s="1"/>
  <c r="AZ41" i="32"/>
  <c r="U491" i="32" s="1"/>
  <c r="AY37" i="32"/>
  <c r="T487" i="32"/>
  <c r="AZ37" i="32"/>
  <c r="U487" i="32" s="1"/>
  <c r="AY33" i="32"/>
  <c r="T483" i="32" s="1"/>
  <c r="AZ33" i="32"/>
  <c r="U483" i="32" s="1"/>
  <c r="AY29" i="32"/>
  <c r="T479" i="32" s="1"/>
  <c r="AZ29" i="32"/>
  <c r="U479" i="32" s="1"/>
  <c r="AY25" i="32"/>
  <c r="T475" i="32" s="1"/>
  <c r="AZ25" i="32"/>
  <c r="U475" i="32" s="1"/>
  <c r="AY21" i="32"/>
  <c r="T471" i="32" s="1"/>
  <c r="AZ21" i="32"/>
  <c r="U471" i="32" s="1"/>
  <c r="AY17" i="32"/>
  <c r="T467" i="32" s="1"/>
  <c r="AZ17" i="32"/>
  <c r="U467" i="32" s="1"/>
  <c r="AY13" i="32"/>
  <c r="T463" i="32" s="1"/>
  <c r="AZ13" i="32"/>
  <c r="U463" i="32" s="1"/>
  <c r="AY9" i="32"/>
  <c r="T459" i="32" s="1"/>
  <c r="AZ9" i="32"/>
  <c r="U459" i="32" s="1"/>
  <c r="AY5" i="32"/>
  <c r="T455" i="32" s="1"/>
  <c r="AZ5" i="32"/>
  <c r="U455" i="32" s="1"/>
  <c r="AU76" i="32"/>
  <c r="T451" i="32" s="1"/>
  <c r="AV76" i="32"/>
  <c r="U451" i="32" s="1"/>
  <c r="AU72" i="32"/>
  <c r="T447" i="32"/>
  <c r="AV72" i="32"/>
  <c r="U447" i="32" s="1"/>
  <c r="AU68" i="32"/>
  <c r="T443" i="32" s="1"/>
  <c r="AV68" i="32"/>
  <c r="U443" i="32" s="1"/>
  <c r="AU64" i="32"/>
  <c r="T439" i="32" s="1"/>
  <c r="AV64" i="32"/>
  <c r="U439" i="32" s="1"/>
  <c r="AU60" i="32"/>
  <c r="T435" i="32" s="1"/>
  <c r="AV60" i="32"/>
  <c r="U435" i="32" s="1"/>
  <c r="AU56" i="32"/>
  <c r="T431" i="32" s="1"/>
  <c r="AV56" i="32"/>
  <c r="U431" i="32" s="1"/>
  <c r="AU52" i="32"/>
  <c r="T427" i="32" s="1"/>
  <c r="AV52" i="32"/>
  <c r="U427" i="32" s="1"/>
  <c r="AU48" i="32"/>
  <c r="T423" i="32" s="1"/>
  <c r="AV48" i="32"/>
  <c r="U423" i="32" s="1"/>
  <c r="AU44" i="32"/>
  <c r="T419" i="32" s="1"/>
  <c r="AV44" i="32"/>
  <c r="U419" i="32" s="1"/>
  <c r="AU40" i="32"/>
  <c r="T415" i="32" s="1"/>
  <c r="AV40" i="32"/>
  <c r="U415" i="32" s="1"/>
  <c r="AU36" i="32"/>
  <c r="T411" i="32" s="1"/>
  <c r="AV36" i="32"/>
  <c r="U411" i="32" s="1"/>
  <c r="AU32" i="32"/>
  <c r="T407" i="32" s="1"/>
  <c r="AV32" i="32"/>
  <c r="U407" i="32" s="1"/>
  <c r="AU28" i="32"/>
  <c r="T403" i="32"/>
  <c r="AV28" i="32"/>
  <c r="U403" i="32" s="1"/>
  <c r="AU24" i="32"/>
  <c r="T399" i="32" s="1"/>
  <c r="AV24" i="32"/>
  <c r="U399" i="32" s="1"/>
  <c r="AU20" i="32"/>
  <c r="T395" i="32" s="1"/>
  <c r="AV20" i="32"/>
  <c r="U395" i="32" s="1"/>
  <c r="AU16" i="32"/>
  <c r="T391" i="32"/>
  <c r="AV16" i="32"/>
  <c r="U391" i="32" s="1"/>
  <c r="AU12" i="32"/>
  <c r="T387" i="32" s="1"/>
  <c r="AV12" i="32"/>
  <c r="U387" i="32" s="1"/>
  <c r="AU8" i="32"/>
  <c r="T383" i="32"/>
  <c r="AV8" i="32"/>
  <c r="U383" i="32" s="1"/>
  <c r="AQ79" i="32"/>
  <c r="T379" i="32" s="1"/>
  <c r="AR79" i="32"/>
  <c r="U379" i="32" s="1"/>
  <c r="AQ75" i="32"/>
  <c r="T375" i="32" s="1"/>
  <c r="AR75" i="32"/>
  <c r="U375" i="32" s="1"/>
  <c r="AQ71" i="32"/>
  <c r="T371" i="32"/>
  <c r="AR71" i="32"/>
  <c r="U371" i="32" s="1"/>
  <c r="AQ67" i="32"/>
  <c r="T367" i="32" s="1"/>
  <c r="AR67" i="32"/>
  <c r="U367" i="32" s="1"/>
  <c r="AQ63" i="32"/>
  <c r="T363" i="32" s="1"/>
  <c r="AR63" i="32"/>
  <c r="U363" i="32" s="1"/>
  <c r="AQ59" i="32"/>
  <c r="T359" i="32"/>
  <c r="AR59" i="32"/>
  <c r="U359" i="32" s="1"/>
  <c r="AQ55" i="32"/>
  <c r="T355" i="32" s="1"/>
  <c r="AR55" i="32"/>
  <c r="U355" i="32" s="1"/>
  <c r="AQ51" i="32"/>
  <c r="T351" i="32"/>
  <c r="AR51" i="32"/>
  <c r="U351" i="32" s="1"/>
  <c r="AQ47" i="32"/>
  <c r="T347" i="32" s="1"/>
  <c r="AR47" i="32"/>
  <c r="U347" i="32" s="1"/>
  <c r="AQ43" i="32"/>
  <c r="T343" i="32" s="1"/>
  <c r="AR43" i="32"/>
  <c r="U343" i="32" s="1"/>
  <c r="AQ39" i="32"/>
  <c r="T339" i="32" s="1"/>
  <c r="AR39" i="32"/>
  <c r="U339" i="32" s="1"/>
  <c r="AQ35" i="32"/>
  <c r="T335" i="32" s="1"/>
  <c r="AR35" i="32"/>
  <c r="U335" i="32" s="1"/>
  <c r="AQ31" i="32"/>
  <c r="T331" i="32" s="1"/>
  <c r="AR31" i="32"/>
  <c r="U331" i="32" s="1"/>
  <c r="AQ27" i="32"/>
  <c r="T327" i="32"/>
  <c r="AR27" i="32"/>
  <c r="U327" i="32" s="1"/>
  <c r="AQ23" i="32"/>
  <c r="T323" i="32"/>
  <c r="AR23" i="32"/>
  <c r="U323" i="32" s="1"/>
  <c r="AQ19" i="32"/>
  <c r="T319" i="32" s="1"/>
  <c r="AR19" i="32"/>
  <c r="U319" i="32" s="1"/>
  <c r="AQ15" i="32"/>
  <c r="T315" i="32" s="1"/>
  <c r="AQ11" i="32"/>
  <c r="T311" i="32" s="1"/>
  <c r="AR11" i="32"/>
  <c r="U311" i="32" s="1"/>
  <c r="AQ7" i="32"/>
  <c r="T307" i="32" s="1"/>
  <c r="AR7" i="32"/>
  <c r="U307" i="32" s="1"/>
  <c r="AM78" i="32"/>
  <c r="T303" i="32" s="1"/>
  <c r="AN78" i="32"/>
  <c r="U303" i="32" s="1"/>
  <c r="BK73" i="32"/>
  <c r="T748" i="32" s="1"/>
  <c r="BL73" i="32"/>
  <c r="U748" i="32" s="1"/>
  <c r="BK65" i="32"/>
  <c r="T740" i="32" s="1"/>
  <c r="BK61" i="32"/>
  <c r="T736" i="32" s="1"/>
  <c r="BL61" i="32"/>
  <c r="U736" i="32" s="1"/>
  <c r="BK53" i="32"/>
  <c r="T728" i="32" s="1"/>
  <c r="BK49" i="32"/>
  <c r="T724" i="32" s="1"/>
  <c r="BL49" i="32"/>
  <c r="U724" i="32" s="1"/>
  <c r="BK41" i="32"/>
  <c r="T716" i="32" s="1"/>
  <c r="BK29" i="32"/>
  <c r="T704" i="32" s="1"/>
  <c r="BL29" i="32"/>
  <c r="U704" i="32" s="1"/>
  <c r="BK25" i="32"/>
  <c r="T700" i="32" s="1"/>
  <c r="BL25" i="32"/>
  <c r="U700" i="32" s="1"/>
  <c r="BK21" i="32"/>
  <c r="T696" i="32" s="1"/>
  <c r="BL21" i="32"/>
  <c r="U696" i="32" s="1"/>
  <c r="BG72" i="32"/>
  <c r="T672" i="32" s="1"/>
  <c r="BH72" i="32"/>
  <c r="U672" i="32" s="1"/>
  <c r="BG68" i="32"/>
  <c r="T668" i="32" s="1"/>
  <c r="BH64" i="32"/>
  <c r="U664" i="32" s="1"/>
  <c r="BG48" i="32"/>
  <c r="T648" i="32" s="1"/>
  <c r="BH48" i="32"/>
  <c r="U648" i="32" s="1"/>
  <c r="BH44" i="32"/>
  <c r="U644" i="32" s="1"/>
  <c r="BH36" i="32"/>
  <c r="U636" i="32" s="1"/>
  <c r="BH32" i="32"/>
  <c r="U632" i="32" s="1"/>
  <c r="BG12" i="32"/>
  <c r="T612" i="32" s="1"/>
  <c r="BH12" i="32"/>
  <c r="U612" i="32" s="1"/>
  <c r="BC75" i="32"/>
  <c r="T600" i="32" s="1"/>
  <c r="BD75" i="32"/>
  <c r="U600" i="32" s="1"/>
  <c r="BD71" i="32"/>
  <c r="U596" i="32" s="1"/>
  <c r="BC55" i="32"/>
  <c r="T580" i="32" s="1"/>
  <c r="BC51" i="32"/>
  <c r="T576" i="32" s="1"/>
  <c r="BD51" i="32"/>
  <c r="U576" i="32" s="1"/>
  <c r="BD39" i="32"/>
  <c r="U564" i="32" s="1"/>
  <c r="BD27" i="32"/>
  <c r="U552" i="32" s="1"/>
  <c r="BC19" i="32"/>
  <c r="T544" i="32" s="1"/>
  <c r="BD19" i="32"/>
  <c r="U544" i="32" s="1"/>
  <c r="BC7" i="32"/>
  <c r="T532" i="32" s="1"/>
  <c r="BD7" i="32"/>
  <c r="U532" i="32" s="1"/>
  <c r="AY78" i="32"/>
  <c r="T528" i="32" s="1"/>
  <c r="AY74" i="32"/>
  <c r="T524" i="32" s="1"/>
  <c r="AZ74" i="32"/>
  <c r="U524" i="32" s="1"/>
  <c r="AY62" i="32"/>
  <c r="T512" i="32" s="1"/>
  <c r="AY58" i="32"/>
  <c r="T508" i="32" s="1"/>
  <c r="AZ58" i="32"/>
  <c r="U508" i="32" s="1"/>
  <c r="AY50" i="32"/>
  <c r="T500" i="32" s="1"/>
  <c r="AY46" i="32"/>
  <c r="T496" i="32" s="1"/>
  <c r="AZ46" i="32"/>
  <c r="U496" i="32" s="1"/>
  <c r="AY34" i="32"/>
  <c r="T484" i="32" s="1"/>
  <c r="AZ34" i="32"/>
  <c r="U484" i="32" s="1"/>
  <c r="AY22" i="32"/>
  <c r="T472" i="32" s="1"/>
  <c r="AZ22" i="32"/>
  <c r="U472" i="32" s="1"/>
  <c r="AZ18" i="32"/>
  <c r="U468" i="32" s="1"/>
  <c r="AU73" i="32"/>
  <c r="T448" i="32" s="1"/>
  <c r="AV73" i="32"/>
  <c r="U448" i="32" s="1"/>
  <c r="AU61" i="32"/>
  <c r="T436" i="32" s="1"/>
  <c r="AV61" i="32"/>
  <c r="U436" i="32" s="1"/>
  <c r="AU57" i="32"/>
  <c r="T432" i="32" s="1"/>
  <c r="AU41" i="32"/>
  <c r="T416" i="32" s="1"/>
  <c r="AU13" i="32"/>
  <c r="T388" i="32" s="1"/>
  <c r="AV13" i="32"/>
  <c r="U388" i="32" s="1"/>
  <c r="AU9" i="32"/>
  <c r="T384" i="32" s="1"/>
  <c r="AQ76" i="32"/>
  <c r="T376" i="32" s="1"/>
  <c r="AR76" i="32"/>
  <c r="U376" i="32" s="1"/>
  <c r="AQ68" i="32"/>
  <c r="T368" i="32" s="1"/>
  <c r="AR68" i="32"/>
  <c r="U368" i="32" s="1"/>
  <c r="AQ52" i="32"/>
  <c r="T352" i="32" s="1"/>
  <c r="AR52" i="32"/>
  <c r="U352" i="32" s="1"/>
  <c r="AR44" i="32"/>
  <c r="U344" i="32" s="1"/>
  <c r="AQ40" i="32"/>
  <c r="T340" i="32" s="1"/>
  <c r="AR40" i="32"/>
  <c r="U340" i="32"/>
  <c r="AQ36" i="32"/>
  <c r="T336" i="32" s="1"/>
  <c r="AR32" i="32"/>
  <c r="U332" i="32" s="1"/>
  <c r="AR20" i="32"/>
  <c r="U320" i="32" s="1"/>
  <c r="AM59" i="32"/>
  <c r="T284" i="32" s="1"/>
  <c r="AN59" i="32"/>
  <c r="U284" i="32"/>
  <c r="AM55" i="32"/>
  <c r="T280" i="32" s="1"/>
  <c r="AN55" i="32"/>
  <c r="U280" i="32" s="1"/>
  <c r="AM47" i="32"/>
  <c r="T272" i="32" s="1"/>
  <c r="AN47" i="32"/>
  <c r="U272" i="32" s="1"/>
  <c r="AM43" i="32"/>
  <c r="T268" i="32" s="1"/>
  <c r="AN43" i="32"/>
  <c r="U268" i="32" s="1"/>
  <c r="AM39" i="32"/>
  <c r="T264" i="32" s="1"/>
  <c r="AN39" i="32"/>
  <c r="U264" i="32" s="1"/>
  <c r="AM31" i="32"/>
  <c r="T256" i="32" s="1"/>
  <c r="AN31" i="32"/>
  <c r="U256" i="32" s="1"/>
  <c r="AM27" i="32"/>
  <c r="T252" i="32" s="1"/>
  <c r="AN27" i="32"/>
  <c r="U252" i="32" s="1"/>
  <c r="AM23" i="32"/>
  <c r="T248" i="32" s="1"/>
  <c r="AM19" i="32"/>
  <c r="T244" i="32" s="1"/>
  <c r="AN7" i="32"/>
  <c r="U232" i="32" s="1"/>
  <c r="AN9" i="32"/>
  <c r="U234" i="32" s="1"/>
  <c r="AN13" i="32"/>
  <c r="U238" i="32" s="1"/>
  <c r="AN15" i="32"/>
  <c r="U240" i="32" s="1"/>
  <c r="AN17" i="32"/>
  <c r="U242" i="32" s="1"/>
  <c r="AN20" i="32"/>
  <c r="U245" i="32" s="1"/>
  <c r="AN28" i="32"/>
  <c r="U253" i="32" s="1"/>
  <c r="AN32" i="32"/>
  <c r="U257" i="32" s="1"/>
  <c r="AN36" i="32"/>
  <c r="U261" i="32" s="1"/>
  <c r="AN68" i="32"/>
  <c r="U293" i="32" s="1"/>
  <c r="BL78" i="32"/>
  <c r="U753" i="32" s="1"/>
  <c r="BK58" i="32"/>
  <c r="T733" i="32" s="1"/>
  <c r="BL58" i="32"/>
  <c r="U733" i="32" s="1"/>
  <c r="BK54" i="32"/>
  <c r="T729" i="32" s="1"/>
  <c r="BL50" i="32"/>
  <c r="U725" i="32" s="1"/>
  <c r="BK46" i="32"/>
  <c r="T721" i="32" s="1"/>
  <c r="BK30" i="32"/>
  <c r="T705" i="32" s="1"/>
  <c r="BK22" i="32"/>
  <c r="T697" i="32" s="1"/>
  <c r="BK18" i="32"/>
  <c r="T693" i="32" s="1"/>
  <c r="BL18" i="32"/>
  <c r="U693" i="32" s="1"/>
  <c r="BK14" i="32"/>
  <c r="T689" i="32"/>
  <c r="BL14" i="32"/>
  <c r="U689" i="32" s="1"/>
  <c r="BK10" i="32"/>
  <c r="T685" i="32" s="1"/>
  <c r="BL10" i="32"/>
  <c r="U685" i="32" s="1"/>
  <c r="BK6" i="32"/>
  <c r="T681" i="32" s="1"/>
  <c r="BL6" i="32"/>
  <c r="U681" i="32" s="1"/>
  <c r="BG77" i="32"/>
  <c r="T677" i="32" s="1"/>
  <c r="BH77" i="32"/>
  <c r="U677" i="32" s="1"/>
  <c r="BG73" i="32"/>
  <c r="T673" i="32" s="1"/>
  <c r="BH73" i="32"/>
  <c r="U673" i="32" s="1"/>
  <c r="BG69" i="32"/>
  <c r="T669" i="32" s="1"/>
  <c r="BH69" i="32"/>
  <c r="U669" i="32" s="1"/>
  <c r="BG61" i="32"/>
  <c r="T661" i="32" s="1"/>
  <c r="BH61" i="32"/>
  <c r="U661" i="32" s="1"/>
  <c r="BG57" i="32"/>
  <c r="T657" i="32" s="1"/>
  <c r="BH57" i="32"/>
  <c r="U657" i="32" s="1"/>
  <c r="BG49" i="32"/>
  <c r="T649" i="32" s="1"/>
  <c r="BH49" i="32"/>
  <c r="U649" i="32" s="1"/>
  <c r="BG45" i="32"/>
  <c r="T645" i="32" s="1"/>
  <c r="BH45" i="32"/>
  <c r="U645" i="32" s="1"/>
  <c r="BG37" i="32"/>
  <c r="T637" i="32" s="1"/>
  <c r="BH37" i="32"/>
  <c r="U637" i="32" s="1"/>
  <c r="BG33" i="32"/>
  <c r="T633" i="32" s="1"/>
  <c r="BH33" i="32"/>
  <c r="U633" i="32" s="1"/>
  <c r="BG29" i="32"/>
  <c r="T629" i="32" s="1"/>
  <c r="BG25" i="32"/>
  <c r="T625" i="32" s="1"/>
  <c r="BH25" i="32"/>
  <c r="U625" i="32" s="1"/>
  <c r="BG21" i="32"/>
  <c r="T621" i="32" s="1"/>
  <c r="BH21" i="32"/>
  <c r="U621" i="32" s="1"/>
  <c r="BG17" i="32"/>
  <c r="T617" i="32" s="1"/>
  <c r="BH17" i="32"/>
  <c r="U617" i="32" s="1"/>
  <c r="BG13" i="32"/>
  <c r="T613" i="32" s="1"/>
  <c r="BH13" i="32"/>
  <c r="U613" i="32" s="1"/>
  <c r="BG9" i="32"/>
  <c r="T609" i="32" s="1"/>
  <c r="BH9" i="32"/>
  <c r="U609" i="32" s="1"/>
  <c r="BG5" i="32"/>
  <c r="T605" i="32" s="1"/>
  <c r="BH5" i="32"/>
  <c r="U605" i="32" s="1"/>
  <c r="BC76" i="32"/>
  <c r="T601" i="32" s="1"/>
  <c r="BD76" i="32"/>
  <c r="U601" i="32" s="1"/>
  <c r="BC72" i="32"/>
  <c r="T597" i="32" s="1"/>
  <c r="BD72" i="32"/>
  <c r="U597" i="32" s="1"/>
  <c r="BC68" i="32"/>
  <c r="T593" i="32" s="1"/>
  <c r="BD68" i="32"/>
  <c r="U593" i="32" s="1"/>
  <c r="BC64" i="32"/>
  <c r="T589" i="32" s="1"/>
  <c r="BD64" i="32"/>
  <c r="U589" i="32" s="1"/>
  <c r="BC60" i="32"/>
  <c r="T585" i="32" s="1"/>
  <c r="BD60" i="32"/>
  <c r="U585" i="32" s="1"/>
  <c r="BC56" i="32"/>
  <c r="T581" i="32" s="1"/>
  <c r="BD56" i="32"/>
  <c r="U581" i="32" s="1"/>
  <c r="BC52" i="32"/>
  <c r="T577" i="32" s="1"/>
  <c r="BD52" i="32"/>
  <c r="U577" i="32" s="1"/>
  <c r="BC48" i="32"/>
  <c r="T573" i="32" s="1"/>
  <c r="BD48" i="32"/>
  <c r="U573" i="32" s="1"/>
  <c r="BC44" i="32"/>
  <c r="T569" i="32" s="1"/>
  <c r="BD44" i="32"/>
  <c r="U569" i="32" s="1"/>
  <c r="BC40" i="32"/>
  <c r="T565" i="32" s="1"/>
  <c r="BD40" i="32"/>
  <c r="U565" i="32" s="1"/>
  <c r="BC36" i="32"/>
  <c r="T561" i="32" s="1"/>
  <c r="BD32" i="32"/>
  <c r="U557" i="32" s="1"/>
  <c r="BC28" i="32"/>
  <c r="T553" i="32" s="1"/>
  <c r="BD28" i="32"/>
  <c r="U553" i="32" s="1"/>
  <c r="BC20" i="32"/>
  <c r="T545" i="32" s="1"/>
  <c r="BC16" i="32"/>
  <c r="T541" i="32"/>
  <c r="BD16" i="32"/>
  <c r="U541" i="32" s="1"/>
  <c r="BC8" i="32"/>
  <c r="T533" i="32" s="1"/>
  <c r="AY79" i="32"/>
  <c r="T529" i="32" s="1"/>
  <c r="AZ79" i="32"/>
  <c r="U529" i="32" s="1"/>
  <c r="AY67" i="32"/>
  <c r="T517" i="32" s="1"/>
  <c r="AZ67" i="32"/>
  <c r="U517" i="32" s="1"/>
  <c r="AZ63" i="32"/>
  <c r="U513" i="32" s="1"/>
  <c r="AY55" i="32"/>
  <c r="T505" i="32" s="1"/>
  <c r="AZ55" i="32"/>
  <c r="U505" i="32" s="1"/>
  <c r="AY51" i="32"/>
  <c r="T501" i="32" s="1"/>
  <c r="AY43" i="32"/>
  <c r="T493" i="32" s="1"/>
  <c r="AZ43" i="32"/>
  <c r="U493" i="32" s="1"/>
  <c r="AZ39" i="32"/>
  <c r="U489" i="32" s="1"/>
  <c r="AY31" i="32"/>
  <c r="T481" i="32" s="1"/>
  <c r="AZ31" i="32"/>
  <c r="U481" i="32" s="1"/>
  <c r="AY27" i="32"/>
  <c r="T477" i="32" s="1"/>
  <c r="AY19" i="32"/>
  <c r="T469" i="32" s="1"/>
  <c r="AZ19" i="32"/>
  <c r="U469" i="32" s="1"/>
  <c r="AZ15" i="32"/>
  <c r="U465" i="32" s="1"/>
  <c r="AY7" i="32"/>
  <c r="T457" i="32" s="1"/>
  <c r="AZ7" i="32"/>
  <c r="U457" i="32" s="1"/>
  <c r="AU78" i="32"/>
  <c r="T453" i="32" s="1"/>
  <c r="AU70" i="32"/>
  <c r="T445" i="32" s="1"/>
  <c r="AV70" i="32"/>
  <c r="U445" i="32" s="1"/>
  <c r="AV66" i="32"/>
  <c r="U441" i="32" s="1"/>
  <c r="AU58" i="32"/>
  <c r="T433" i="32" s="1"/>
  <c r="AV58" i="32"/>
  <c r="U433" i="32" s="1"/>
  <c r="AU54" i="32"/>
  <c r="T429" i="32" s="1"/>
  <c r="AU46" i="32"/>
  <c r="T421" i="32" s="1"/>
  <c r="AV46" i="32"/>
  <c r="U421" i="32" s="1"/>
  <c r="AV42" i="32"/>
  <c r="U417" i="32" s="1"/>
  <c r="AU34" i="32"/>
  <c r="T409" i="32" s="1"/>
  <c r="AV34" i="32"/>
  <c r="U409" i="32" s="1"/>
  <c r="AU22" i="32"/>
  <c r="T397" i="32"/>
  <c r="AV22" i="32"/>
  <c r="U397" i="32" s="1"/>
  <c r="AV14" i="32"/>
  <c r="U389" i="32" s="1"/>
  <c r="AU10" i="32"/>
  <c r="T385" i="32" s="1"/>
  <c r="AV10" i="32"/>
  <c r="U385" i="32" s="1"/>
  <c r="AQ73" i="32"/>
  <c r="T373" i="32" s="1"/>
  <c r="AR73" i="32"/>
  <c r="U373" i="32" s="1"/>
  <c r="AQ61" i="32"/>
  <c r="T361" i="32" s="1"/>
  <c r="AR61" i="32"/>
  <c r="U361" i="32" s="1"/>
  <c r="AR53" i="32"/>
  <c r="U353" i="32" s="1"/>
  <c r="AQ49" i="32"/>
  <c r="T349" i="32" s="1"/>
  <c r="AR49" i="32"/>
  <c r="U349" i="32" s="1"/>
  <c r="AQ37" i="32"/>
  <c r="T337" i="32" s="1"/>
  <c r="AR37" i="32"/>
  <c r="U337" i="32" s="1"/>
  <c r="AR33" i="32"/>
  <c r="U333" i="32" s="1"/>
  <c r="AR29" i="32"/>
  <c r="U329" i="32" s="1"/>
  <c r="AQ25" i="32"/>
  <c r="T325" i="32" s="1"/>
  <c r="AR25" i="32"/>
  <c r="U325" i="32" s="1"/>
  <c r="AQ13" i="32"/>
  <c r="T313" i="32" s="1"/>
  <c r="AR13" i="32"/>
  <c r="U313" i="32" s="1"/>
  <c r="AQ9" i="32"/>
  <c r="T309" i="32" s="1"/>
  <c r="AR9" i="32"/>
  <c r="U309" i="32" s="1"/>
  <c r="AM76" i="32"/>
  <c r="T301" i="32" s="1"/>
  <c r="AN76" i="32"/>
  <c r="U301" i="32" s="1"/>
  <c r="AM72" i="32"/>
  <c r="T297" i="32" s="1"/>
  <c r="AN72" i="32"/>
  <c r="U297" i="32" s="1"/>
  <c r="AJ8" i="32"/>
  <c r="U158" i="32" s="1"/>
  <c r="AJ10" i="32"/>
  <c r="U160" i="32" s="1"/>
  <c r="AJ12" i="32"/>
  <c r="U162" i="32" s="1"/>
  <c r="AJ14" i="32"/>
  <c r="U164" i="32" s="1"/>
  <c r="AJ16" i="32"/>
  <c r="U166" i="32" s="1"/>
  <c r="AJ22" i="32"/>
  <c r="U172" i="32" s="1"/>
  <c r="AJ40" i="32"/>
  <c r="U190" i="32" s="1"/>
  <c r="AJ48" i="32"/>
  <c r="U198" i="32" s="1"/>
  <c r="AJ50" i="32"/>
  <c r="U200" i="32" s="1"/>
  <c r="AJ58" i="32"/>
  <c r="U208" i="32" s="1"/>
  <c r="AJ60" i="32"/>
  <c r="U210" i="32" s="1"/>
  <c r="AJ62" i="32"/>
  <c r="U212" i="32" s="1"/>
  <c r="AJ64" i="32"/>
  <c r="U214" i="32" s="1"/>
  <c r="AJ66" i="32"/>
  <c r="U216" i="32" s="1"/>
  <c r="AJ72" i="32"/>
  <c r="U222" i="32" s="1"/>
  <c r="AJ74" i="32"/>
  <c r="U224" i="32" s="1"/>
  <c r="AJ76" i="32"/>
  <c r="U226" i="32" s="1"/>
  <c r="AJ78" i="32"/>
  <c r="U228" i="32" s="1"/>
  <c r="AI10" i="32"/>
  <c r="T160" i="32" s="1"/>
  <c r="AI14" i="32"/>
  <c r="T164" i="32" s="1"/>
  <c r="AI22" i="32"/>
  <c r="T172" i="32" s="1"/>
  <c r="AI40" i="32"/>
  <c r="T190" i="32" s="1"/>
  <c r="AI48" i="32"/>
  <c r="T198" i="32" s="1"/>
  <c r="AJ15" i="32"/>
  <c r="U165" i="32" s="1"/>
  <c r="AJ19" i="32"/>
  <c r="U169" i="32" s="1"/>
  <c r="AJ23" i="32"/>
  <c r="U173" i="32" s="1"/>
  <c r="AJ35" i="32"/>
  <c r="U185" i="32" s="1"/>
  <c r="AJ37" i="32"/>
  <c r="U187" i="32" s="1"/>
  <c r="AJ41" i="32"/>
  <c r="U191" i="32" s="1"/>
  <c r="AJ43" i="32"/>
  <c r="U193" i="32" s="1"/>
  <c r="AJ45" i="32"/>
  <c r="U195" i="32" s="1"/>
  <c r="AJ53" i="32"/>
  <c r="U203" i="32" s="1"/>
  <c r="AJ55" i="32"/>
  <c r="U205" i="32" s="1"/>
  <c r="AJ57" i="32"/>
  <c r="U207" i="32" s="1"/>
  <c r="AJ59" i="32"/>
  <c r="U209" i="32" s="1"/>
  <c r="AJ63" i="32"/>
  <c r="U213" i="32" s="1"/>
  <c r="AJ65" i="32"/>
  <c r="U215" i="32" s="1"/>
  <c r="AJ67" i="32"/>
  <c r="U217" i="32" s="1"/>
  <c r="AJ69" i="32"/>
  <c r="U219" i="32" s="1"/>
  <c r="AJ75" i="32"/>
  <c r="U225" i="32" s="1"/>
  <c r="AJ77" i="32"/>
  <c r="U227" i="32" s="1"/>
  <c r="AI15" i="32"/>
  <c r="T165" i="32" s="1"/>
  <c r="AI17" i="32"/>
  <c r="T167" i="32" s="1"/>
  <c r="AI21" i="32"/>
  <c r="T171" i="32" s="1"/>
  <c r="AI39" i="32"/>
  <c r="T189" i="32" s="1"/>
  <c r="AI47" i="32"/>
  <c r="T197" i="32" s="1"/>
  <c r="AI51" i="32"/>
  <c r="T201" i="32" s="1"/>
  <c r="AF70" i="32"/>
  <c r="U145" i="32" s="1"/>
  <c r="AF74" i="32"/>
  <c r="U149" i="32" s="1"/>
  <c r="AF78" i="32"/>
  <c r="U153" i="32" s="1"/>
  <c r="AF65" i="32"/>
  <c r="U140" i="32" s="1"/>
  <c r="AF67" i="32"/>
  <c r="U142" i="32" s="1"/>
  <c r="AF71" i="32"/>
  <c r="U146" i="32" s="1"/>
  <c r="AF73" i="32"/>
  <c r="U148" i="32" s="1"/>
  <c r="AF77" i="32"/>
  <c r="U152" i="32" s="1"/>
  <c r="AF79" i="32"/>
  <c r="U154" i="32" s="1"/>
  <c r="AE67" i="32"/>
  <c r="T142" i="32" s="1"/>
  <c r="AE69" i="32"/>
  <c r="T144" i="32" s="1"/>
  <c r="AE71" i="32"/>
  <c r="T146" i="32" s="1"/>
  <c r="AE73" i="32"/>
  <c r="T148" i="32" s="1"/>
  <c r="AE77" i="32"/>
  <c r="T152" i="32" s="1"/>
  <c r="AE79" i="32"/>
  <c r="T154" i="32" s="1"/>
  <c r="AF58" i="32"/>
  <c r="U133" i="32" s="1"/>
  <c r="AF62" i="32"/>
  <c r="U137" i="32" s="1"/>
  <c r="AF51" i="32"/>
  <c r="U126" i="32" s="1"/>
  <c r="AF53" i="32"/>
  <c r="U128" i="32" s="1"/>
  <c r="AF57" i="32"/>
  <c r="U132" i="32" s="1"/>
  <c r="AF61" i="32"/>
  <c r="U136" i="32" s="1"/>
  <c r="AF63" i="32"/>
  <c r="U138" i="32" s="1"/>
  <c r="AE51" i="32"/>
  <c r="T126" i="32" s="1"/>
  <c r="AE53" i="32"/>
  <c r="T128" i="32" s="1"/>
  <c r="AE57" i="32"/>
  <c r="T132" i="32" s="1"/>
  <c r="AE61" i="32"/>
  <c r="T136" i="32" s="1"/>
  <c r="AE63" i="32"/>
  <c r="T138" i="32" s="1"/>
  <c r="AB35" i="32"/>
  <c r="U35" i="32" s="1"/>
  <c r="AB43" i="32"/>
  <c r="U43" i="32" s="1"/>
  <c r="AB45" i="32"/>
  <c r="U45" i="32" s="1"/>
  <c r="AB47" i="32"/>
  <c r="U47" i="32" s="1"/>
  <c r="AB49" i="32"/>
  <c r="U49" i="32" s="1"/>
  <c r="AB36" i="32"/>
  <c r="U36" i="32" s="1"/>
  <c r="AB44" i="32"/>
  <c r="U44" i="32" s="1"/>
  <c r="AB48" i="32"/>
  <c r="U48" i="32" s="1"/>
  <c r="AA36" i="32"/>
  <c r="T36" i="32" s="1"/>
  <c r="AA38" i="32"/>
  <c r="T38" i="32" s="1"/>
  <c r="AA42" i="32"/>
  <c r="T42" i="32" s="1"/>
  <c r="AA46" i="32"/>
  <c r="T46" i="32" s="1"/>
  <c r="AA48" i="32"/>
  <c r="T48" i="32" s="1"/>
  <c r="AA21" i="32"/>
  <c r="T21" i="32" s="1"/>
  <c r="AA25" i="32"/>
  <c r="T25" i="32" s="1"/>
  <c r="AA29" i="32"/>
  <c r="T29" i="32" s="1"/>
  <c r="AA33" i="32"/>
  <c r="T33" i="32" s="1"/>
  <c r="AB22" i="32"/>
  <c r="U22" i="32" s="1"/>
  <c r="AB30" i="32"/>
  <c r="U30" i="32" s="1"/>
  <c r="AA20" i="32"/>
  <c r="T20" i="32" s="1"/>
  <c r="AA24" i="32"/>
  <c r="T24" i="32" s="1"/>
  <c r="AA32" i="32"/>
  <c r="T32" i="32" s="1"/>
  <c r="AA27" i="32"/>
  <c r="T27" i="32" s="1"/>
  <c r="AB32" i="32"/>
  <c r="U32" i="32" s="1"/>
  <c r="AA34" i="32"/>
  <c r="T34" i="32"/>
  <c r="AB27" i="32"/>
  <c r="U27" i="32" s="1"/>
  <c r="AA8" i="32"/>
  <c r="T8" i="32" s="1"/>
  <c r="AB5" i="32"/>
  <c r="U5" i="32" s="1"/>
  <c r="AA7" i="32"/>
  <c r="T7" i="32" s="1"/>
  <c r="AA15" i="32"/>
  <c r="T15" i="32" s="1"/>
  <c r="AA10" i="32"/>
  <c r="T10" i="32" s="1"/>
  <c r="AA18" i="32"/>
  <c r="T18" i="32" s="1"/>
  <c r="AB7" i="32"/>
  <c r="U7" i="32" s="1"/>
  <c r="AB11" i="32"/>
  <c r="U11" i="32"/>
  <c r="AB15" i="32"/>
  <c r="U15" i="32" s="1"/>
  <c r="AA9" i="32"/>
  <c r="T9" i="32" s="1"/>
  <c r="AF35" i="32"/>
  <c r="U110" i="32" s="1"/>
  <c r="AF37" i="32"/>
  <c r="U112" i="32" s="1"/>
  <c r="AF39" i="32"/>
  <c r="U114" i="32" s="1"/>
  <c r="AF41" i="32"/>
  <c r="U116" i="32" s="1"/>
  <c r="AF45" i="32"/>
  <c r="U120" i="32" s="1"/>
  <c r="AF49" i="32"/>
  <c r="U124" i="32" s="1"/>
  <c r="AF38" i="32"/>
  <c r="U113" i="32" s="1"/>
  <c r="AF40" i="32"/>
  <c r="U115" i="32" s="1"/>
  <c r="AF46" i="32"/>
  <c r="U121" i="32" s="1"/>
  <c r="AF48" i="32"/>
  <c r="U123" i="32" s="1"/>
  <c r="AE40" i="32"/>
  <c r="T115" i="32" s="1"/>
  <c r="AE42" i="32"/>
  <c r="T117" i="32" s="1"/>
  <c r="AE44" i="32"/>
  <c r="T119" i="32" s="1"/>
  <c r="AE46" i="32"/>
  <c r="T121" i="32" s="1"/>
  <c r="AE48" i="32"/>
  <c r="T123" i="32" s="1"/>
  <c r="AF21" i="32"/>
  <c r="U96" i="32" s="1"/>
  <c r="AF23" i="32"/>
  <c r="U98" i="32" s="1"/>
  <c r="AF25" i="32"/>
  <c r="U100" i="32" s="1"/>
  <c r="AF27" i="32"/>
  <c r="U102" i="32" s="1"/>
  <c r="AF29" i="32"/>
  <c r="U104" i="32" s="1"/>
  <c r="AF31" i="32"/>
  <c r="U106" i="32" s="1"/>
  <c r="AF33" i="32"/>
  <c r="U108" i="32" s="1"/>
  <c r="AF26" i="32"/>
  <c r="U101" i="32" s="1"/>
  <c r="AF32" i="32"/>
  <c r="U107" i="32" s="1"/>
  <c r="AE22" i="32"/>
  <c r="T97" i="32" s="1"/>
  <c r="AE32" i="32"/>
  <c r="T107" i="32" s="1"/>
  <c r="AF5" i="32"/>
  <c r="U80" i="32" s="1"/>
  <c r="AF7" i="32"/>
  <c r="U82" i="32"/>
  <c r="AF9" i="32"/>
  <c r="U84" i="32" s="1"/>
  <c r="AF11" i="32"/>
  <c r="U86" i="32" s="1"/>
  <c r="AF15" i="32"/>
  <c r="U90" i="32" s="1"/>
  <c r="AF17" i="32"/>
  <c r="U92" i="32" s="1"/>
  <c r="AF6" i="32"/>
  <c r="U81" i="32" s="1"/>
  <c r="AF10" i="32"/>
  <c r="U85" i="32"/>
  <c r="AF12" i="32"/>
  <c r="U87" i="32" s="1"/>
  <c r="AF14" i="32"/>
  <c r="U89" i="32" s="1"/>
  <c r="AF16" i="32"/>
  <c r="U91" i="32"/>
  <c r="AE6" i="32"/>
  <c r="T81" i="32" s="1"/>
  <c r="AE12" i="32"/>
  <c r="T87" i="32" s="1"/>
  <c r="AE14" i="32"/>
  <c r="T89" i="32"/>
  <c r="AE16" i="32"/>
  <c r="T91" i="32" s="1"/>
  <c r="AE18" i="32"/>
  <c r="T93" i="32" s="1"/>
  <c r="AB66" i="32"/>
  <c r="U66" i="32" s="1"/>
  <c r="AB68" i="32"/>
  <c r="U68" i="32" s="1"/>
  <c r="AB70" i="32"/>
  <c r="U70" i="32" s="1"/>
  <c r="AB72" i="32"/>
  <c r="U72" i="32" s="1"/>
  <c r="AB65" i="32"/>
  <c r="U65" i="32" s="1"/>
  <c r="AB69" i="32"/>
  <c r="U69" i="32" s="1"/>
  <c r="AB71" i="32"/>
  <c r="U71" i="32" s="1"/>
  <c r="AB73" i="32"/>
  <c r="U73" i="32" s="1"/>
  <c r="AB77" i="32"/>
  <c r="U77" i="32"/>
  <c r="AB79" i="32"/>
  <c r="U79" i="32"/>
  <c r="AA65" i="32"/>
  <c r="T65" i="32" s="1"/>
  <c r="AA69" i="32"/>
  <c r="T69" i="32"/>
  <c r="AA71" i="32"/>
  <c r="T71" i="32" s="1"/>
  <c r="AA73" i="32"/>
  <c r="T73" i="32" s="1"/>
  <c r="AA77" i="32"/>
  <c r="T77" i="32"/>
  <c r="AA79" i="32"/>
  <c r="T79" i="32" s="1"/>
  <c r="AB50" i="32"/>
  <c r="U50" i="32" s="1"/>
  <c r="AB54" i="32"/>
  <c r="U54" i="32" s="1"/>
  <c r="AB56" i="32"/>
  <c r="U56" i="32" s="1"/>
  <c r="AB58" i="32"/>
  <c r="U58" i="32"/>
  <c r="AB60" i="32"/>
  <c r="U60" i="32" s="1"/>
  <c r="AB62" i="32"/>
  <c r="U62" i="32" s="1"/>
  <c r="AB53" i="32"/>
  <c r="U53" i="32" s="1"/>
  <c r="AB55" i="32"/>
  <c r="U55" i="32" s="1"/>
  <c r="AB57" i="32"/>
  <c r="U57" i="32" s="1"/>
  <c r="AB61" i="32"/>
  <c r="U61" i="32"/>
  <c r="AB63" i="32"/>
  <c r="U63" i="32" s="1"/>
  <c r="AA51" i="32"/>
  <c r="T51" i="32" s="1"/>
  <c r="AA53" i="32"/>
  <c r="T53" i="32" s="1"/>
  <c r="AA57" i="32"/>
  <c r="T57" i="32" s="1"/>
  <c r="AA61" i="32"/>
  <c r="T61" i="32"/>
  <c r="Q449" i="31"/>
  <c r="Q442" i="31"/>
  <c r="Q440" i="31"/>
  <c r="Q441" i="31"/>
  <c r="Q401" i="31"/>
  <c r="Q410" i="31"/>
  <c r="Q403" i="31"/>
  <c r="Q405" i="31"/>
  <c r="Q51" i="31"/>
  <c r="H46" i="31"/>
  <c r="Q50" i="31"/>
  <c r="Q47" i="31"/>
  <c r="Q54" i="31"/>
  <c r="Q44" i="31"/>
  <c r="Q6" i="31"/>
  <c r="Q14" i="31"/>
  <c r="Q445" i="31"/>
  <c r="Q446" i="31"/>
  <c r="AJ25" i="32"/>
  <c r="U175" i="32" s="1"/>
  <c r="AJ27" i="32"/>
  <c r="U177" i="32" s="1"/>
  <c r="AJ29" i="32"/>
  <c r="U179" i="32" s="1"/>
  <c r="AJ31" i="32"/>
  <c r="U181" i="32" s="1"/>
  <c r="AJ33" i="32"/>
  <c r="U183" i="32" s="1"/>
  <c r="AJ26" i="32"/>
  <c r="U176" i="32" s="1"/>
  <c r="AJ28" i="32"/>
  <c r="U178" i="32" s="1"/>
  <c r="AJ30" i="32"/>
  <c r="U180" i="32" s="1"/>
  <c r="AA67" i="32"/>
  <c r="T67" i="32" s="1"/>
  <c r="AB75" i="32"/>
  <c r="U75" i="32" s="1"/>
  <c r="AA78" i="32"/>
  <c r="T78" i="32" s="1"/>
  <c r="AB25" i="32"/>
  <c r="U25" i="32" s="1"/>
  <c r="AA22" i="32"/>
  <c r="T22" i="32" s="1"/>
  <c r="AB20" i="32"/>
  <c r="U20" i="32" s="1"/>
  <c r="AA30" i="32"/>
  <c r="T30" i="32" s="1"/>
  <c r="AB24" i="32"/>
  <c r="U24" i="32" s="1"/>
  <c r="BC61" i="32"/>
  <c r="T586" i="32" s="1"/>
  <c r="BC77" i="32"/>
  <c r="T602" i="32" s="1"/>
  <c r="BG34" i="32"/>
  <c r="T634" i="32" s="1"/>
  <c r="BG26" i="32"/>
  <c r="T626" i="32" s="1"/>
  <c r="AN60" i="32"/>
  <c r="U285" i="32" s="1"/>
  <c r="AN71" i="32"/>
  <c r="U296" i="32" s="1"/>
  <c r="AN79" i="32"/>
  <c r="U304" i="32" s="1"/>
  <c r="AR28" i="32"/>
  <c r="U328" i="32" s="1"/>
  <c r="AN26" i="32"/>
  <c r="U251" i="32" s="1"/>
  <c r="AN22" i="32"/>
  <c r="U247" i="32" s="1"/>
  <c r="BK55" i="32"/>
  <c r="T730" i="32" s="1"/>
  <c r="BG74" i="32"/>
  <c r="T674" i="32" s="1"/>
  <c r="BG58" i="32"/>
  <c r="T658" i="32" s="1"/>
  <c r="BK15" i="32"/>
  <c r="T690" i="32" s="1"/>
  <c r="BK70" i="32"/>
  <c r="T745" i="32" s="1"/>
  <c r="AR58" i="32"/>
  <c r="U358" i="32" s="1"/>
  <c r="AR66" i="32"/>
  <c r="U366" i="32" s="1"/>
  <c r="AV7" i="32"/>
  <c r="U382" i="32" s="1"/>
  <c r="AV15" i="32"/>
  <c r="U390" i="32" s="1"/>
  <c r="AV23" i="32"/>
  <c r="U398" i="32" s="1"/>
  <c r="AV39" i="32"/>
  <c r="U414" i="32" s="1"/>
  <c r="AV47" i="32"/>
  <c r="U422" i="32" s="1"/>
  <c r="AV55" i="32"/>
  <c r="U430" i="32" s="1"/>
  <c r="AV79" i="32"/>
  <c r="U454" i="32" s="1"/>
  <c r="AZ12" i="32"/>
  <c r="U462" i="32" s="1"/>
  <c r="AZ36" i="32"/>
  <c r="U486" i="32" s="1"/>
  <c r="AZ52" i="32"/>
  <c r="U502" i="32" s="1"/>
  <c r="AZ68" i="32"/>
  <c r="U518" i="32" s="1"/>
  <c r="BD9" i="32"/>
  <c r="U534" i="32" s="1"/>
  <c r="BD17" i="32"/>
  <c r="U542" i="32" s="1"/>
  <c r="BD25" i="32"/>
  <c r="U550" i="32" s="1"/>
  <c r="BD33" i="32"/>
  <c r="U558" i="32" s="1"/>
  <c r="BD41" i="32"/>
  <c r="U566" i="32" s="1"/>
  <c r="BD49" i="32"/>
  <c r="U574" i="32" s="1"/>
  <c r="BH22" i="32"/>
  <c r="U622" i="32" s="1"/>
  <c r="BH38" i="32"/>
  <c r="U638" i="32" s="1"/>
  <c r="BH54" i="32"/>
  <c r="U654" i="32" s="1"/>
  <c r="BH62" i="32"/>
  <c r="U662" i="32" s="1"/>
  <c r="BH70" i="32"/>
  <c r="U670" i="32" s="1"/>
  <c r="BH78" i="32"/>
  <c r="U678" i="32" s="1"/>
  <c r="BL11" i="32"/>
  <c r="U686" i="32" s="1"/>
  <c r="BL19" i="32"/>
  <c r="U694" i="32" s="1"/>
  <c r="BL27" i="32"/>
  <c r="U702" i="32" s="1"/>
  <c r="BL43" i="32"/>
  <c r="U718" i="32" s="1"/>
  <c r="BL59" i="32"/>
  <c r="U734" i="32" s="1"/>
  <c r="AB14" i="32"/>
  <c r="U14" i="32" s="1"/>
  <c r="BL26" i="32"/>
  <c r="U701" i="32" s="1"/>
  <c r="BL34" i="32"/>
  <c r="U709" i="32" s="1"/>
  <c r="Q360" i="31"/>
  <c r="Q362" i="31"/>
  <c r="Q364" i="31"/>
  <c r="Q365" i="31"/>
  <c r="Q366" i="31"/>
  <c r="Q367" i="31"/>
  <c r="Q326" i="31"/>
  <c r="Q327" i="31"/>
  <c r="Q328" i="31"/>
  <c r="Q368" i="31"/>
  <c r="Q329" i="31"/>
  <c r="Q369" i="31"/>
  <c r="Q322" i="31"/>
  <c r="Q324" i="31"/>
  <c r="Q330" i="31"/>
  <c r="Q281" i="31"/>
  <c r="Q283" i="31"/>
  <c r="Q285" i="31"/>
  <c r="Q286" i="31"/>
  <c r="Q287" i="31"/>
  <c r="Q288" i="31"/>
  <c r="Q242" i="31"/>
  <c r="Q244" i="31"/>
  <c r="Q246" i="31"/>
  <c r="Q247" i="31"/>
  <c r="Q248" i="31"/>
  <c r="Q249" i="31"/>
  <c r="H283" i="31"/>
  <c r="Q289" i="31"/>
  <c r="H244" i="31"/>
  <c r="Q250" i="31"/>
  <c r="Q282" i="31"/>
  <c r="Q284" i="31"/>
  <c r="Q290" i="31"/>
  <c r="Q243" i="31"/>
  <c r="Q245" i="31"/>
  <c r="Q251" i="31"/>
  <c r="Q208" i="31"/>
  <c r="Q209" i="31"/>
  <c r="Q163" i="31"/>
  <c r="Q165" i="31"/>
  <c r="Q167" i="31"/>
  <c r="Q168" i="31"/>
  <c r="Q169" i="31"/>
  <c r="Q170" i="31"/>
  <c r="H204" i="31"/>
  <c r="Q210" i="31"/>
  <c r="H165" i="31"/>
  <c r="Q171" i="31"/>
  <c r="Q211" i="31"/>
  <c r="Q164" i="31"/>
  <c r="Q166" i="31"/>
  <c r="Q172" i="31"/>
  <c r="Q125" i="31"/>
  <c r="Q127" i="31"/>
  <c r="Q128" i="31"/>
  <c r="Q129" i="31"/>
  <c r="Q130" i="31"/>
  <c r="Q84" i="31"/>
  <c r="Q86" i="31"/>
  <c r="Q88" i="31"/>
  <c r="Q89" i="31"/>
  <c r="Q90" i="31"/>
  <c r="Q91" i="31"/>
  <c r="H125" i="31"/>
  <c r="Q131" i="31"/>
  <c r="H86" i="31"/>
  <c r="Q92" i="31"/>
  <c r="Q124" i="31"/>
  <c r="Q126" i="31"/>
  <c r="Q132" i="31"/>
  <c r="Q85" i="31"/>
  <c r="Q87" i="31"/>
  <c r="Q93" i="31"/>
  <c r="BK57" i="32"/>
  <c r="T732" i="32" s="1"/>
  <c r="BL7" i="32"/>
  <c r="U682" i="32" s="1"/>
  <c r="BK7" i="32"/>
  <c r="T682" i="32" s="1"/>
  <c r="BH66" i="32"/>
  <c r="U666" i="32" s="1"/>
  <c r="BG66" i="32"/>
  <c r="T666" i="32" s="1"/>
  <c r="BG46" i="32"/>
  <c r="T646" i="32" s="1"/>
  <c r="BH46" i="32"/>
  <c r="U646" i="32" s="1"/>
  <c r="BG30" i="32"/>
  <c r="T630" i="32" s="1"/>
  <c r="BH30" i="32"/>
  <c r="U630" i="32" s="1"/>
  <c r="BG14" i="32"/>
  <c r="T614" i="32" s="1"/>
  <c r="BH14" i="32"/>
  <c r="U614" i="32" s="1"/>
  <c r="BC73" i="32"/>
  <c r="T598" i="32" s="1"/>
  <c r="BD73" i="32"/>
  <c r="U598" i="32" s="1"/>
  <c r="BD47" i="32"/>
  <c r="U572" i="32" s="1"/>
  <c r="AZ24" i="32"/>
  <c r="U474" i="32" s="1"/>
  <c r="AY24" i="32"/>
  <c r="T474" i="32" s="1"/>
  <c r="AY10" i="32"/>
  <c r="T460" i="32" s="1"/>
  <c r="AZ10" i="32"/>
  <c r="U460" i="32" s="1"/>
  <c r="AU49" i="32"/>
  <c r="T424" i="32" s="1"/>
  <c r="AV49" i="32"/>
  <c r="U424" i="32" s="1"/>
  <c r="AQ74" i="32"/>
  <c r="T374" i="32" s="1"/>
  <c r="AR74" i="32"/>
  <c r="U374" i="32" s="1"/>
  <c r="AQ64" i="32"/>
  <c r="T364" i="32" s="1"/>
  <c r="AR64" i="32"/>
  <c r="U364" i="32" s="1"/>
  <c r="AR30" i="32"/>
  <c r="U330" i="32" s="1"/>
  <c r="AQ30" i="32"/>
  <c r="T330" i="32" s="1"/>
  <c r="AQ16" i="32"/>
  <c r="T316" i="32" s="1"/>
  <c r="AR16" i="32"/>
  <c r="U316" i="32" s="1"/>
  <c r="AQ8" i="32"/>
  <c r="T308" i="32" s="1"/>
  <c r="AR8" i="32"/>
  <c r="U308" i="32" s="1"/>
  <c r="AN11" i="32"/>
  <c r="U236" i="32" s="1"/>
  <c r="AI46" i="32"/>
  <c r="T196" i="32" s="1"/>
  <c r="AJ46" i="32"/>
  <c r="U196" i="32" s="1"/>
  <c r="AI38" i="32"/>
  <c r="T188" i="32" s="1"/>
  <c r="AJ38" i="32"/>
  <c r="U188" i="32" s="1"/>
  <c r="AI20" i="32"/>
  <c r="T170" i="32" s="1"/>
  <c r="AJ20" i="32"/>
  <c r="U170" i="32" s="1"/>
  <c r="AJ5" i="32"/>
  <c r="U155" i="32" s="1"/>
  <c r="AI5" i="32"/>
  <c r="T155" i="32" s="1"/>
  <c r="AF68" i="32"/>
  <c r="U143" i="32" s="1"/>
  <c r="AE60" i="32"/>
  <c r="T135" i="32" s="1"/>
  <c r="AF60" i="32"/>
  <c r="U135" i="32" s="1"/>
  <c r="AE30" i="32"/>
  <c r="T105" i="32" s="1"/>
  <c r="AF30" i="32"/>
  <c r="U105" i="32" s="1"/>
  <c r="AA41" i="32"/>
  <c r="T41" i="32" s="1"/>
  <c r="AB41" i="32"/>
  <c r="U41" i="32" s="1"/>
  <c r="AB13" i="32"/>
  <c r="U13" i="32" s="1"/>
  <c r="AA13" i="32"/>
  <c r="T13" i="32" s="1"/>
  <c r="AI32" i="32"/>
  <c r="T182" i="32" s="1"/>
  <c r="AJ32" i="32"/>
  <c r="U182" i="32" s="1"/>
  <c r="BK63" i="32"/>
  <c r="T738" i="32" s="1"/>
  <c r="BG8" i="32"/>
  <c r="T608" i="32" s="1"/>
  <c r="BC31" i="32"/>
  <c r="T556" i="32" s="1"/>
  <c r="BD31" i="32"/>
  <c r="U556" i="32" s="1"/>
  <c r="AY70" i="32"/>
  <c r="T520" i="32" s="1"/>
  <c r="AZ70" i="32"/>
  <c r="U520" i="32" s="1"/>
  <c r="AZ38" i="32"/>
  <c r="U488" i="32" s="1"/>
  <c r="AZ20" i="32"/>
  <c r="U470" i="32" s="1"/>
  <c r="AY20" i="32"/>
  <c r="T470" i="32" s="1"/>
  <c r="AU63" i="32"/>
  <c r="T438" i="32" s="1"/>
  <c r="AV27" i="32"/>
  <c r="U402" i="32" s="1"/>
  <c r="AU27" i="32"/>
  <c r="T402" i="32" s="1"/>
  <c r="AU17" i="32"/>
  <c r="T392" i="32" s="1"/>
  <c r="AV17" i="32"/>
  <c r="U392" i="32" s="1"/>
  <c r="AQ34" i="32"/>
  <c r="T334" i="32" s="1"/>
  <c r="AR34" i="32"/>
  <c r="U334" i="32" s="1"/>
  <c r="AQ22" i="32"/>
  <c r="T322" i="32" s="1"/>
  <c r="AR22" i="32"/>
  <c r="U322" i="32" s="1"/>
  <c r="AM75" i="32"/>
  <c r="T300" i="32" s="1"/>
  <c r="AN75" i="32"/>
  <c r="U300" i="32" s="1"/>
  <c r="AJ36" i="32"/>
  <c r="U186" i="32" s="1"/>
  <c r="AI36" i="32"/>
  <c r="T186" i="32" s="1"/>
  <c r="AI11" i="32"/>
  <c r="T161" i="32" s="1"/>
  <c r="AJ11" i="32"/>
  <c r="U161" i="32" s="1"/>
  <c r="AE72" i="32"/>
  <c r="T147" i="32" s="1"/>
  <c r="AF72" i="32"/>
  <c r="U147" i="32" s="1"/>
  <c r="AE64" i="32"/>
  <c r="T139" i="32" s="1"/>
  <c r="AF64" i="32"/>
  <c r="U139" i="32" s="1"/>
  <c r="AE52" i="32"/>
  <c r="T127" i="32" s="1"/>
  <c r="AF52" i="32"/>
  <c r="U127" i="32" s="1"/>
  <c r="AA19" i="32"/>
  <c r="T19" i="32" s="1"/>
  <c r="AB19" i="32"/>
  <c r="U19" i="32" s="1"/>
  <c r="AI44" i="32"/>
  <c r="T194" i="32" s="1"/>
  <c r="BK37" i="32"/>
  <c r="T712" i="32" s="1"/>
  <c r="BL37" i="32"/>
  <c r="U712" i="32" s="1"/>
  <c r="BG60" i="32"/>
  <c r="T660" i="32" s="1"/>
  <c r="BH60" i="32"/>
  <c r="U660" i="32" s="1"/>
  <c r="BG24" i="32"/>
  <c r="T624" i="32" s="1"/>
  <c r="BH24" i="32"/>
  <c r="U624" i="32" s="1"/>
  <c r="BD53" i="32"/>
  <c r="U578" i="32" s="1"/>
  <c r="BC53" i="32"/>
  <c r="T578" i="32" s="1"/>
  <c r="BD37" i="32"/>
  <c r="U562" i="32" s="1"/>
  <c r="BC37" i="32"/>
  <c r="T562" i="32" s="1"/>
  <c r="BD21" i="32"/>
  <c r="U546" i="32" s="1"/>
  <c r="BC21" i="32"/>
  <c r="T546" i="32" s="1"/>
  <c r="AY76" i="32"/>
  <c r="T526" i="32" s="1"/>
  <c r="AZ76" i="32"/>
  <c r="U526" i="32" s="1"/>
  <c r="AY60" i="32"/>
  <c r="T510" i="32" s="1"/>
  <c r="AZ60" i="32"/>
  <c r="U510" i="32" s="1"/>
  <c r="AY44" i="32"/>
  <c r="T494" i="32" s="1"/>
  <c r="AZ44" i="32"/>
  <c r="U494" i="32"/>
  <c r="AY28" i="32"/>
  <c r="T478" i="32" s="1"/>
  <c r="AZ28" i="32"/>
  <c r="U478" i="32" s="1"/>
  <c r="AZ16" i="32"/>
  <c r="U466" i="32" s="1"/>
  <c r="AY16" i="32"/>
  <c r="T466" i="32" s="1"/>
  <c r="AY6" i="32"/>
  <c r="T456" i="32" s="1"/>
  <c r="AU31" i="32"/>
  <c r="T406" i="32" s="1"/>
  <c r="AV31" i="32"/>
  <c r="U406" i="32" s="1"/>
  <c r="AV21" i="32"/>
  <c r="U396" i="32" s="1"/>
  <c r="AR70" i="32"/>
  <c r="U370" i="32" s="1"/>
  <c r="AQ70" i="32"/>
  <c r="T370" i="32" s="1"/>
  <c r="AQ60" i="32"/>
  <c r="T360" i="32" s="1"/>
  <c r="AR60" i="32"/>
  <c r="U360" i="32" s="1"/>
  <c r="AQ26" i="32"/>
  <c r="T326" i="32" s="1"/>
  <c r="AR26" i="32"/>
  <c r="U326" i="32" s="1"/>
  <c r="AE76" i="32"/>
  <c r="T151" i="32" s="1"/>
  <c r="AE56" i="32"/>
  <c r="T131" i="32" s="1"/>
  <c r="AF56" i="32"/>
  <c r="U131" i="32" s="1"/>
  <c r="AF28" i="32"/>
  <c r="U103" i="32" s="1"/>
  <c r="AE28" i="32"/>
  <c r="T103" i="32" s="1"/>
  <c r="BD29" i="32"/>
  <c r="U554" i="32" s="1"/>
  <c r="BC29" i="32"/>
  <c r="T554" i="32" s="1"/>
  <c r="BD13" i="32"/>
  <c r="U538" i="32" s="1"/>
  <c r="BC13" i="32"/>
  <c r="T538" i="32" s="1"/>
  <c r="AV75" i="32"/>
  <c r="U450" i="32" s="1"/>
  <c r="AU75" i="32"/>
  <c r="T450" i="32" s="1"/>
  <c r="AV43" i="32"/>
  <c r="U418" i="32" s="1"/>
  <c r="AU43" i="32"/>
  <c r="T418" i="32" s="1"/>
  <c r="AV11" i="32"/>
  <c r="U386" i="32" s="1"/>
  <c r="AU11" i="32"/>
  <c r="T386" i="32" s="1"/>
  <c r="AR54" i="32"/>
  <c r="U354" i="32" s="1"/>
  <c r="AQ54" i="32"/>
  <c r="T354" i="32" s="1"/>
  <c r="AR50" i="32"/>
  <c r="U350" i="32" s="1"/>
  <c r="AQ50" i="32"/>
  <c r="T350" i="32" s="1"/>
  <c r="AR46" i="32"/>
  <c r="U346" i="32" s="1"/>
  <c r="AQ46" i="32"/>
  <c r="T346" i="32" s="1"/>
  <c r="AM61" i="32"/>
  <c r="T286" i="32" s="1"/>
  <c r="AN61" i="32"/>
  <c r="U286" i="32" s="1"/>
  <c r="AN58" i="32"/>
  <c r="U283" i="32" s="1"/>
  <c r="AM58" i="32"/>
  <c r="T283" i="32" s="1"/>
  <c r="AN42" i="32"/>
  <c r="U267" i="32" s="1"/>
  <c r="AM42" i="32"/>
  <c r="T267" i="32" s="1"/>
  <c r="BL76" i="32"/>
  <c r="U751" i="32" s="1"/>
  <c r="AN50" i="32"/>
  <c r="U275" i="32" s="1"/>
  <c r="AM50" i="32"/>
  <c r="T275" i="32" s="1"/>
  <c r="AN34" i="32"/>
  <c r="U259" i="32" s="1"/>
  <c r="AM34" i="32"/>
  <c r="T259" i="32" s="1"/>
  <c r="AN18" i="32"/>
  <c r="U243" i="32" s="1"/>
  <c r="AM18" i="32"/>
  <c r="T243" i="32" s="1"/>
  <c r="AN66" i="32"/>
  <c r="U291" i="32" s="1"/>
  <c r="AM66" i="32"/>
  <c r="T291" i="32" s="1"/>
  <c r="F44" i="6"/>
  <c r="F45" i="6"/>
  <c r="B18" i="44"/>
  <c r="F43" i="6"/>
  <c r="BL69" i="32"/>
  <c r="U744" i="32" s="1"/>
  <c r="BK69" i="32"/>
  <c r="T744" i="32" s="1"/>
  <c r="BC63" i="32"/>
  <c r="T588" i="32" s="1"/>
  <c r="BD63" i="32"/>
  <c r="U588" i="32" s="1"/>
  <c r="AU71" i="32"/>
  <c r="T446" i="32" s="1"/>
  <c r="AV71" i="32"/>
  <c r="U446" i="32" s="1"/>
  <c r="AV67" i="32"/>
  <c r="U442" i="32" s="1"/>
  <c r="AU67" i="32"/>
  <c r="T442" i="32" s="1"/>
  <c r="AV59" i="32"/>
  <c r="U434" i="32" s="1"/>
  <c r="AU59" i="32"/>
  <c r="T434" i="32" s="1"/>
  <c r="AN51" i="32"/>
  <c r="U276" i="32" s="1"/>
  <c r="AM51" i="32"/>
  <c r="T276" i="32" s="1"/>
  <c r="AI54" i="32"/>
  <c r="T204" i="32" s="1"/>
  <c r="AJ54" i="32"/>
  <c r="U204" i="32" s="1"/>
  <c r="AF20" i="32"/>
  <c r="U95" i="32" s="1"/>
  <c r="AE20" i="32"/>
  <c r="T95" i="32" s="1"/>
  <c r="BH10" i="32"/>
  <c r="U610" i="32" s="1"/>
  <c r="BG10" i="32"/>
  <c r="T610" i="32" s="1"/>
  <c r="BD11" i="32"/>
  <c r="U536" i="32" s="1"/>
  <c r="BC11" i="32"/>
  <c r="T536" i="32" s="1"/>
  <c r="AN67" i="32"/>
  <c r="U292" i="32" s="1"/>
  <c r="AM67" i="32"/>
  <c r="T292" i="32" s="1"/>
  <c r="AI13" i="32"/>
  <c r="T163" i="32" s="1"/>
  <c r="AJ7" i="32"/>
  <c r="U157" i="32" s="1"/>
  <c r="AI7" i="32"/>
  <c r="T157" i="32" s="1"/>
  <c r="AB39" i="32"/>
  <c r="U39" i="32" s="1"/>
  <c r="AA39" i="32"/>
  <c r="T39" i="32" s="1"/>
  <c r="AZ56" i="32"/>
  <c r="U506" i="32" s="1"/>
  <c r="AY56" i="32"/>
  <c r="T506" i="32" s="1"/>
  <c r="AV37" i="32"/>
  <c r="U412" i="32" s="1"/>
  <c r="AU37" i="32"/>
  <c r="T412" i="32" s="1"/>
  <c r="AV29" i="32"/>
  <c r="U404" i="32" s="1"/>
  <c r="AU29" i="32"/>
  <c r="T404" i="32" s="1"/>
  <c r="AV25" i="32"/>
  <c r="U400" i="32" s="1"/>
  <c r="AU25" i="32"/>
  <c r="T400" i="32" s="1"/>
  <c r="AN35" i="32"/>
  <c r="U260" i="32" s="1"/>
  <c r="AM35" i="32"/>
  <c r="T260" i="32" s="1"/>
  <c r="AI70" i="32"/>
  <c r="T220" i="32" s="1"/>
  <c r="AJ70" i="32"/>
  <c r="U220" i="32" s="1"/>
  <c r="AA31" i="32"/>
  <c r="T31" i="32" s="1"/>
  <c r="AB31" i="32"/>
  <c r="U31" i="32" s="1"/>
  <c r="AI24" i="32"/>
  <c r="T174" i="32" s="1"/>
  <c r="AJ24" i="32"/>
  <c r="U174" i="32" s="1"/>
  <c r="AE50" i="32"/>
  <c r="T125" i="32" s="1"/>
  <c r="AF50" i="32"/>
  <c r="U125" i="32" s="1"/>
  <c r="BH42" i="32"/>
  <c r="U642" i="32" s="1"/>
  <c r="BG42" i="32"/>
  <c r="T642" i="32" s="1"/>
  <c r="AZ48" i="32"/>
  <c r="U498" i="32" s="1"/>
  <c r="AY48" i="32"/>
  <c r="T498" i="32" s="1"/>
  <c r="AM69" i="32"/>
  <c r="T294" i="32" s="1"/>
  <c r="AN69" i="32"/>
  <c r="U294" i="32"/>
  <c r="AN53" i="32"/>
  <c r="U278" i="32" s="1"/>
  <c r="AM53" i="32"/>
  <c r="T278" i="32" s="1"/>
  <c r="AN37" i="32"/>
  <c r="U262" i="32" s="1"/>
  <c r="AM37" i="32"/>
  <c r="T262" i="32" s="1"/>
  <c r="AZ8" i="32"/>
  <c r="U458" i="32" s="1"/>
  <c r="AY8" i="32"/>
  <c r="T458" i="32" s="1"/>
  <c r="AR78" i="32"/>
  <c r="U378" i="32" s="1"/>
  <c r="AQ78" i="32"/>
  <c r="T378" i="32" s="1"/>
  <c r="AM25" i="32"/>
  <c r="T250" i="32" s="1"/>
  <c r="AN25" i="32"/>
  <c r="U250" i="32" s="1"/>
  <c r="BD5" i="32"/>
  <c r="U530" i="32" s="1"/>
  <c r="BC5" i="32"/>
  <c r="T530" i="32" s="1"/>
  <c r="AV19" i="32"/>
  <c r="U394" i="32" s="1"/>
  <c r="AU19" i="32"/>
  <c r="T394" i="32" s="1"/>
  <c r="AM65" i="32"/>
  <c r="T290" i="32" s="1"/>
  <c r="AN65" i="32"/>
  <c r="U290" i="32" s="1"/>
  <c r="AN49" i="32"/>
  <c r="U274" i="32" s="1"/>
  <c r="AM49" i="32"/>
  <c r="T274" i="32" s="1"/>
  <c r="E44" i="6"/>
  <c r="O44" i="6"/>
  <c r="F18" i="44" s="1"/>
  <c r="FQ4" i="67"/>
  <c r="FO10" i="67"/>
  <c r="O45" i="6"/>
  <c r="F25" i="44" s="1"/>
  <c r="FQ8" i="67"/>
  <c r="BL79" i="32"/>
  <c r="U754" i="32" s="1"/>
  <c r="BK79" i="32"/>
  <c r="T754" i="32" s="1"/>
  <c r="I471" i="31"/>
  <c r="AB440" i="31" s="1"/>
  <c r="Q439" i="31"/>
  <c r="Q443" i="31"/>
  <c r="Q133" i="31"/>
  <c r="Q123" i="31"/>
  <c r="I181" i="31"/>
  <c r="Z165" i="31" s="1"/>
  <c r="I116" i="31"/>
  <c r="AB87" i="31" s="1"/>
  <c r="I90" i="31"/>
  <c r="X84" i="31" s="1"/>
  <c r="I95" i="31"/>
  <c r="Y85" i="31" s="1"/>
  <c r="I195" i="31"/>
  <c r="AB166" i="31" s="1"/>
  <c r="I220" i="31"/>
  <c r="Z209" i="31" s="1"/>
  <c r="I260" i="31"/>
  <c r="Z251" i="31" s="1"/>
  <c r="I332" i="31"/>
  <c r="Y326" i="31" s="1"/>
  <c r="Q363" i="31"/>
  <c r="Q361" i="31"/>
  <c r="Q370" i="31"/>
  <c r="Q203" i="31"/>
  <c r="Q205" i="31"/>
  <c r="Q331" i="31"/>
  <c r="AB172" i="31"/>
  <c r="AB171" i="31"/>
  <c r="AB170" i="31"/>
  <c r="AB164" i="31"/>
  <c r="AB169" i="31"/>
  <c r="Z247" i="31"/>
  <c r="Z246" i="31"/>
  <c r="Z250" i="31"/>
  <c r="Z249" i="31"/>
  <c r="Z248" i="31"/>
  <c r="Z245" i="31"/>
  <c r="Z244" i="31"/>
  <c r="Z243" i="31"/>
  <c r="Z242" i="31"/>
  <c r="Z252" i="31"/>
  <c r="Y87" i="31"/>
  <c r="Y90" i="31"/>
  <c r="Y91" i="31"/>
  <c r="Y89" i="31"/>
  <c r="Y88" i="31"/>
  <c r="Y92" i="31"/>
  <c r="Y86" i="31"/>
  <c r="Z172" i="31"/>
  <c r="X87" i="31"/>
  <c r="F54" i="6" l="1"/>
  <c r="E54" i="6"/>
  <c r="O54" i="6" s="1"/>
  <c r="F12" i="47" s="1"/>
  <c r="E53" i="6"/>
  <c r="O53" i="6"/>
  <c r="B23" i="55"/>
  <c r="O23" i="6"/>
  <c r="F13" i="37" s="1"/>
  <c r="BD9" i="67" s="1"/>
  <c r="FO18" i="67"/>
  <c r="F51" i="6"/>
  <c r="B17" i="47"/>
  <c r="AA207" i="31"/>
  <c r="AA206" i="31"/>
  <c r="AA290" i="31"/>
  <c r="AA282" i="31"/>
  <c r="AA288" i="31"/>
  <c r="AA283" i="31"/>
  <c r="Z204" i="31"/>
  <c r="AR65" i="32"/>
  <c r="U365" i="32" s="1"/>
  <c r="AV50" i="32"/>
  <c r="U425" i="32" s="1"/>
  <c r="AZ23" i="32"/>
  <c r="U473" i="32" s="1"/>
  <c r="AZ71" i="32"/>
  <c r="U521" i="32" s="1"/>
  <c r="AN52" i="32"/>
  <c r="U277" i="32" s="1"/>
  <c r="AV45" i="32"/>
  <c r="U420" i="32" s="1"/>
  <c r="AB92" i="31"/>
  <c r="AF59" i="32"/>
  <c r="U134" i="32" s="1"/>
  <c r="AZ47" i="32"/>
  <c r="U497" i="32" s="1"/>
  <c r="BD59" i="32"/>
  <c r="U584" i="32" s="1"/>
  <c r="AZ54" i="32"/>
  <c r="U504" i="32" s="1"/>
  <c r="Q11" i="31"/>
  <c r="AB76" i="32"/>
  <c r="U76" i="32" s="1"/>
  <c r="AF24" i="32"/>
  <c r="U99" i="32" s="1"/>
  <c r="AA6" i="32"/>
  <c r="T6" i="32" s="1"/>
  <c r="AA28" i="32"/>
  <c r="T28" i="32" s="1"/>
  <c r="W70" i="32" s="1"/>
  <c r="AA40" i="32"/>
  <c r="T40" i="32" s="1"/>
  <c r="W51" i="32" s="1"/>
  <c r="AQ5" i="32"/>
  <c r="T305" i="32" s="1"/>
  <c r="AV26" i="32"/>
  <c r="U401" i="32" s="1"/>
  <c r="AU74" i="32"/>
  <c r="T449" i="32" s="1"/>
  <c r="AR72" i="32"/>
  <c r="U372" i="32" s="1"/>
  <c r="BD35" i="32"/>
  <c r="U560" i="32" s="1"/>
  <c r="BH16" i="32"/>
  <c r="U616" i="32" s="1"/>
  <c r="BH55" i="32"/>
  <c r="U655" i="32" s="1"/>
  <c r="BL8" i="32"/>
  <c r="U683" i="32" s="1"/>
  <c r="AM45" i="32"/>
  <c r="T270" i="32" s="1"/>
  <c r="BK39" i="32"/>
  <c r="T714" i="32" s="1"/>
  <c r="BD15" i="32"/>
  <c r="U540" i="32" s="1"/>
  <c r="BL75" i="32"/>
  <c r="U750" i="32" s="1"/>
  <c r="BK31" i="32"/>
  <c r="T706" i="32" s="1"/>
  <c r="AJ34" i="32"/>
  <c r="U184" i="32" s="1"/>
  <c r="Q7" i="31"/>
  <c r="AF13" i="32"/>
  <c r="U88" i="32" s="1"/>
  <c r="AE36" i="32"/>
  <c r="T111" i="32" s="1"/>
  <c r="AJ68" i="32"/>
  <c r="U218" i="32" s="1"/>
  <c r="AZ75" i="32"/>
  <c r="U525" i="32" s="1"/>
  <c r="BL62" i="32"/>
  <c r="U737" i="32" s="1"/>
  <c r="BL5" i="32"/>
  <c r="U680" i="32" s="1"/>
  <c r="AB17" i="32"/>
  <c r="U17" i="32" s="1"/>
  <c r="Q5" i="31"/>
  <c r="BH40" i="32"/>
  <c r="U640" i="32" s="1"/>
  <c r="AA23" i="32"/>
  <c r="T23" i="32" s="1"/>
  <c r="BL51" i="32"/>
  <c r="U726" i="32" s="1"/>
  <c r="Q10" i="31"/>
  <c r="AB52" i="32"/>
  <c r="U52" i="32" s="1"/>
  <c r="AR41" i="32"/>
  <c r="U341" i="32" s="1"/>
  <c r="AR77" i="32"/>
  <c r="U377" i="32" s="1"/>
  <c r="BD24" i="32"/>
  <c r="U549" i="32" s="1"/>
  <c r="BH20" i="32"/>
  <c r="U620" i="32" s="1"/>
  <c r="BH52" i="32"/>
  <c r="U652" i="32" s="1"/>
  <c r="BD70" i="32"/>
  <c r="U595" i="32" s="1"/>
  <c r="BH35" i="32"/>
  <c r="U635" i="32" s="1"/>
  <c r="BL16" i="32"/>
  <c r="U691" i="32" s="1"/>
  <c r="Q13" i="31"/>
  <c r="BD67" i="32"/>
  <c r="U592" i="32" s="1"/>
  <c r="BK47" i="32"/>
  <c r="T722" i="32" s="1"/>
  <c r="Q8" i="31"/>
  <c r="AA12" i="32"/>
  <c r="T12" i="32" s="1"/>
  <c r="AV38" i="32"/>
  <c r="U413" i="32" s="1"/>
  <c r="BL66" i="32"/>
  <c r="U741" i="32" s="1"/>
  <c r="AR48" i="32"/>
  <c r="U348" i="32" s="1"/>
  <c r="AV5" i="32"/>
  <c r="U380" i="32" s="1"/>
  <c r="AZ30" i="32"/>
  <c r="U480" i="32" s="1"/>
  <c r="BD50" i="32"/>
  <c r="U575" i="32" s="1"/>
  <c r="AN16" i="32"/>
  <c r="U241" i="32" s="1"/>
  <c r="AN40" i="32"/>
  <c r="U265" i="32" s="1"/>
  <c r="Q9" i="31"/>
  <c r="Q400" i="31"/>
  <c r="AA59" i="32"/>
  <c r="T59" i="32" s="1"/>
  <c r="AF54" i="32"/>
  <c r="U129" i="32" s="1"/>
  <c r="AJ79" i="32"/>
  <c r="U229" i="32" s="1"/>
  <c r="AI18" i="32"/>
  <c r="T168" i="32" s="1"/>
  <c r="AR17" i="32"/>
  <c r="U317" i="32" s="1"/>
  <c r="AV62" i="32"/>
  <c r="U437" i="32" s="1"/>
  <c r="AZ11" i="32"/>
  <c r="U461" i="32" s="1"/>
  <c r="AZ35" i="32"/>
  <c r="U485" i="32" s="1"/>
  <c r="AZ59" i="32"/>
  <c r="U509" i="32" s="1"/>
  <c r="BK38" i="32"/>
  <c r="T713" i="32" s="1"/>
  <c r="BL74" i="32"/>
  <c r="U749" i="32" s="1"/>
  <c r="AR24" i="32"/>
  <c r="U324" i="32" s="1"/>
  <c r="AV69" i="32"/>
  <c r="U444" i="32" s="1"/>
  <c r="BD43" i="32"/>
  <c r="U568" i="32" s="1"/>
  <c r="BH28" i="32"/>
  <c r="U628" i="32" s="1"/>
  <c r="BH56" i="32"/>
  <c r="U656" i="32" s="1"/>
  <c r="BD74" i="32"/>
  <c r="U599" i="32" s="1"/>
  <c r="BH67" i="32"/>
  <c r="U667" i="32" s="1"/>
  <c r="BL20" i="32"/>
  <c r="U695" i="32" s="1"/>
  <c r="AN12" i="32"/>
  <c r="U237" i="32" s="1"/>
  <c r="AN56" i="32"/>
  <c r="U281" i="32" s="1"/>
  <c r="Q12" i="31"/>
  <c r="AB64" i="32"/>
  <c r="U64" i="32" s="1"/>
  <c r="AJ6" i="32"/>
  <c r="U156" i="32" s="1"/>
  <c r="AU33" i="32"/>
  <c r="T408" i="32" s="1"/>
  <c r="BL17" i="32"/>
  <c r="U692" i="32" s="1"/>
  <c r="Q15" i="31"/>
  <c r="AJ73" i="32"/>
  <c r="U223" i="32" s="1"/>
  <c r="AJ56" i="32"/>
  <c r="U206" i="32" s="1"/>
  <c r="BD12" i="32"/>
  <c r="U537" i="32" s="1"/>
  <c r="AR56" i="32"/>
  <c r="U356" i="32" s="1"/>
  <c r="AZ42" i="32"/>
  <c r="U492" i="32" s="1"/>
  <c r="AZ66" i="32"/>
  <c r="U516" i="32" s="1"/>
  <c r="BD23" i="32"/>
  <c r="U548" i="32" s="1"/>
  <c r="BD79" i="32"/>
  <c r="U604" i="32" s="1"/>
  <c r="BD58" i="32"/>
  <c r="U583" i="32" s="1"/>
  <c r="BH19" i="32"/>
  <c r="U619" i="32" s="1"/>
  <c r="BK35" i="32"/>
  <c r="T710" i="32" s="1"/>
  <c r="I129" i="31"/>
  <c r="X130" i="31" s="1"/>
  <c r="AB90" i="31"/>
  <c r="BL42" i="32"/>
  <c r="U717" i="32" s="1"/>
  <c r="BK71" i="32"/>
  <c r="T746" i="32" s="1"/>
  <c r="AR12" i="32"/>
  <c r="U312" i="32" s="1"/>
  <c r="AF8" i="32"/>
  <c r="U83" i="32" s="1"/>
  <c r="AF47" i="32"/>
  <c r="U122" i="32" s="1"/>
  <c r="BG47" i="32"/>
  <c r="T647" i="32" s="1"/>
  <c r="AN21" i="32"/>
  <c r="U246" i="32" s="1"/>
  <c r="FM16" i="67"/>
  <c r="F35" i="6"/>
  <c r="F15" i="6"/>
  <c r="O35" i="6"/>
  <c r="F72" i="40" s="1"/>
  <c r="B77" i="40"/>
  <c r="Z164" i="31"/>
  <c r="AA442" i="31"/>
  <c r="AA212" i="31"/>
  <c r="AA284" i="31"/>
  <c r="Z169" i="31"/>
  <c r="AA444" i="31"/>
  <c r="AA211" i="31"/>
  <c r="BL64" i="32"/>
  <c r="U739" i="32" s="1"/>
  <c r="Z163" i="31"/>
  <c r="AA447" i="31"/>
  <c r="I155" i="31"/>
  <c r="Z166" i="31"/>
  <c r="Z170" i="31"/>
  <c r="Z167" i="31"/>
  <c r="AA446" i="31"/>
  <c r="Y330" i="31"/>
  <c r="Y331" i="31"/>
  <c r="AA287" i="31"/>
  <c r="Z168" i="31"/>
  <c r="AB173" i="31"/>
  <c r="Y328" i="31"/>
  <c r="BG23" i="32"/>
  <c r="T623" i="32" s="1"/>
  <c r="BG71" i="32"/>
  <c r="T671" i="32" s="1"/>
  <c r="BL28" i="32"/>
  <c r="U703" i="32" s="1"/>
  <c r="Z171" i="31"/>
  <c r="Z173" i="31"/>
  <c r="AB168" i="31"/>
  <c r="I30" i="31"/>
  <c r="AA11" i="31" s="1"/>
  <c r="I76" i="31"/>
  <c r="AB52" i="31" s="1"/>
  <c r="I425" i="31"/>
  <c r="AA402" i="31" s="1"/>
  <c r="I457" i="31"/>
  <c r="I248" i="31"/>
  <c r="X248" i="31" s="1"/>
  <c r="AB165" i="31"/>
  <c r="B16" i="59"/>
  <c r="B18" i="40"/>
  <c r="FQ2" i="67"/>
  <c r="F58" i="6"/>
  <c r="B16" i="54"/>
  <c r="B23" i="54"/>
  <c r="F31" i="6"/>
  <c r="E31" i="6"/>
  <c r="B10" i="39"/>
  <c r="O31" i="6"/>
  <c r="F12" i="40" s="1"/>
  <c r="F60" i="6"/>
  <c r="FO11" i="67"/>
  <c r="F47" i="6"/>
  <c r="I32" i="5"/>
  <c r="FO17" i="67"/>
  <c r="V132" i="4"/>
  <c r="I13" i="34" s="1"/>
  <c r="F32" i="6"/>
  <c r="FM11" i="67"/>
  <c r="E17" i="6"/>
  <c r="O56" i="6"/>
  <c r="F12" i="50" s="1"/>
  <c r="FM5" i="67"/>
  <c r="O17" i="6"/>
  <c r="F33" i="36" s="1"/>
  <c r="BD5" i="67" s="1"/>
  <c r="F17" i="6"/>
  <c r="V138" i="4"/>
  <c r="O12" i="34" s="1"/>
  <c r="F48" i="6"/>
  <c r="V135" i="4"/>
  <c r="O11" i="34" s="1"/>
  <c r="B16" i="57"/>
  <c r="B26" i="57"/>
  <c r="FM14" i="67"/>
  <c r="B26" i="56"/>
  <c r="B12" i="37"/>
  <c r="O22" i="6"/>
  <c r="F6" i="37" s="1"/>
  <c r="BD8" i="67" s="1"/>
  <c r="F22" i="6"/>
  <c r="V122" i="4"/>
  <c r="E12" i="34" s="1"/>
  <c r="L5" i="34"/>
  <c r="FO8" i="67"/>
  <c r="V118" i="4"/>
  <c r="B56" i="40"/>
  <c r="V143" i="4"/>
  <c r="O13" i="34" s="1"/>
  <c r="F33" i="6"/>
  <c r="F61" i="6"/>
  <c r="B44" i="59"/>
  <c r="X131" i="31"/>
  <c r="X128" i="31"/>
  <c r="X126" i="31"/>
  <c r="X124" i="31"/>
  <c r="X247" i="31"/>
  <c r="X246" i="31"/>
  <c r="AA8" i="31"/>
  <c r="AB44" i="31"/>
  <c r="Z449" i="31"/>
  <c r="Z443" i="31"/>
  <c r="Z439" i="31"/>
  <c r="Z442" i="31"/>
  <c r="Z447" i="31"/>
  <c r="Z440" i="31"/>
  <c r="Z444" i="31"/>
  <c r="Z448" i="31"/>
  <c r="Z445" i="31"/>
  <c r="Z446" i="31"/>
  <c r="Z441" i="31"/>
  <c r="AB448" i="31"/>
  <c r="BK77" i="32"/>
  <c r="T752" i="32" s="1"/>
  <c r="AE34" i="32"/>
  <c r="T109" i="32" s="1"/>
  <c r="AU6" i="32"/>
  <c r="T381" i="32" s="1"/>
  <c r="AZ26" i="32"/>
  <c r="U476" i="32" s="1"/>
  <c r="BC22" i="32"/>
  <c r="T547" i="32" s="1"/>
  <c r="AB89" i="31"/>
  <c r="AA286" i="31"/>
  <c r="AB444" i="31"/>
  <c r="Y93" i="31"/>
  <c r="AA443" i="31"/>
  <c r="Y322" i="31"/>
  <c r="BG18" i="32"/>
  <c r="T618" i="32" s="1"/>
  <c r="AR21" i="32"/>
  <c r="U321" i="32" s="1"/>
  <c r="AV30" i="32"/>
  <c r="U405" i="32" s="1"/>
  <c r="AV77" i="32"/>
  <c r="U452" i="32" s="1"/>
  <c r="BL33" i="32"/>
  <c r="U708" i="32" s="1"/>
  <c r="I299" i="31"/>
  <c r="I339" i="31"/>
  <c r="AB26" i="32"/>
  <c r="U26" i="32" s="1"/>
  <c r="AF66" i="32"/>
  <c r="U141" i="32" s="1"/>
  <c r="AJ42" i="32"/>
  <c r="U192" i="32" s="1"/>
  <c r="BL13" i="32"/>
  <c r="U688" i="32" s="1"/>
  <c r="AZ61" i="32"/>
  <c r="U511" i="32" s="1"/>
  <c r="I169" i="31"/>
  <c r="AB88" i="31"/>
  <c r="AA285" i="31"/>
  <c r="Y94" i="31"/>
  <c r="Y329" i="31"/>
  <c r="AV53" i="32"/>
  <c r="U428" i="32" s="1"/>
  <c r="AF19" i="32"/>
  <c r="U94" i="32" s="1"/>
  <c r="AF75" i="32"/>
  <c r="U150" i="32" s="1"/>
  <c r="AR45" i="32"/>
  <c r="U345" i="32" s="1"/>
  <c r="BH41" i="32"/>
  <c r="U641" i="32" s="1"/>
  <c r="I213" i="31"/>
  <c r="I253" i="31"/>
  <c r="BC45" i="32"/>
  <c r="T570" i="32" s="1"/>
  <c r="AA291" i="31"/>
  <c r="X94" i="31"/>
  <c r="Y84" i="31"/>
  <c r="BC69" i="32"/>
  <c r="T594" i="32" s="1"/>
  <c r="AJ71" i="32"/>
  <c r="U221" i="32" s="1"/>
  <c r="AN5" i="32"/>
  <c r="U230" i="32" s="1"/>
  <c r="AZ14" i="32"/>
  <c r="U464" i="32" s="1"/>
  <c r="BD10" i="32"/>
  <c r="U535" i="32" s="1"/>
  <c r="I392" i="31"/>
  <c r="AN33" i="32"/>
  <c r="U258" i="32" s="1"/>
  <c r="AR69" i="32"/>
  <c r="U369" i="32" s="1"/>
  <c r="BH65" i="32"/>
  <c r="U665" i="32" s="1"/>
  <c r="AN44" i="32"/>
  <c r="U269" i="32" s="1"/>
  <c r="AN74" i="32"/>
  <c r="U299" i="32" s="1"/>
  <c r="AN54" i="32"/>
  <c r="U279" i="32" s="1"/>
  <c r="AB446" i="31"/>
  <c r="X93" i="31"/>
  <c r="BH76" i="32"/>
  <c r="U676" i="32" s="1"/>
  <c r="AV18" i="32"/>
  <c r="U393" i="32" s="1"/>
  <c r="AV65" i="32"/>
  <c r="U440" i="32" s="1"/>
  <c r="I287" i="31"/>
  <c r="Z208" i="31"/>
  <c r="X88" i="31"/>
  <c r="Z202" i="31"/>
  <c r="AA281" i="31"/>
  <c r="X86" i="31"/>
  <c r="AA449" i="31"/>
  <c r="AA203" i="31"/>
  <c r="AB16" i="32"/>
  <c r="U16" i="32" s="1"/>
  <c r="AF43" i="32"/>
  <c r="U118" i="32" s="1"/>
  <c r="AF55" i="32"/>
  <c r="U130" i="32" s="1"/>
  <c r="AR10" i="32"/>
  <c r="U310" i="32" s="1"/>
  <c r="I50" i="31"/>
  <c r="X46" i="31" s="1"/>
  <c r="BK67" i="32"/>
  <c r="T742" i="32" s="1"/>
  <c r="I346" i="31"/>
  <c r="AB447" i="31"/>
  <c r="AM14" i="32"/>
  <c r="T239" i="32" s="1"/>
  <c r="AB74" i="32"/>
  <c r="U74" i="32" s="1"/>
  <c r="AJ61" i="32"/>
  <c r="U211" i="32" s="1"/>
  <c r="AZ73" i="32"/>
  <c r="U523" i="32" s="1"/>
  <c r="X85" i="31"/>
  <c r="AA289" i="31"/>
  <c r="AA205" i="31"/>
  <c r="AI52" i="32"/>
  <c r="T202" i="32" s="1"/>
  <c r="BL45" i="32"/>
  <c r="U720" i="32" s="1"/>
  <c r="BH6" i="32"/>
  <c r="U606" i="32" s="1"/>
  <c r="AB37" i="32"/>
  <c r="U37" i="32" s="1"/>
  <c r="AR57" i="32"/>
  <c r="U357" i="32" s="1"/>
  <c r="BH53" i="32"/>
  <c r="U653" i="32" s="1"/>
  <c r="AB441" i="31"/>
  <c r="AA440" i="31"/>
  <c r="AB439" i="31"/>
  <c r="AA445" i="31"/>
  <c r="AA204" i="31"/>
  <c r="BD57" i="32"/>
  <c r="U582" i="32" s="1"/>
  <c r="AN63" i="32"/>
  <c r="U288" i="32" s="1"/>
  <c r="Z205" i="31"/>
  <c r="Z212" i="31"/>
  <c r="Z210" i="31"/>
  <c r="AB85" i="31"/>
  <c r="AB84" i="31"/>
  <c r="AA405" i="31"/>
  <c r="AA406" i="31"/>
  <c r="AA407" i="31"/>
  <c r="AA410" i="31"/>
  <c r="AA400" i="31"/>
  <c r="S152" i="32"/>
  <c r="S153" i="32" s="1"/>
  <c r="AB86" i="31"/>
  <c r="AB94" i="31"/>
  <c r="Z207" i="31"/>
  <c r="Z203" i="31"/>
  <c r="AB91" i="31"/>
  <c r="AB93" i="31"/>
  <c r="Z211" i="31"/>
  <c r="Z206" i="31"/>
  <c r="AA404" i="31"/>
  <c r="AB442" i="31"/>
  <c r="AB449" i="31"/>
  <c r="X89" i="31"/>
  <c r="X90" i="31"/>
  <c r="X92" i="31"/>
  <c r="AA202" i="31"/>
  <c r="AA210" i="31"/>
  <c r="AA209" i="31"/>
  <c r="AB443" i="31"/>
  <c r="AB445" i="31"/>
  <c r="X91" i="31"/>
  <c r="AN64" i="32"/>
  <c r="U289" i="32" s="1"/>
  <c r="BC78" i="32"/>
  <c r="T603" i="32" s="1"/>
  <c r="Q409" i="31"/>
  <c r="Q408" i="31"/>
  <c r="Q404" i="31"/>
  <c r="Q407" i="31"/>
  <c r="H402" i="31"/>
  <c r="Q402" i="31"/>
  <c r="I411" i="31"/>
  <c r="Y400" i="31" s="1"/>
  <c r="I450" i="31"/>
  <c r="Y443" i="31" s="1"/>
  <c r="BH50" i="32"/>
  <c r="U650" i="32" s="1"/>
  <c r="BG50" i="32"/>
  <c r="T650" i="32" s="1"/>
  <c r="BH15" i="32"/>
  <c r="U615" i="32" s="1"/>
  <c r="BG15" i="32"/>
  <c r="T615" i="32" s="1"/>
  <c r="BG7" i="32"/>
  <c r="T607" i="32" s="1"/>
  <c r="BH7" i="32"/>
  <c r="U607" i="32" s="1"/>
  <c r="AR62" i="32"/>
  <c r="U362" i="32" s="1"/>
  <c r="AQ62" i="32"/>
  <c r="T362" i="32" s="1"/>
  <c r="AQ38" i="32"/>
  <c r="T338" i="32" s="1"/>
  <c r="AR38" i="32"/>
  <c r="U338" i="32" s="1"/>
  <c r="AM48" i="32"/>
  <c r="T273" i="32" s="1"/>
  <c r="AN48" i="32"/>
  <c r="U273" i="32" s="1"/>
  <c r="AM24" i="32"/>
  <c r="T249" i="32" s="1"/>
  <c r="AN24" i="32"/>
  <c r="U249" i="32" s="1"/>
  <c r="AI49" i="32"/>
  <c r="T199" i="32" s="1"/>
  <c r="AJ49" i="32"/>
  <c r="U199" i="32" s="1"/>
  <c r="AI9" i="32"/>
  <c r="T159" i="32" s="1"/>
  <c r="AJ9" i="32"/>
  <c r="U159" i="32" s="1"/>
  <c r="BK9" i="32"/>
  <c r="T684" i="32" s="1"/>
  <c r="AN70" i="32"/>
  <c r="U295" i="32" s="1"/>
  <c r="I37" i="31"/>
  <c r="AB12" i="31" s="1"/>
  <c r="I23" i="31"/>
  <c r="I62" i="31"/>
  <c r="Z53" i="31" s="1"/>
  <c r="Q447" i="31"/>
  <c r="H441" i="31"/>
  <c r="AZ72" i="32"/>
  <c r="U522" i="32" s="1"/>
  <c r="AY72" i="32"/>
  <c r="T522" i="32" s="1"/>
  <c r="Q202" i="31"/>
  <c r="Q212" i="31"/>
  <c r="Q204" i="31"/>
  <c r="I134" i="31"/>
  <c r="I174" i="31"/>
  <c r="I292" i="31"/>
  <c r="I327" i="31"/>
  <c r="I366" i="31"/>
  <c r="I16" i="31"/>
  <c r="I148" i="31"/>
  <c r="I208" i="31"/>
  <c r="I353" i="31"/>
  <c r="I371" i="31"/>
  <c r="I313" i="31"/>
  <c r="I385" i="31"/>
  <c r="B21" i="52"/>
  <c r="FM6" i="67"/>
  <c r="FM13" i="67"/>
  <c r="B21" i="49"/>
  <c r="B16" i="56"/>
  <c r="B57" i="71"/>
  <c r="F38" i="6"/>
  <c r="F18" i="6"/>
  <c r="O15" i="6"/>
  <c r="F19" i="36" s="1"/>
  <c r="BD3" i="67" s="1"/>
  <c r="B41" i="40"/>
  <c r="B69" i="40"/>
  <c r="FO5" i="67"/>
  <c r="FQ10" i="67"/>
  <c r="FQ3" i="67"/>
  <c r="E15" i="6"/>
  <c r="O18" i="6"/>
  <c r="F41" i="36" s="1"/>
  <c r="BD6" i="67" s="1"/>
  <c r="E23" i="6"/>
  <c r="F53" i="6"/>
  <c r="B46" i="36"/>
  <c r="FM3" i="67"/>
  <c r="E32" i="6"/>
  <c r="B21" i="50"/>
  <c r="O38" i="6"/>
  <c r="F12" i="71" s="1"/>
  <c r="F53" i="71" s="1"/>
  <c r="B19" i="37"/>
  <c r="B17" i="45"/>
  <c r="F56" i="6"/>
  <c r="FM15" i="67"/>
  <c r="FQ7" i="67"/>
  <c r="B21" i="53"/>
  <c r="AA441" i="31"/>
  <c r="AA448" i="31"/>
  <c r="AB163" i="31"/>
  <c r="AB167" i="31"/>
  <c r="AA208" i="31"/>
  <c r="Y323" i="31"/>
  <c r="Y321" i="31"/>
  <c r="Y325" i="31"/>
  <c r="Y327" i="31"/>
  <c r="Y324" i="31"/>
  <c r="Y407" i="31"/>
  <c r="Y408" i="31"/>
  <c r="Y405" i="31"/>
  <c r="Y410" i="31"/>
  <c r="Y439" i="31"/>
  <c r="I11" i="31"/>
  <c r="I69" i="31"/>
  <c r="I55" i="31"/>
  <c r="I432" i="31"/>
  <c r="I418" i="31"/>
  <c r="I445" i="31"/>
  <c r="I406" i="31"/>
  <c r="Z50" i="31"/>
  <c r="Z52" i="31"/>
  <c r="Q53" i="31"/>
  <c r="Q45" i="31"/>
  <c r="X250" i="31"/>
  <c r="X245" i="31"/>
  <c r="X243" i="31"/>
  <c r="X244" i="31"/>
  <c r="X242" i="31"/>
  <c r="Q323" i="31"/>
  <c r="Q321" i="31"/>
  <c r="Q325" i="31"/>
  <c r="H323" i="31"/>
  <c r="I102" i="31"/>
  <c r="I188" i="31"/>
  <c r="I267" i="31"/>
  <c r="F65" i="37"/>
  <c r="I141" i="31"/>
  <c r="I378" i="31"/>
  <c r="I109" i="31"/>
  <c r="I234" i="31"/>
  <c r="I274" i="31"/>
  <c r="Q206" i="31"/>
  <c r="Q207" i="31"/>
  <c r="F12" i="46" l="1"/>
  <c r="F12" i="45"/>
  <c r="F12" i="48"/>
  <c r="AA408" i="31"/>
  <c r="AA10" i="31"/>
  <c r="X132" i="31"/>
  <c r="AA409" i="31"/>
  <c r="AA13" i="31"/>
  <c r="X133" i="31"/>
  <c r="AA12" i="31"/>
  <c r="AB47" i="31"/>
  <c r="AA403" i="31"/>
  <c r="AA15" i="31"/>
  <c r="X123" i="31"/>
  <c r="AB54" i="31"/>
  <c r="AA14" i="31"/>
  <c r="AA401" i="31"/>
  <c r="AA9" i="31"/>
  <c r="X125" i="31"/>
  <c r="AA7" i="31"/>
  <c r="X127" i="31"/>
  <c r="AB46" i="31"/>
  <c r="AA5" i="31"/>
  <c r="X129" i="31"/>
  <c r="I355" i="31"/>
  <c r="R322" i="31" s="1"/>
  <c r="AB49" i="31"/>
  <c r="AA6" i="31"/>
  <c r="AB53" i="31"/>
  <c r="AB128" i="31"/>
  <c r="AB127" i="31"/>
  <c r="AB125" i="31"/>
  <c r="AB123" i="31"/>
  <c r="AB133" i="31"/>
  <c r="AB132" i="31"/>
  <c r="AB126" i="31"/>
  <c r="AB129" i="31"/>
  <c r="AB124" i="31"/>
  <c r="AB131" i="31"/>
  <c r="AB130" i="31"/>
  <c r="AB51" i="31"/>
  <c r="AB45" i="31"/>
  <c r="AB50" i="31"/>
  <c r="AB48" i="31"/>
  <c r="X252" i="31"/>
  <c r="W145" i="32"/>
  <c r="X145" i="32" s="1"/>
  <c r="X251" i="31"/>
  <c r="X249" i="31"/>
  <c r="W150" i="32"/>
  <c r="X150" i="32" s="1"/>
  <c r="F12" i="80"/>
  <c r="F12" i="52"/>
  <c r="F12" i="51"/>
  <c r="F12" i="53"/>
  <c r="F12" i="49"/>
  <c r="Y205" i="31"/>
  <c r="Y209" i="31"/>
  <c r="Y203" i="31"/>
  <c r="Y210" i="31"/>
  <c r="Y208" i="31"/>
  <c r="Y207" i="31"/>
  <c r="Y206" i="31"/>
  <c r="Y204" i="31"/>
  <c r="Y202" i="31"/>
  <c r="Y212" i="31"/>
  <c r="Y211" i="31"/>
  <c r="W64" i="32"/>
  <c r="X64" i="32" s="1"/>
  <c r="C65" i="9" s="1"/>
  <c r="X47" i="31"/>
  <c r="X48" i="31"/>
  <c r="X49" i="31"/>
  <c r="X45" i="31"/>
  <c r="X44" i="31"/>
  <c r="X50" i="31"/>
  <c r="X52" i="31"/>
  <c r="X51" i="31"/>
  <c r="X53" i="31"/>
  <c r="X54" i="31"/>
  <c r="X288" i="31"/>
  <c r="X287" i="31"/>
  <c r="X286" i="31"/>
  <c r="X285" i="31"/>
  <c r="X283" i="31"/>
  <c r="X281" i="31"/>
  <c r="X291" i="31"/>
  <c r="X290" i="31"/>
  <c r="X284" i="31"/>
  <c r="X282" i="31"/>
  <c r="X289" i="31"/>
  <c r="AB367" i="31"/>
  <c r="AB366" i="31"/>
  <c r="AB364" i="31"/>
  <c r="AB365" i="31"/>
  <c r="AB362" i="31"/>
  <c r="AB360" i="31"/>
  <c r="AB370" i="31"/>
  <c r="AB369" i="31"/>
  <c r="AB363" i="31"/>
  <c r="AB361" i="31"/>
  <c r="AB368" i="31"/>
  <c r="W138" i="32"/>
  <c r="X138" i="32" s="1"/>
  <c r="Z322" i="31"/>
  <c r="Z329" i="31"/>
  <c r="Z328" i="31"/>
  <c r="Z326" i="31"/>
  <c r="Z325" i="31"/>
  <c r="Z323" i="31"/>
  <c r="Z321" i="31"/>
  <c r="Z331" i="31"/>
  <c r="Z327" i="31"/>
  <c r="Z330" i="31"/>
  <c r="Z324" i="31"/>
  <c r="Z285" i="31"/>
  <c r="Z283" i="31"/>
  <c r="Z281" i="31"/>
  <c r="Z290" i="31"/>
  <c r="Z284" i="31"/>
  <c r="Z282" i="31"/>
  <c r="Z289" i="31"/>
  <c r="Z288" i="31"/>
  <c r="Z291" i="31"/>
  <c r="Z287" i="31"/>
  <c r="Z286" i="31"/>
  <c r="AB15" i="31"/>
  <c r="W118" i="32"/>
  <c r="B119" i="9" s="1"/>
  <c r="X171" i="31"/>
  <c r="X168" i="31"/>
  <c r="X169" i="31"/>
  <c r="X170" i="31"/>
  <c r="X166" i="31"/>
  <c r="X164" i="31"/>
  <c r="X163" i="31"/>
  <c r="X172" i="31"/>
  <c r="X173" i="31"/>
  <c r="X165" i="31"/>
  <c r="X167" i="31"/>
  <c r="AA323" i="31"/>
  <c r="AA321" i="31"/>
  <c r="AA331" i="31"/>
  <c r="AA324" i="31"/>
  <c r="AA322" i="31"/>
  <c r="AA329" i="31"/>
  <c r="AA328" i="31"/>
  <c r="AA327" i="31"/>
  <c r="AA330" i="31"/>
  <c r="AA326" i="31"/>
  <c r="AA325" i="31"/>
  <c r="Y250" i="31"/>
  <c r="Y249" i="31"/>
  <c r="Y248" i="31"/>
  <c r="Y246" i="31"/>
  <c r="Y244" i="31"/>
  <c r="Y242" i="31"/>
  <c r="Y247" i="31"/>
  <c r="Y252" i="31"/>
  <c r="Y251" i="31"/>
  <c r="Y245" i="31"/>
  <c r="Y243" i="31"/>
  <c r="AA128" i="31"/>
  <c r="AA133" i="31"/>
  <c r="AA130" i="31"/>
  <c r="AA125" i="31"/>
  <c r="AA126" i="31"/>
  <c r="AA127" i="31"/>
  <c r="AA123" i="31"/>
  <c r="AA131" i="31"/>
  <c r="AA132" i="31"/>
  <c r="AA129" i="31"/>
  <c r="AA124" i="31"/>
  <c r="W148" i="32"/>
  <c r="X148" i="32" s="1"/>
  <c r="W20" i="32"/>
  <c r="W152" i="32"/>
  <c r="X152" i="32" s="1"/>
  <c r="AA365" i="31"/>
  <c r="AA370" i="31"/>
  <c r="AA367" i="31"/>
  <c r="AA362" i="31"/>
  <c r="AA363" i="31"/>
  <c r="AA360" i="31"/>
  <c r="AA368" i="31"/>
  <c r="AA369" i="31"/>
  <c r="AA366" i="31"/>
  <c r="AA361" i="31"/>
  <c r="AA364" i="31"/>
  <c r="X212" i="31"/>
  <c r="X210" i="31"/>
  <c r="X206" i="31"/>
  <c r="X205" i="31"/>
  <c r="X208" i="31"/>
  <c r="X202" i="31"/>
  <c r="X207" i="31"/>
  <c r="X211" i="31"/>
  <c r="X204" i="31"/>
  <c r="X203" i="31"/>
  <c r="X209" i="31"/>
  <c r="X329" i="31"/>
  <c r="X325" i="31"/>
  <c r="X330" i="31"/>
  <c r="X327" i="31"/>
  <c r="X321" i="31"/>
  <c r="X322" i="31"/>
  <c r="X328" i="31"/>
  <c r="X324" i="31"/>
  <c r="X326" i="31"/>
  <c r="X323" i="31"/>
  <c r="X331" i="31"/>
  <c r="Z7" i="31"/>
  <c r="Z5" i="31"/>
  <c r="Z6" i="31"/>
  <c r="Z15" i="31"/>
  <c r="Z9" i="31"/>
  <c r="Z13" i="31"/>
  <c r="Z10" i="31"/>
  <c r="Z12" i="31"/>
  <c r="Z11" i="31"/>
  <c r="Z8" i="31"/>
  <c r="Z14" i="31"/>
  <c r="Y406" i="31"/>
  <c r="Y404" i="31"/>
  <c r="Y402" i="31"/>
  <c r="Y409" i="31"/>
  <c r="Y403" i="31"/>
  <c r="Y401" i="31"/>
  <c r="W37" i="32"/>
  <c r="W100" i="32"/>
  <c r="W122" i="32"/>
  <c r="W19" i="32"/>
  <c r="W49" i="32"/>
  <c r="W30" i="32"/>
  <c r="W38" i="32"/>
  <c r="W88" i="32"/>
  <c r="W71" i="32"/>
  <c r="W44" i="32"/>
  <c r="W45" i="32"/>
  <c r="W15" i="32"/>
  <c r="W24" i="32"/>
  <c r="W139" i="32"/>
  <c r="X139" i="32" s="1"/>
  <c r="W102" i="32"/>
  <c r="W74" i="32"/>
  <c r="W21" i="32"/>
  <c r="W87" i="32"/>
  <c r="W81" i="32"/>
  <c r="W134" i="32"/>
  <c r="X134" i="32" s="1"/>
  <c r="W103" i="32"/>
  <c r="W104" i="32"/>
  <c r="W57" i="32"/>
  <c r="W7" i="32"/>
  <c r="W140" i="32"/>
  <c r="X140" i="32" s="1"/>
  <c r="X70" i="32"/>
  <c r="C71" i="9" s="1"/>
  <c r="B71" i="9"/>
  <c r="W68" i="32"/>
  <c r="W120" i="32"/>
  <c r="W90" i="32"/>
  <c r="Y363" i="31"/>
  <c r="Y366" i="31"/>
  <c r="Y360" i="31"/>
  <c r="Y370" i="31"/>
  <c r="Y368" i="31"/>
  <c r="Y364" i="31"/>
  <c r="Y369" i="31"/>
  <c r="Y362" i="31"/>
  <c r="Y361" i="31"/>
  <c r="Y367" i="31"/>
  <c r="Y365" i="31"/>
  <c r="Y15" i="31"/>
  <c r="Y13" i="31"/>
  <c r="Y7" i="31"/>
  <c r="Y9" i="31"/>
  <c r="Y10" i="31"/>
  <c r="Y12" i="31"/>
  <c r="Y5" i="31"/>
  <c r="Y11" i="31"/>
  <c r="Y14" i="31"/>
  <c r="Y6" i="31"/>
  <c r="Y8" i="31"/>
  <c r="Y164" i="31"/>
  <c r="Y168" i="31"/>
  <c r="Y172" i="31"/>
  <c r="Y170" i="31"/>
  <c r="Y165" i="31"/>
  <c r="Y166" i="31"/>
  <c r="Y163" i="31"/>
  <c r="Y171" i="31"/>
  <c r="Y169" i="31"/>
  <c r="Y167" i="31"/>
  <c r="Y173" i="31"/>
  <c r="W146" i="32"/>
  <c r="X146" i="32" s="1"/>
  <c r="W126" i="32"/>
  <c r="X126" i="32" s="1"/>
  <c r="W17" i="32"/>
  <c r="W99" i="32"/>
  <c r="W91" i="32"/>
  <c r="W41" i="32"/>
  <c r="W80" i="32"/>
  <c r="W109" i="32"/>
  <c r="W32" i="32"/>
  <c r="W95" i="32"/>
  <c r="W105" i="32"/>
  <c r="W36" i="32"/>
  <c r="W113" i="32"/>
  <c r="W56" i="32"/>
  <c r="W55" i="32"/>
  <c r="W67" i="32"/>
  <c r="W129" i="32"/>
  <c r="X129" i="32" s="1"/>
  <c r="W112" i="32"/>
  <c r="W6" i="32"/>
  <c r="B7" i="9" s="1"/>
  <c r="W144" i="32"/>
  <c r="X144" i="32" s="1"/>
  <c r="W85" i="32"/>
  <c r="W27" i="32"/>
  <c r="W13" i="32"/>
  <c r="W94" i="32"/>
  <c r="W137" i="32"/>
  <c r="X137" i="32" s="1"/>
  <c r="W5" i="32"/>
  <c r="B6" i="9" s="1"/>
  <c r="W131" i="32"/>
  <c r="X131" i="32" s="1"/>
  <c r="W101" i="32"/>
  <c r="W92" i="32"/>
  <c r="W124" i="32"/>
  <c r="W125" i="32"/>
  <c r="X125" i="32" s="1"/>
  <c r="W35" i="32"/>
  <c r="W60" i="32"/>
  <c r="W23" i="32"/>
  <c r="W12" i="32"/>
  <c r="W42" i="32"/>
  <c r="W135" i="32"/>
  <c r="X135" i="32" s="1"/>
  <c r="W114" i="32"/>
  <c r="W119" i="32"/>
  <c r="W97" i="32"/>
  <c r="W121" i="32"/>
  <c r="W82" i="32"/>
  <c r="W34" i="32"/>
  <c r="W28" i="32"/>
  <c r="W58" i="32"/>
  <c r="W78" i="32"/>
  <c r="W143" i="32"/>
  <c r="X143" i="32" s="1"/>
  <c r="W79" i="32"/>
  <c r="W130" i="32"/>
  <c r="X130" i="32" s="1"/>
  <c r="W93" i="32"/>
  <c r="W66" i="32"/>
  <c r="W18" i="32"/>
  <c r="W47" i="32"/>
  <c r="W142" i="32"/>
  <c r="X142" i="32" s="1"/>
  <c r="W53" i="32"/>
  <c r="W127" i="32"/>
  <c r="X127" i="32" s="1"/>
  <c r="W77" i="32"/>
  <c r="W84" i="32"/>
  <c r="W31" i="32"/>
  <c r="W52" i="32"/>
  <c r="W8" i="32"/>
  <c r="W16" i="32"/>
  <c r="W29" i="32"/>
  <c r="W96" i="32"/>
  <c r="W9" i="32"/>
  <c r="B10" i="9" s="1"/>
  <c r="W72" i="32"/>
  <c r="W132" i="32"/>
  <c r="X132" i="32" s="1"/>
  <c r="W33" i="32"/>
  <c r="W128" i="32"/>
  <c r="X128" i="32" s="1"/>
  <c r="W26" i="32"/>
  <c r="W46" i="32"/>
  <c r="W75" i="32"/>
  <c r="W54" i="32"/>
  <c r="W40" i="32"/>
  <c r="W50" i="32"/>
  <c r="W110" i="32"/>
  <c r="W22" i="32"/>
  <c r="W115" i="32"/>
  <c r="W14" i="32"/>
  <c r="W151" i="32"/>
  <c r="X151" i="32" s="1"/>
  <c r="W11" i="32"/>
  <c r="W39" i="32"/>
  <c r="W61" i="32"/>
  <c r="W59" i="32"/>
  <c r="W149" i="32"/>
  <c r="X149" i="32" s="1"/>
  <c r="W62" i="32"/>
  <c r="W69" i="32"/>
  <c r="W111" i="32"/>
  <c r="W141" i="32"/>
  <c r="X141" i="32" s="1"/>
  <c r="W25" i="32"/>
  <c r="W147" i="32"/>
  <c r="X147" i="32" s="1"/>
  <c r="W10" i="32"/>
  <c r="B11" i="9" s="1"/>
  <c r="W133" i="32"/>
  <c r="X133" i="32" s="1"/>
  <c r="W86" i="32"/>
  <c r="AB290" i="31"/>
  <c r="AB288" i="31"/>
  <c r="AB283" i="31"/>
  <c r="AB282" i="31"/>
  <c r="AB286" i="31"/>
  <c r="AB289" i="31"/>
  <c r="AB287" i="31"/>
  <c r="AB291" i="31"/>
  <c r="AB285" i="31"/>
  <c r="AB284" i="31"/>
  <c r="AB281" i="31"/>
  <c r="Y290" i="31"/>
  <c r="Y288" i="31"/>
  <c r="Y283" i="31"/>
  <c r="Y282" i="31"/>
  <c r="Y286" i="31"/>
  <c r="Y284" i="31"/>
  <c r="Y281" i="31"/>
  <c r="Y289" i="31"/>
  <c r="Y287" i="31"/>
  <c r="I315" i="31"/>
  <c r="L291" i="31" s="1"/>
  <c r="L294" i="31" s="1"/>
  <c r="Y285" i="31"/>
  <c r="Y291" i="31"/>
  <c r="AB8" i="31"/>
  <c r="AB7" i="31"/>
  <c r="AB10" i="31"/>
  <c r="AB13" i="31"/>
  <c r="AB9" i="31"/>
  <c r="AB14" i="31"/>
  <c r="AB6" i="31"/>
  <c r="AB11" i="31"/>
  <c r="AB5" i="31"/>
  <c r="W89" i="32"/>
  <c r="B90" i="9" s="1"/>
  <c r="AB328" i="31"/>
  <c r="AB323" i="31"/>
  <c r="AB324" i="31"/>
  <c r="AB326" i="31"/>
  <c r="AB331" i="31"/>
  <c r="AB325" i="31"/>
  <c r="AB321" i="31"/>
  <c r="AB329" i="31"/>
  <c r="AB330" i="31"/>
  <c r="AB327" i="31"/>
  <c r="AB322" i="31"/>
  <c r="X363" i="31"/>
  <c r="X366" i="31"/>
  <c r="X360" i="31"/>
  <c r="X370" i="31"/>
  <c r="X368" i="31"/>
  <c r="X364" i="31"/>
  <c r="X369" i="31"/>
  <c r="X362" i="31"/>
  <c r="X361" i="31"/>
  <c r="X367" i="31"/>
  <c r="X365" i="31"/>
  <c r="Y126" i="31"/>
  <c r="Y129" i="31"/>
  <c r="Y123" i="31"/>
  <c r="Y133" i="31"/>
  <c r="Y131" i="31"/>
  <c r="Y127" i="31"/>
  <c r="Y128" i="31"/>
  <c r="Y132" i="31"/>
  <c r="Y125" i="31"/>
  <c r="Y124" i="31"/>
  <c r="Y130" i="31"/>
  <c r="Z49" i="31"/>
  <c r="Z45" i="31"/>
  <c r="Z46" i="31"/>
  <c r="Z54" i="31"/>
  <c r="Z47" i="31"/>
  <c r="Z48" i="31"/>
  <c r="Z51" i="31"/>
  <c r="Z44" i="31"/>
  <c r="Y445" i="31"/>
  <c r="Y449" i="31"/>
  <c r="Y446" i="31"/>
  <c r="Y441" i="31"/>
  <c r="Y440" i="31"/>
  <c r="Y447" i="31"/>
  <c r="Y442" i="31"/>
  <c r="Y444" i="31"/>
  <c r="Y448" i="31"/>
  <c r="S154" i="32"/>
  <c r="W153" i="32"/>
  <c r="X153" i="32" s="1"/>
  <c r="W73" i="32"/>
  <c r="W98" i="32"/>
  <c r="W123" i="32"/>
  <c r="W136" i="32"/>
  <c r="X136" i="32" s="1"/>
  <c r="W43" i="32"/>
  <c r="W107" i="32"/>
  <c r="W106" i="32"/>
  <c r="W65" i="32"/>
  <c r="W117" i="32"/>
  <c r="W116" i="32"/>
  <c r="W48" i="32"/>
  <c r="W76" i="32"/>
  <c r="W83" i="32"/>
  <c r="W63" i="32"/>
  <c r="W108" i="32"/>
  <c r="R326" i="31"/>
  <c r="R327" i="31"/>
  <c r="R323" i="31"/>
  <c r="K323" i="31"/>
  <c r="L323" i="31" s="1"/>
  <c r="X68" i="32"/>
  <c r="C69" i="9" s="1"/>
  <c r="B69" i="9"/>
  <c r="B121" i="9"/>
  <c r="X120" i="32"/>
  <c r="C121" i="9" s="1"/>
  <c r="X90" i="32"/>
  <c r="C91" i="9" s="1"/>
  <c r="B91" i="9"/>
  <c r="AB203" i="31"/>
  <c r="AB207" i="31"/>
  <c r="AB212" i="31"/>
  <c r="AB210" i="31"/>
  <c r="AB206" i="31"/>
  <c r="AB205" i="31"/>
  <c r="AB208" i="31"/>
  <c r="AB202" i="31"/>
  <c r="AB204" i="31"/>
  <c r="AB211" i="31"/>
  <c r="AB209" i="31"/>
  <c r="I236" i="31"/>
  <c r="L233" i="31" s="1"/>
  <c r="L235" i="31" s="1"/>
  <c r="Z404" i="31"/>
  <c r="Z400" i="31"/>
  <c r="Z406" i="31"/>
  <c r="Z405" i="31"/>
  <c r="Z409" i="31"/>
  <c r="Z408" i="31"/>
  <c r="Z403" i="31"/>
  <c r="Z401" i="31"/>
  <c r="Z407" i="31"/>
  <c r="Z402" i="31"/>
  <c r="Z410" i="31"/>
  <c r="X13" i="31"/>
  <c r="X15" i="31"/>
  <c r="X10" i="31"/>
  <c r="X7" i="31"/>
  <c r="X12" i="31"/>
  <c r="X6" i="31"/>
  <c r="X14" i="31"/>
  <c r="X8" i="31"/>
  <c r="X11" i="31"/>
  <c r="X5" i="31"/>
  <c r="X9" i="31"/>
  <c r="I39" i="31"/>
  <c r="L10" i="31" s="1"/>
  <c r="L12" i="31" s="1"/>
  <c r="AA91" i="31"/>
  <c r="AA86" i="31"/>
  <c r="AA87" i="31"/>
  <c r="AA90" i="31"/>
  <c r="AA84" i="31"/>
  <c r="AA85" i="31"/>
  <c r="AA88" i="31"/>
  <c r="AA93" i="31"/>
  <c r="AA89" i="31"/>
  <c r="AA94" i="31"/>
  <c r="AA92" i="31"/>
  <c r="AA249" i="31"/>
  <c r="AA244" i="31"/>
  <c r="AA245" i="31"/>
  <c r="AA248" i="31"/>
  <c r="AA242" i="31"/>
  <c r="AA243" i="31"/>
  <c r="AA246" i="31"/>
  <c r="AA251" i="31"/>
  <c r="AA247" i="31"/>
  <c r="AA252" i="31"/>
  <c r="AA250" i="31"/>
  <c r="I276" i="31"/>
  <c r="L273" i="31" s="1"/>
  <c r="L275" i="31" s="1"/>
  <c r="Z366" i="31"/>
  <c r="Z360" i="31"/>
  <c r="Z361" i="31"/>
  <c r="Z365" i="31"/>
  <c r="Z370" i="31"/>
  <c r="Z368" i="31"/>
  <c r="Z367" i="31"/>
  <c r="Z362" i="31"/>
  <c r="Z363" i="31"/>
  <c r="Z364" i="31"/>
  <c r="Z369" i="31"/>
  <c r="I394" i="31"/>
  <c r="L377" i="31" s="1"/>
  <c r="L380" i="31" s="1"/>
  <c r="AA170" i="31"/>
  <c r="AA165" i="31"/>
  <c r="AA166" i="31"/>
  <c r="AA169" i="31"/>
  <c r="AA163" i="31"/>
  <c r="AA164" i="31"/>
  <c r="AA167" i="31"/>
  <c r="AA172" i="31"/>
  <c r="AA168" i="31"/>
  <c r="AA173" i="31"/>
  <c r="AA171" i="31"/>
  <c r="I197" i="31"/>
  <c r="X404" i="31"/>
  <c r="X407" i="31"/>
  <c r="X400" i="31"/>
  <c r="X401" i="31"/>
  <c r="X409" i="31"/>
  <c r="X406" i="31"/>
  <c r="X405" i="31"/>
  <c r="X403" i="31"/>
  <c r="I434" i="31"/>
  <c r="X408" i="31"/>
  <c r="X402" i="31"/>
  <c r="X410" i="31"/>
  <c r="Y47" i="31"/>
  <c r="Y45" i="31"/>
  <c r="Y49" i="31"/>
  <c r="Y46" i="31"/>
  <c r="Y51" i="31"/>
  <c r="I78" i="31"/>
  <c r="L54" i="31" s="1"/>
  <c r="L57" i="31" s="1"/>
  <c r="Y50" i="31"/>
  <c r="Y48" i="31"/>
  <c r="Y52" i="31"/>
  <c r="Y53" i="31"/>
  <c r="Y54" i="31"/>
  <c r="Y44" i="31"/>
  <c r="AB251" i="31"/>
  <c r="AB248" i="31"/>
  <c r="AB250" i="31"/>
  <c r="AB252" i="31"/>
  <c r="AB249" i="31"/>
  <c r="AB245" i="31"/>
  <c r="AB247" i="31"/>
  <c r="AB243" i="31"/>
  <c r="AB242" i="31"/>
  <c r="AB244" i="31"/>
  <c r="AB246" i="31"/>
  <c r="Z129" i="31"/>
  <c r="Z123" i="31"/>
  <c r="Z124" i="31"/>
  <c r="I157" i="31"/>
  <c r="L140" i="31" s="1"/>
  <c r="L143" i="31" s="1"/>
  <c r="Z128" i="31"/>
  <c r="Z133" i="31"/>
  <c r="Z131" i="31"/>
  <c r="Z130" i="31"/>
  <c r="Z125" i="31"/>
  <c r="Z126" i="31"/>
  <c r="Z127" i="31"/>
  <c r="Z132" i="31"/>
  <c r="Z85" i="31"/>
  <c r="Z93" i="31"/>
  <c r="Z92" i="31"/>
  <c r="Z94" i="31"/>
  <c r="Z88" i="31"/>
  <c r="Z91" i="31"/>
  <c r="Z87" i="31"/>
  <c r="Z84" i="31"/>
  <c r="Z89" i="31"/>
  <c r="Z90" i="31"/>
  <c r="Z86" i="31"/>
  <c r="I118" i="31"/>
  <c r="L108" i="31" s="1"/>
  <c r="L111" i="31" s="1"/>
  <c r="X445" i="31"/>
  <c r="X448" i="31"/>
  <c r="X446" i="31"/>
  <c r="X449" i="31"/>
  <c r="X443" i="31"/>
  <c r="X444" i="31"/>
  <c r="X439" i="31"/>
  <c r="X447" i="31"/>
  <c r="X442" i="31"/>
  <c r="X440" i="31"/>
  <c r="X441" i="31"/>
  <c r="I473" i="31"/>
  <c r="L444" i="31" s="1"/>
  <c r="L446" i="31" s="1"/>
  <c r="AA45" i="31"/>
  <c r="AA46" i="31"/>
  <c r="AA47" i="31"/>
  <c r="AA54" i="31"/>
  <c r="AA52" i="31"/>
  <c r="AA49" i="31"/>
  <c r="AA53" i="31"/>
  <c r="AA44" i="31"/>
  <c r="AA48" i="31"/>
  <c r="AA51" i="31"/>
  <c r="AA50" i="31"/>
  <c r="B21" i="9"/>
  <c r="X20" i="32"/>
  <c r="C21" i="9" s="1"/>
  <c r="AB401" i="31"/>
  <c r="AB404" i="31"/>
  <c r="AB410" i="31"/>
  <c r="AB403" i="31"/>
  <c r="AB400" i="31"/>
  <c r="AB402" i="31"/>
  <c r="AB409" i="31"/>
  <c r="AB408" i="31"/>
  <c r="AB405" i="31"/>
  <c r="AB407" i="31"/>
  <c r="AB406" i="31"/>
  <c r="X51" i="32"/>
  <c r="C52" i="9" s="1"/>
  <c r="B52" i="9"/>
  <c r="F323" i="31" l="1"/>
  <c r="L338" i="31"/>
  <c r="L341" i="31" s="1"/>
  <c r="L352" i="31"/>
  <c r="L354" i="31" s="1"/>
  <c r="R324" i="31"/>
  <c r="L326" i="31"/>
  <c r="L328" i="31" s="1"/>
  <c r="R325" i="31"/>
  <c r="R329" i="31"/>
  <c r="R328" i="31"/>
  <c r="R321" i="31"/>
  <c r="L331" i="31"/>
  <c r="L334" i="31" s="1"/>
  <c r="T324" i="31" s="1"/>
  <c r="L345" i="31"/>
  <c r="L348" i="31" s="1"/>
  <c r="R331" i="31"/>
  <c r="R330" i="31"/>
  <c r="D11" i="9"/>
  <c r="P11" i="9"/>
  <c r="Q11" i="9"/>
  <c r="T11" i="9"/>
  <c r="G11" i="9"/>
  <c r="O11" i="9"/>
  <c r="R11" i="9"/>
  <c r="S11" i="9"/>
  <c r="E119" i="9"/>
  <c r="K119" i="9" s="1"/>
  <c r="R119" i="9"/>
  <c r="S119" i="9"/>
  <c r="T119" i="9"/>
  <c r="G119" i="9"/>
  <c r="D119" i="9"/>
  <c r="O119" i="9"/>
  <c r="P119" i="9"/>
  <c r="Q119" i="9"/>
  <c r="E90" i="9"/>
  <c r="K90" i="9" s="1"/>
  <c r="D90" i="9"/>
  <c r="O90" i="9"/>
  <c r="P90" i="9"/>
  <c r="Q90" i="9"/>
  <c r="R90" i="9"/>
  <c r="T90" i="9"/>
  <c r="G90" i="9"/>
  <c r="S90" i="9"/>
  <c r="R7" i="9"/>
  <c r="D7" i="9"/>
  <c r="O7" i="9"/>
  <c r="P7" i="9"/>
  <c r="Q7" i="9"/>
  <c r="G7" i="9"/>
  <c r="S7" i="9"/>
  <c r="T7" i="9"/>
  <c r="E69" i="9"/>
  <c r="K69" i="9" s="1"/>
  <c r="R69" i="9"/>
  <c r="S69" i="9"/>
  <c r="G69" i="9"/>
  <c r="T69" i="9"/>
  <c r="D69" i="9"/>
  <c r="O69" i="9"/>
  <c r="P69" i="9"/>
  <c r="Q69" i="9"/>
  <c r="G10" i="9"/>
  <c r="D10" i="9"/>
  <c r="O10" i="9"/>
  <c r="P10" i="9"/>
  <c r="R10" i="9"/>
  <c r="S10" i="9"/>
  <c r="T10" i="9"/>
  <c r="Q10" i="9"/>
  <c r="E52" i="9"/>
  <c r="K52" i="9" s="1"/>
  <c r="O52" i="9"/>
  <c r="P52" i="9"/>
  <c r="Q52" i="9"/>
  <c r="R52" i="9"/>
  <c r="T52" i="9"/>
  <c r="G52" i="9"/>
  <c r="D52" i="9"/>
  <c r="S52" i="9"/>
  <c r="P6" i="9"/>
  <c r="D6" i="9"/>
  <c r="O6" i="9"/>
  <c r="T6" i="9"/>
  <c r="S6" i="9"/>
  <c r="Q6" i="9"/>
  <c r="R6" i="9"/>
  <c r="E91" i="9"/>
  <c r="K91" i="9" s="1"/>
  <c r="G91" i="9"/>
  <c r="R91" i="9"/>
  <c r="D91" i="9"/>
  <c r="S91" i="9"/>
  <c r="T91" i="9"/>
  <c r="O91" i="9"/>
  <c r="P91" i="9"/>
  <c r="Q91" i="9"/>
  <c r="E21" i="9"/>
  <c r="K21" i="9" s="1"/>
  <c r="R21" i="9"/>
  <c r="S21" i="9"/>
  <c r="G21" i="9"/>
  <c r="T21" i="9"/>
  <c r="D21" i="9"/>
  <c r="O21" i="9"/>
  <c r="P21" i="9"/>
  <c r="Q21" i="9"/>
  <c r="E71" i="9"/>
  <c r="K71" i="9" s="1"/>
  <c r="R71" i="9"/>
  <c r="S71" i="9"/>
  <c r="T71" i="9"/>
  <c r="G71" i="9"/>
  <c r="D71" i="9"/>
  <c r="O71" i="9"/>
  <c r="P71" i="9"/>
  <c r="Q71" i="9"/>
  <c r="E121" i="9"/>
  <c r="K121" i="9" s="1"/>
  <c r="R121" i="9"/>
  <c r="S121" i="9"/>
  <c r="T121" i="9"/>
  <c r="G121" i="9"/>
  <c r="O121" i="9"/>
  <c r="P121" i="9"/>
  <c r="Q121" i="9"/>
  <c r="D121" i="9"/>
  <c r="X89" i="32"/>
  <c r="C90" i="9" s="1"/>
  <c r="X118" i="32"/>
  <c r="C119" i="9" s="1"/>
  <c r="M119" i="9" s="1"/>
  <c r="L68" i="31"/>
  <c r="L71" i="31" s="1"/>
  <c r="B65" i="9"/>
  <c r="L312" i="31"/>
  <c r="L314" i="31" s="1"/>
  <c r="W288" i="31" s="1"/>
  <c r="T284" i="31"/>
  <c r="T281" i="31"/>
  <c r="T285" i="31"/>
  <c r="T291" i="31"/>
  <c r="T283" i="31"/>
  <c r="T287" i="31"/>
  <c r="T282" i="31"/>
  <c r="T288" i="31"/>
  <c r="T289" i="31"/>
  <c r="T286" i="31"/>
  <c r="T290" i="31"/>
  <c r="L101" i="31"/>
  <c r="L104" i="31" s="1"/>
  <c r="U89" i="31" s="1"/>
  <c r="X63" i="32"/>
  <c r="C64" i="9" s="1"/>
  <c r="B64" i="9"/>
  <c r="B117" i="9"/>
  <c r="X116" i="32"/>
  <c r="C117" i="9" s="1"/>
  <c r="B108" i="9"/>
  <c r="X107" i="32"/>
  <c r="C108" i="9" s="1"/>
  <c r="B99" i="9"/>
  <c r="X98" i="32"/>
  <c r="C99" i="9" s="1"/>
  <c r="X69" i="32"/>
  <c r="C70" i="9" s="1"/>
  <c r="B70" i="9"/>
  <c r="X61" i="32"/>
  <c r="C62" i="9" s="1"/>
  <c r="B62" i="9"/>
  <c r="B15" i="9"/>
  <c r="X14" i="32"/>
  <c r="C15" i="9" s="1"/>
  <c r="B51" i="9"/>
  <c r="X50" i="32"/>
  <c r="C51" i="9" s="1"/>
  <c r="B47" i="9"/>
  <c r="X46" i="32"/>
  <c r="C47" i="9" s="1"/>
  <c r="X29" i="32"/>
  <c r="C30" i="9" s="1"/>
  <c r="B30" i="9"/>
  <c r="X31" i="32"/>
  <c r="C32" i="9" s="1"/>
  <c r="B32" i="9"/>
  <c r="B54" i="9"/>
  <c r="X53" i="32"/>
  <c r="C54" i="9" s="1"/>
  <c r="B67" i="9"/>
  <c r="X66" i="32"/>
  <c r="C67" i="9" s="1"/>
  <c r="B35" i="9"/>
  <c r="X34" i="32"/>
  <c r="C35" i="9" s="1"/>
  <c r="B120" i="9"/>
  <c r="X119" i="32"/>
  <c r="C120" i="9" s="1"/>
  <c r="B13" i="9"/>
  <c r="X12" i="32"/>
  <c r="C13" i="9" s="1"/>
  <c r="X13" i="32"/>
  <c r="C14" i="9" s="1"/>
  <c r="B14" i="9"/>
  <c r="X6" i="32"/>
  <c r="C7" i="9" s="1"/>
  <c r="E7" i="9"/>
  <c r="K7" i="9" s="1"/>
  <c r="X55" i="32"/>
  <c r="C56" i="9" s="1"/>
  <c r="B56" i="9"/>
  <c r="B106" i="9"/>
  <c r="X105" i="32"/>
  <c r="C106" i="9" s="1"/>
  <c r="X80" i="32"/>
  <c r="C81" i="9" s="1"/>
  <c r="B81" i="9"/>
  <c r="X17" i="32"/>
  <c r="C18" i="9" s="1"/>
  <c r="B18" i="9"/>
  <c r="I71" i="9"/>
  <c r="M71" i="9"/>
  <c r="X104" i="32"/>
  <c r="C105" i="9" s="1"/>
  <c r="B105" i="9"/>
  <c r="B88" i="9"/>
  <c r="X87" i="32"/>
  <c r="C88" i="9" s="1"/>
  <c r="X44" i="32"/>
  <c r="C45" i="9" s="1"/>
  <c r="B45" i="9"/>
  <c r="B31" i="9"/>
  <c r="X30" i="32"/>
  <c r="C31" i="9" s="1"/>
  <c r="B101" i="9"/>
  <c r="X100" i="32"/>
  <c r="C101" i="9" s="1"/>
  <c r="B118" i="9"/>
  <c r="X117" i="32"/>
  <c r="C118" i="9" s="1"/>
  <c r="X43" i="32"/>
  <c r="C44" i="9" s="1"/>
  <c r="B44" i="9"/>
  <c r="X73" i="32"/>
  <c r="C74" i="9" s="1"/>
  <c r="B74" i="9"/>
  <c r="B87" i="9"/>
  <c r="X86" i="32"/>
  <c r="C87" i="9" s="1"/>
  <c r="X25" i="32"/>
  <c r="C26" i="9" s="1"/>
  <c r="B26" i="9"/>
  <c r="X62" i="32"/>
  <c r="C63" i="9" s="1"/>
  <c r="B63" i="9"/>
  <c r="X39" i="32"/>
  <c r="C40" i="9" s="1"/>
  <c r="B40" i="9"/>
  <c r="B116" i="9"/>
  <c r="X115" i="32"/>
  <c r="C116" i="9" s="1"/>
  <c r="X40" i="32"/>
  <c r="C41" i="9" s="1"/>
  <c r="B41" i="9"/>
  <c r="X26" i="32"/>
  <c r="C27" i="9" s="1"/>
  <c r="B27" i="9"/>
  <c r="X72" i="32"/>
  <c r="C73" i="9" s="1"/>
  <c r="B73" i="9"/>
  <c r="X16" i="32"/>
  <c r="C17" i="9" s="1"/>
  <c r="B17" i="9"/>
  <c r="B85" i="9"/>
  <c r="X84" i="32"/>
  <c r="C85" i="9" s="1"/>
  <c r="X93" i="32"/>
  <c r="C94" i="9" s="1"/>
  <c r="B94" i="9"/>
  <c r="B79" i="9"/>
  <c r="X78" i="32"/>
  <c r="C79" i="9" s="1"/>
  <c r="X82" i="32"/>
  <c r="C83" i="9" s="1"/>
  <c r="B83" i="9"/>
  <c r="B115" i="9"/>
  <c r="X114" i="32"/>
  <c r="C115" i="9" s="1"/>
  <c r="X23" i="32"/>
  <c r="C24" i="9" s="1"/>
  <c r="B24" i="9"/>
  <c r="X124" i="32"/>
  <c r="C125" i="9" s="1"/>
  <c r="B125" i="9"/>
  <c r="E6" i="9"/>
  <c r="X5" i="32"/>
  <c r="C6" i="9" s="1"/>
  <c r="B28" i="9"/>
  <c r="X27" i="32"/>
  <c r="C28" i="9" s="1"/>
  <c r="B113" i="9"/>
  <c r="X112" i="32"/>
  <c r="C113" i="9" s="1"/>
  <c r="X56" i="32"/>
  <c r="C57" i="9" s="1"/>
  <c r="B57" i="9"/>
  <c r="B96" i="9"/>
  <c r="X95" i="32"/>
  <c r="C96" i="9" s="1"/>
  <c r="B42" i="9"/>
  <c r="X41" i="32"/>
  <c r="C42" i="9" s="1"/>
  <c r="X103" i="32"/>
  <c r="C104" i="9" s="1"/>
  <c r="B104" i="9"/>
  <c r="X21" i="32"/>
  <c r="C22" i="9" s="1"/>
  <c r="B22" i="9"/>
  <c r="X24" i="32"/>
  <c r="C25" i="9" s="1"/>
  <c r="B25" i="9"/>
  <c r="B72" i="9"/>
  <c r="X71" i="32"/>
  <c r="C72" i="9" s="1"/>
  <c r="X49" i="32"/>
  <c r="C50" i="9" s="1"/>
  <c r="B50" i="9"/>
  <c r="B38" i="9"/>
  <c r="X37" i="32"/>
  <c r="C38" i="9" s="1"/>
  <c r="B84" i="9"/>
  <c r="X83" i="32"/>
  <c r="C84" i="9" s="1"/>
  <c r="B77" i="9"/>
  <c r="X76" i="32"/>
  <c r="C77" i="9" s="1"/>
  <c r="B66" i="9"/>
  <c r="X65" i="32"/>
  <c r="C66" i="9" s="1"/>
  <c r="B12" i="9"/>
  <c r="X11" i="32"/>
  <c r="C12" i="9" s="1"/>
  <c r="X22" i="32"/>
  <c r="C23" i="9" s="1"/>
  <c r="B23" i="9"/>
  <c r="B55" i="9"/>
  <c r="X54" i="32"/>
  <c r="C55" i="9" s="1"/>
  <c r="E10" i="9"/>
  <c r="K10" i="9" s="1"/>
  <c r="X9" i="32"/>
  <c r="C10" i="9" s="1"/>
  <c r="B9" i="9"/>
  <c r="X8" i="32"/>
  <c r="C9" i="9" s="1"/>
  <c r="X77" i="32"/>
  <c r="C78" i="9" s="1"/>
  <c r="B78" i="9"/>
  <c r="B48" i="9"/>
  <c r="X47" i="32"/>
  <c r="C48" i="9" s="1"/>
  <c r="X58" i="32"/>
  <c r="C59" i="9" s="1"/>
  <c r="B59" i="9"/>
  <c r="X121" i="32"/>
  <c r="C122" i="9" s="1"/>
  <c r="B122" i="9"/>
  <c r="B61" i="9"/>
  <c r="X60" i="32"/>
  <c r="C61" i="9" s="1"/>
  <c r="B93" i="9"/>
  <c r="X92" i="32"/>
  <c r="C93" i="9" s="1"/>
  <c r="B86" i="9"/>
  <c r="X85" i="32"/>
  <c r="C86" i="9" s="1"/>
  <c r="B114" i="9"/>
  <c r="X113" i="32"/>
  <c r="C114" i="9" s="1"/>
  <c r="B33" i="9"/>
  <c r="X32" i="32"/>
  <c r="C33" i="9" s="1"/>
  <c r="B92" i="9"/>
  <c r="X91" i="32"/>
  <c r="C92" i="9" s="1"/>
  <c r="B8" i="9"/>
  <c r="X7" i="32"/>
  <c r="C8" i="9" s="1"/>
  <c r="B75" i="9"/>
  <c r="X74" i="32"/>
  <c r="C75" i="9" s="1"/>
  <c r="B16" i="9"/>
  <c r="X15" i="32"/>
  <c r="C16" i="9" s="1"/>
  <c r="B89" i="9"/>
  <c r="X88" i="32"/>
  <c r="C89" i="9" s="1"/>
  <c r="B20" i="9"/>
  <c r="X19" i="32"/>
  <c r="C20" i="9" s="1"/>
  <c r="I119" i="9"/>
  <c r="B109" i="9"/>
  <c r="X108" i="32"/>
  <c r="C109" i="9" s="1"/>
  <c r="X48" i="32"/>
  <c r="C49" i="9" s="1"/>
  <c r="B49" i="9"/>
  <c r="B107" i="9"/>
  <c r="X106" i="32"/>
  <c r="C107" i="9" s="1"/>
  <c r="B124" i="9"/>
  <c r="X123" i="32"/>
  <c r="C124" i="9" s="1"/>
  <c r="S155" i="32"/>
  <c r="W154" i="32"/>
  <c r="X154" i="32" s="1"/>
  <c r="L305" i="31"/>
  <c r="L308" i="31" s="1"/>
  <c r="R286" i="31"/>
  <c r="K283" i="31"/>
  <c r="L283" i="31" s="1"/>
  <c r="R283" i="31"/>
  <c r="R289" i="31"/>
  <c r="R282" i="31"/>
  <c r="R287" i="31"/>
  <c r="R290" i="31"/>
  <c r="R288" i="31"/>
  <c r="R291" i="31"/>
  <c r="R281" i="31"/>
  <c r="F283" i="31"/>
  <c r="L298" i="31"/>
  <c r="L301" i="31" s="1"/>
  <c r="R285" i="31"/>
  <c r="R284" i="31"/>
  <c r="L286" i="31"/>
  <c r="L288" i="31" s="1"/>
  <c r="E11" i="9"/>
  <c r="K11" i="9" s="1"/>
  <c r="X10" i="32"/>
  <c r="C11" i="9" s="1"/>
  <c r="B112" i="9"/>
  <c r="X111" i="32"/>
  <c r="C112" i="9" s="1"/>
  <c r="B60" i="9"/>
  <c r="X59" i="32"/>
  <c r="C60" i="9" s="1"/>
  <c r="X110" i="32"/>
  <c r="C111" i="9" s="1"/>
  <c r="B111" i="9"/>
  <c r="B76" i="9"/>
  <c r="X75" i="32"/>
  <c r="C76" i="9" s="1"/>
  <c r="X33" i="32"/>
  <c r="C34" i="9" s="1"/>
  <c r="B34" i="9"/>
  <c r="B97" i="9"/>
  <c r="X96" i="32"/>
  <c r="C97" i="9" s="1"/>
  <c r="B53" i="9"/>
  <c r="X52" i="32"/>
  <c r="C53" i="9" s="1"/>
  <c r="B19" i="9"/>
  <c r="X18" i="32"/>
  <c r="C19" i="9" s="1"/>
  <c r="B80" i="9"/>
  <c r="X79" i="32"/>
  <c r="C80" i="9" s="1"/>
  <c r="B29" i="9"/>
  <c r="X28" i="32"/>
  <c r="C29" i="9" s="1"/>
  <c r="B98" i="9"/>
  <c r="X97" i="32"/>
  <c r="C98" i="9" s="1"/>
  <c r="B43" i="9"/>
  <c r="X42" i="32"/>
  <c r="C43" i="9" s="1"/>
  <c r="X35" i="32"/>
  <c r="C36" i="9" s="1"/>
  <c r="B36" i="9"/>
  <c r="X101" i="32"/>
  <c r="C102" i="9" s="1"/>
  <c r="B102" i="9"/>
  <c r="B95" i="9"/>
  <c r="X94" i="32"/>
  <c r="C95" i="9" s="1"/>
  <c r="X67" i="32"/>
  <c r="C68" i="9" s="1"/>
  <c r="B68" i="9"/>
  <c r="B37" i="9"/>
  <c r="X36" i="32"/>
  <c r="C37" i="9" s="1"/>
  <c r="B110" i="9"/>
  <c r="X109" i="32"/>
  <c r="C110" i="9" s="1"/>
  <c r="B100" i="9"/>
  <c r="X99" i="32"/>
  <c r="C100" i="9" s="1"/>
  <c r="X57" i="32"/>
  <c r="C58" i="9" s="1"/>
  <c r="B58" i="9"/>
  <c r="X81" i="32"/>
  <c r="C82" i="9" s="1"/>
  <c r="B82" i="9"/>
  <c r="X102" i="32"/>
  <c r="C103" i="9" s="1"/>
  <c r="B103" i="9"/>
  <c r="B46" i="9"/>
  <c r="X45" i="32"/>
  <c r="C46" i="9" s="1"/>
  <c r="B39" i="9"/>
  <c r="X38" i="32"/>
  <c r="C39" i="9" s="1"/>
  <c r="B123" i="9"/>
  <c r="X122" i="32"/>
  <c r="C123" i="9" s="1"/>
  <c r="U126" i="31"/>
  <c r="U128" i="31"/>
  <c r="U132" i="31"/>
  <c r="U123" i="31"/>
  <c r="U131" i="31"/>
  <c r="U125" i="31"/>
  <c r="U124" i="31"/>
  <c r="U127" i="31"/>
  <c r="U129" i="31"/>
  <c r="U133" i="31"/>
  <c r="U130" i="31"/>
  <c r="S5" i="31"/>
  <c r="S12" i="31"/>
  <c r="S9" i="31"/>
  <c r="S15" i="31"/>
  <c r="S14" i="31"/>
  <c r="S6" i="31"/>
  <c r="S13" i="31"/>
  <c r="S8" i="31"/>
  <c r="S11" i="31"/>
  <c r="S10" i="31"/>
  <c r="S7" i="31"/>
  <c r="I65" i="9"/>
  <c r="M65" i="9"/>
  <c r="T54" i="31"/>
  <c r="T49" i="31"/>
  <c r="T47" i="31"/>
  <c r="T46" i="31"/>
  <c r="T51" i="31"/>
  <c r="T53" i="31"/>
  <c r="T48" i="31"/>
  <c r="T52" i="31"/>
  <c r="T50" i="31"/>
  <c r="T44" i="31"/>
  <c r="T45" i="31"/>
  <c r="S448" i="31"/>
  <c r="S441" i="31"/>
  <c r="S445" i="31"/>
  <c r="S449" i="31"/>
  <c r="S446" i="31"/>
  <c r="S444" i="31"/>
  <c r="S439" i="31"/>
  <c r="S447" i="31"/>
  <c r="S442" i="31"/>
  <c r="S443" i="31"/>
  <c r="S440" i="31"/>
  <c r="F402" i="31"/>
  <c r="R402" i="31"/>
  <c r="R403" i="31"/>
  <c r="R406" i="31"/>
  <c r="R405" i="31"/>
  <c r="R409" i="31"/>
  <c r="K402" i="31"/>
  <c r="L402" i="31" s="1"/>
  <c r="R407" i="31"/>
  <c r="L424" i="31"/>
  <c r="L427" i="31" s="1"/>
  <c r="R400" i="31"/>
  <c r="R408" i="31"/>
  <c r="L410" i="31"/>
  <c r="L413" i="31" s="1"/>
  <c r="R401" i="31"/>
  <c r="R404" i="31"/>
  <c r="R410" i="31"/>
  <c r="I52" i="9"/>
  <c r="M52" i="9"/>
  <c r="R440" i="31"/>
  <c r="R441" i="31"/>
  <c r="R439" i="31"/>
  <c r="R447" i="31"/>
  <c r="L456" i="31"/>
  <c r="L459" i="31" s="1"/>
  <c r="L463" i="31"/>
  <c r="L466" i="31" s="1"/>
  <c r="R448" i="31"/>
  <c r="R445" i="31"/>
  <c r="K441" i="31"/>
  <c r="L441" i="31" s="1"/>
  <c r="L449" i="31"/>
  <c r="L452" i="31" s="1"/>
  <c r="R449" i="31"/>
  <c r="F441" i="31"/>
  <c r="L470" i="31"/>
  <c r="L472" i="31" s="1"/>
  <c r="R444" i="31"/>
  <c r="R446" i="31"/>
  <c r="R443" i="31"/>
  <c r="R442" i="31"/>
  <c r="U94" i="31"/>
  <c r="U92" i="31"/>
  <c r="L194" i="31"/>
  <c r="L196" i="31" s="1"/>
  <c r="L180" i="31"/>
  <c r="L183" i="31" s="1"/>
  <c r="R164" i="31"/>
  <c r="K165" i="31"/>
  <c r="L165" i="31" s="1"/>
  <c r="L173" i="31"/>
  <c r="L176" i="31" s="1"/>
  <c r="R171" i="31"/>
  <c r="R172" i="31"/>
  <c r="R170" i="31"/>
  <c r="R169" i="31"/>
  <c r="R168" i="31"/>
  <c r="L168" i="31"/>
  <c r="L170" i="31" s="1"/>
  <c r="R167" i="31"/>
  <c r="R165" i="31"/>
  <c r="R163" i="31"/>
  <c r="R173" i="31"/>
  <c r="F165" i="31"/>
  <c r="R166" i="31"/>
  <c r="U363" i="31"/>
  <c r="U366" i="31"/>
  <c r="U360" i="31"/>
  <c r="U361" i="31"/>
  <c r="U365" i="31"/>
  <c r="U369" i="31"/>
  <c r="U367" i="31"/>
  <c r="U362" i="31"/>
  <c r="U370" i="31"/>
  <c r="U368" i="31"/>
  <c r="U364" i="31"/>
  <c r="L417" i="31"/>
  <c r="L420" i="31" s="1"/>
  <c r="W203" i="31"/>
  <c r="W206" i="31"/>
  <c r="W205" i="31"/>
  <c r="W207" i="31"/>
  <c r="W211" i="31"/>
  <c r="W202" i="31"/>
  <c r="W210" i="31"/>
  <c r="W204" i="31"/>
  <c r="W208" i="31"/>
  <c r="W212" i="31"/>
  <c r="W209" i="31"/>
  <c r="P331" i="31"/>
  <c r="P328" i="31"/>
  <c r="P321" i="31"/>
  <c r="P325" i="31"/>
  <c r="P324" i="31"/>
  <c r="P330" i="31"/>
  <c r="P326" i="31"/>
  <c r="P327" i="31"/>
  <c r="P329" i="31"/>
  <c r="P322" i="31"/>
  <c r="P323" i="31"/>
  <c r="T330" i="31"/>
  <c r="T328" i="31"/>
  <c r="T326" i="31"/>
  <c r="L431" i="31"/>
  <c r="L433" i="31" s="1"/>
  <c r="I90" i="9"/>
  <c r="M90" i="9"/>
  <c r="L89" i="31"/>
  <c r="L91" i="31" s="1"/>
  <c r="L115" i="31"/>
  <c r="L117" i="31" s="1"/>
  <c r="K86" i="31"/>
  <c r="L86" i="31" s="1"/>
  <c r="R87" i="31"/>
  <c r="F86" i="31"/>
  <c r="R88" i="31"/>
  <c r="R89" i="31"/>
  <c r="R94" i="31"/>
  <c r="R86" i="31"/>
  <c r="R85" i="31"/>
  <c r="R92" i="31"/>
  <c r="R93" i="31"/>
  <c r="R84" i="31"/>
  <c r="R91" i="31"/>
  <c r="R90" i="31"/>
  <c r="L94" i="31"/>
  <c r="L97" i="31" s="1"/>
  <c r="R45" i="31"/>
  <c r="R53" i="31"/>
  <c r="R49" i="31"/>
  <c r="R48" i="31"/>
  <c r="R54" i="31"/>
  <c r="L49" i="31"/>
  <c r="L51" i="31" s="1"/>
  <c r="R44" i="31"/>
  <c r="F46" i="31"/>
  <c r="R50" i="31"/>
  <c r="R51" i="31"/>
  <c r="K46" i="31"/>
  <c r="L46" i="31" s="1"/>
  <c r="R52" i="31"/>
  <c r="R47" i="31"/>
  <c r="L61" i="31"/>
  <c r="L64" i="31" s="1"/>
  <c r="L75" i="31"/>
  <c r="L77" i="31" s="1"/>
  <c r="R46" i="31"/>
  <c r="L187" i="31"/>
  <c r="L190" i="31" s="1"/>
  <c r="R366" i="31"/>
  <c r="F362" i="31"/>
  <c r="R368" i="31"/>
  <c r="R365" i="31"/>
  <c r="R370" i="31"/>
  <c r="L384" i="31"/>
  <c r="L387" i="31" s="1"/>
  <c r="L391" i="31"/>
  <c r="L393" i="31" s="1"/>
  <c r="R360" i="31"/>
  <c r="R361" i="31"/>
  <c r="L370" i="31"/>
  <c r="L373" i="31" s="1"/>
  <c r="K362" i="31"/>
  <c r="L362" i="31" s="1"/>
  <c r="R367" i="31"/>
  <c r="R364" i="31"/>
  <c r="R362" i="31"/>
  <c r="L365" i="31"/>
  <c r="L367" i="31" s="1"/>
  <c r="R363" i="31"/>
  <c r="R369" i="31"/>
  <c r="L226" i="31"/>
  <c r="L229" i="31" s="1"/>
  <c r="L219" i="31"/>
  <c r="L222" i="31" s="1"/>
  <c r="R202" i="31"/>
  <c r="R211" i="31"/>
  <c r="R205" i="31"/>
  <c r="R206" i="31"/>
  <c r="K204" i="31"/>
  <c r="L204" i="31" s="1"/>
  <c r="R207" i="31"/>
  <c r="R212" i="31"/>
  <c r="R209" i="31"/>
  <c r="R208" i="31"/>
  <c r="F204" i="31"/>
  <c r="L207" i="31"/>
  <c r="L209" i="31" s="1"/>
  <c r="R210" i="31"/>
  <c r="R204" i="31"/>
  <c r="R203" i="31"/>
  <c r="L212" i="31"/>
  <c r="L215" i="31" s="1"/>
  <c r="W323" i="31"/>
  <c r="W329" i="31"/>
  <c r="W324" i="31"/>
  <c r="W325" i="31"/>
  <c r="W328" i="31"/>
  <c r="W331" i="31"/>
  <c r="W327" i="31"/>
  <c r="W330" i="31"/>
  <c r="W321" i="31"/>
  <c r="W326" i="31"/>
  <c r="W322" i="31"/>
  <c r="R127" i="31"/>
  <c r="R133" i="31"/>
  <c r="R131" i="31"/>
  <c r="R130" i="31"/>
  <c r="R125" i="31"/>
  <c r="R132" i="31"/>
  <c r="K125" i="31"/>
  <c r="L125" i="31" s="1"/>
  <c r="R128" i="31"/>
  <c r="F125" i="31"/>
  <c r="R124" i="31"/>
  <c r="R126" i="31"/>
  <c r="L128" i="31"/>
  <c r="L130" i="31" s="1"/>
  <c r="L147" i="31"/>
  <c r="L150" i="31" s="1"/>
  <c r="L154" i="31"/>
  <c r="L156" i="31" s="1"/>
  <c r="R129" i="31"/>
  <c r="R123" i="31"/>
  <c r="L133" i="31"/>
  <c r="L136" i="31" s="1"/>
  <c r="I69" i="9"/>
  <c r="M69" i="9"/>
  <c r="S323" i="31"/>
  <c r="S321" i="31"/>
  <c r="S326" i="31"/>
  <c r="S324" i="31"/>
  <c r="S329" i="31"/>
  <c r="S330" i="31"/>
  <c r="S328" i="31"/>
  <c r="S322" i="31"/>
  <c r="S331" i="31"/>
  <c r="S325" i="31"/>
  <c r="S327" i="31"/>
  <c r="V321" i="31"/>
  <c r="V322" i="31"/>
  <c r="V331" i="31"/>
  <c r="V330" i="31"/>
  <c r="V325" i="31"/>
  <c r="V327" i="31"/>
  <c r="V328" i="31"/>
  <c r="V329" i="31"/>
  <c r="V324" i="31"/>
  <c r="V323" i="31"/>
  <c r="V326" i="31"/>
  <c r="W252" i="31"/>
  <c r="W242" i="31"/>
  <c r="W250" i="31"/>
  <c r="W244" i="31"/>
  <c r="W243" i="31"/>
  <c r="W246" i="31"/>
  <c r="W245" i="31"/>
  <c r="W247" i="31"/>
  <c r="W251" i="31"/>
  <c r="W248" i="31"/>
  <c r="W249" i="31"/>
  <c r="L259" i="31"/>
  <c r="L262" i="31" s="1"/>
  <c r="R250" i="31"/>
  <c r="K244" i="31"/>
  <c r="L244" i="31" s="1"/>
  <c r="R251" i="31"/>
  <c r="R244" i="31"/>
  <c r="R249" i="31"/>
  <c r="R248" i="31"/>
  <c r="L252" i="31"/>
  <c r="L255" i="31" s="1"/>
  <c r="R247" i="31"/>
  <c r="L247" i="31"/>
  <c r="L249" i="31" s="1"/>
  <c r="F244" i="31"/>
  <c r="R242" i="31"/>
  <c r="R243" i="31"/>
  <c r="R252" i="31"/>
  <c r="R246" i="31"/>
  <c r="R245" i="31"/>
  <c r="I91" i="9"/>
  <c r="M91" i="9"/>
  <c r="V46" i="31"/>
  <c r="V53" i="31"/>
  <c r="V50" i="31"/>
  <c r="V45" i="31"/>
  <c r="V44" i="31"/>
  <c r="V54" i="31"/>
  <c r="V47" i="31"/>
  <c r="V51" i="31"/>
  <c r="V49" i="31"/>
  <c r="V52" i="31"/>
  <c r="V48" i="31"/>
  <c r="L266" i="31"/>
  <c r="L269" i="31" s="1"/>
  <c r="V94" i="31"/>
  <c r="V93" i="31"/>
  <c r="V87" i="31"/>
  <c r="V92" i="31"/>
  <c r="V86" i="31"/>
  <c r="V84" i="31"/>
  <c r="V89" i="31"/>
  <c r="V91" i="31"/>
  <c r="V88" i="31"/>
  <c r="V85" i="31"/>
  <c r="V90" i="31"/>
  <c r="R9" i="31"/>
  <c r="R10" i="31"/>
  <c r="R11" i="31"/>
  <c r="R7" i="31"/>
  <c r="R6" i="31"/>
  <c r="L36" i="31"/>
  <c r="L38" i="31" s="1"/>
  <c r="R8" i="31"/>
  <c r="R5" i="31"/>
  <c r="F7" i="31"/>
  <c r="L22" i="31"/>
  <c r="L25" i="31" s="1"/>
  <c r="R13" i="31"/>
  <c r="R14" i="31"/>
  <c r="L29" i="31"/>
  <c r="L32" i="31" s="1"/>
  <c r="K7" i="31"/>
  <c r="L7" i="31" s="1"/>
  <c r="R12" i="31"/>
  <c r="R15" i="31"/>
  <c r="L15" i="31"/>
  <c r="L18" i="31" s="1"/>
  <c r="M121" i="9"/>
  <c r="I121" i="9"/>
  <c r="U330" i="31"/>
  <c r="U321" i="31"/>
  <c r="U323" i="31"/>
  <c r="U326" i="31"/>
  <c r="U324" i="31"/>
  <c r="U325" i="31"/>
  <c r="U328" i="31"/>
  <c r="U327" i="31"/>
  <c r="U329" i="31"/>
  <c r="U331" i="31"/>
  <c r="U322" i="31"/>
  <c r="M21" i="9"/>
  <c r="I21" i="9"/>
  <c r="L405" i="31"/>
  <c r="L407" i="31" s="1"/>
  <c r="T321" i="31" l="1"/>
  <c r="T322" i="31"/>
  <c r="T323" i="31"/>
  <c r="T329" i="31"/>
  <c r="T327" i="31"/>
  <c r="T325" i="31"/>
  <c r="T331" i="31"/>
  <c r="U91" i="31"/>
  <c r="E53" i="9"/>
  <c r="K53" i="9" s="1"/>
  <c r="R53" i="9"/>
  <c r="S53" i="9"/>
  <c r="T53" i="9"/>
  <c r="O53" i="9"/>
  <c r="G53" i="9"/>
  <c r="P53" i="9"/>
  <c r="D53" i="9"/>
  <c r="Q53" i="9"/>
  <c r="E87" i="9"/>
  <c r="K87" i="9" s="1"/>
  <c r="R87" i="9"/>
  <c r="S87" i="9"/>
  <c r="T87" i="9"/>
  <c r="G87" i="9"/>
  <c r="D87" i="9"/>
  <c r="O87" i="9"/>
  <c r="P87" i="9"/>
  <c r="Q87" i="9"/>
  <c r="E65" i="9"/>
  <c r="K65" i="9" s="1"/>
  <c r="R65" i="9"/>
  <c r="S65" i="9"/>
  <c r="T65" i="9"/>
  <c r="O65" i="9"/>
  <c r="G65" i="9"/>
  <c r="P65" i="9"/>
  <c r="D65" i="9"/>
  <c r="Q65" i="9"/>
  <c r="U84" i="31"/>
  <c r="E49" i="9"/>
  <c r="K49" i="9" s="1"/>
  <c r="R49" i="9"/>
  <c r="S49" i="9"/>
  <c r="T49" i="9"/>
  <c r="G49" i="9"/>
  <c r="D49" i="9"/>
  <c r="O49" i="9"/>
  <c r="P49" i="9"/>
  <c r="Q49" i="9"/>
  <c r="E22" i="9"/>
  <c r="K22" i="9" s="1"/>
  <c r="G22" i="9"/>
  <c r="O22" i="9"/>
  <c r="D22" i="9"/>
  <c r="P22" i="9"/>
  <c r="Q22" i="9"/>
  <c r="R22" i="9"/>
  <c r="T22" i="9"/>
  <c r="S22" i="9"/>
  <c r="E41" i="9"/>
  <c r="K41" i="9" s="1"/>
  <c r="R41" i="9"/>
  <c r="S41" i="9"/>
  <c r="T41" i="9"/>
  <c r="O41" i="9"/>
  <c r="G41" i="9"/>
  <c r="P41" i="9"/>
  <c r="D41" i="9"/>
  <c r="Q41" i="9"/>
  <c r="W285" i="31"/>
  <c r="E14" i="9"/>
  <c r="K14" i="9" s="1"/>
  <c r="O14" i="9"/>
  <c r="P14" i="9"/>
  <c r="Q14" i="9"/>
  <c r="R14" i="9"/>
  <c r="G14" i="9"/>
  <c r="D14" i="9"/>
  <c r="T14" i="9"/>
  <c r="S14" i="9"/>
  <c r="E32" i="9"/>
  <c r="K32" i="9" s="1"/>
  <c r="G32" i="9"/>
  <c r="D32" i="9"/>
  <c r="O32" i="9"/>
  <c r="P32" i="9"/>
  <c r="Q32" i="9"/>
  <c r="R32" i="9"/>
  <c r="T32" i="9"/>
  <c r="S32" i="9"/>
  <c r="E70" i="9"/>
  <c r="K70" i="9" s="1"/>
  <c r="G70" i="9"/>
  <c r="O70" i="9"/>
  <c r="D70" i="9"/>
  <c r="P70" i="9"/>
  <c r="Q70" i="9"/>
  <c r="R70" i="9"/>
  <c r="T70" i="9"/>
  <c r="S70" i="9"/>
  <c r="E36" i="9"/>
  <c r="K36" i="9" s="1"/>
  <c r="O36" i="9"/>
  <c r="P36" i="9"/>
  <c r="G36" i="9"/>
  <c r="Q36" i="9"/>
  <c r="D36" i="9"/>
  <c r="R36" i="9"/>
  <c r="T36" i="9"/>
  <c r="S36" i="9"/>
  <c r="E25" i="9"/>
  <c r="K25" i="9" s="1"/>
  <c r="R25" i="9"/>
  <c r="S25" i="9"/>
  <c r="T25" i="9"/>
  <c r="G25" i="9"/>
  <c r="D25" i="9"/>
  <c r="O25" i="9"/>
  <c r="P25" i="9"/>
  <c r="Q25" i="9"/>
  <c r="E123" i="9"/>
  <c r="K123" i="9" s="1"/>
  <c r="R123" i="9"/>
  <c r="S123" i="9"/>
  <c r="T123" i="9"/>
  <c r="G123" i="9"/>
  <c r="O123" i="9"/>
  <c r="D123" i="9"/>
  <c r="P123" i="9"/>
  <c r="Q123" i="9"/>
  <c r="E112" i="9"/>
  <c r="K112" i="9" s="1"/>
  <c r="O112" i="9"/>
  <c r="Q112" i="9"/>
  <c r="P112" i="9"/>
  <c r="R112" i="9"/>
  <c r="T112" i="9"/>
  <c r="G112" i="9"/>
  <c r="D112" i="9"/>
  <c r="S112" i="9"/>
  <c r="E16" i="9"/>
  <c r="K16" i="9" s="1"/>
  <c r="O16" i="9"/>
  <c r="P16" i="9"/>
  <c r="Q16" i="9"/>
  <c r="R16" i="9"/>
  <c r="T16" i="9"/>
  <c r="G16" i="9"/>
  <c r="D16" i="9"/>
  <c r="S16" i="9"/>
  <c r="E86" i="9"/>
  <c r="K86" i="9" s="1"/>
  <c r="O86" i="9"/>
  <c r="P86" i="9"/>
  <c r="Q86" i="9"/>
  <c r="R86" i="9"/>
  <c r="D86" i="9"/>
  <c r="T86" i="9"/>
  <c r="S86" i="9"/>
  <c r="G86" i="9"/>
  <c r="E66" i="9"/>
  <c r="K66" i="9" s="1"/>
  <c r="D66" i="9"/>
  <c r="O66" i="9"/>
  <c r="P66" i="9"/>
  <c r="Q66" i="9"/>
  <c r="R66" i="9"/>
  <c r="T66" i="9"/>
  <c r="G66" i="9"/>
  <c r="S66" i="9"/>
  <c r="E113" i="9"/>
  <c r="K113" i="9" s="1"/>
  <c r="R113" i="9"/>
  <c r="S113" i="9"/>
  <c r="T113" i="9"/>
  <c r="O113" i="9"/>
  <c r="G113" i="9"/>
  <c r="P113" i="9"/>
  <c r="D113" i="9"/>
  <c r="Q113" i="9"/>
  <c r="E54" i="9"/>
  <c r="K54" i="9" s="1"/>
  <c r="D54" i="9"/>
  <c r="O54" i="9"/>
  <c r="P54" i="9"/>
  <c r="Q54" i="9"/>
  <c r="R54" i="9"/>
  <c r="T54" i="9"/>
  <c r="G54" i="9"/>
  <c r="S54" i="9"/>
  <c r="U90" i="31"/>
  <c r="E39" i="9"/>
  <c r="K39" i="9" s="1"/>
  <c r="R39" i="9"/>
  <c r="S39" i="9"/>
  <c r="T39" i="9"/>
  <c r="G39" i="9"/>
  <c r="D39" i="9"/>
  <c r="O39" i="9"/>
  <c r="P39" i="9"/>
  <c r="Q39" i="9"/>
  <c r="E110" i="9"/>
  <c r="K110" i="9" s="1"/>
  <c r="Q110" i="9"/>
  <c r="O110" i="9"/>
  <c r="P110" i="9"/>
  <c r="R110" i="9"/>
  <c r="D110" i="9"/>
  <c r="T110" i="9"/>
  <c r="G110" i="9"/>
  <c r="S110" i="9"/>
  <c r="E43" i="9"/>
  <c r="K43" i="9" s="1"/>
  <c r="G43" i="9"/>
  <c r="R43" i="9"/>
  <c r="D43" i="9"/>
  <c r="S43" i="9"/>
  <c r="T43" i="9"/>
  <c r="O43" i="9"/>
  <c r="P43" i="9"/>
  <c r="Q43" i="9"/>
  <c r="E97" i="9"/>
  <c r="K97" i="9" s="1"/>
  <c r="R97" i="9"/>
  <c r="S97" i="9"/>
  <c r="T97" i="9"/>
  <c r="G97" i="9"/>
  <c r="O97" i="9"/>
  <c r="P97" i="9"/>
  <c r="Q97" i="9"/>
  <c r="D97" i="9"/>
  <c r="E75" i="9"/>
  <c r="K75" i="9" s="1"/>
  <c r="R75" i="9"/>
  <c r="S75" i="9"/>
  <c r="T75" i="9"/>
  <c r="G75" i="9"/>
  <c r="D75" i="9"/>
  <c r="O75" i="9"/>
  <c r="P75" i="9"/>
  <c r="Q75" i="9"/>
  <c r="E93" i="9"/>
  <c r="K93" i="9" s="1"/>
  <c r="R93" i="9"/>
  <c r="S93" i="9"/>
  <c r="G93" i="9"/>
  <c r="T93" i="9"/>
  <c r="D93" i="9"/>
  <c r="O93" i="9"/>
  <c r="P93" i="9"/>
  <c r="Q93" i="9"/>
  <c r="E9" i="9"/>
  <c r="K9" i="9" s="1"/>
  <c r="P9" i="9"/>
  <c r="Q9" i="9"/>
  <c r="G9" i="9"/>
  <c r="R9" i="9"/>
  <c r="S9" i="9"/>
  <c r="D9" i="9"/>
  <c r="T9" i="9"/>
  <c r="O9" i="9"/>
  <c r="E77" i="9"/>
  <c r="K77" i="9" s="1"/>
  <c r="R77" i="9"/>
  <c r="S77" i="9"/>
  <c r="T77" i="9"/>
  <c r="O77" i="9"/>
  <c r="G77" i="9"/>
  <c r="P77" i="9"/>
  <c r="D77" i="9"/>
  <c r="Q77" i="9"/>
  <c r="E28" i="9"/>
  <c r="K28" i="9" s="1"/>
  <c r="O28" i="9"/>
  <c r="P28" i="9"/>
  <c r="Q28" i="9"/>
  <c r="R28" i="9"/>
  <c r="T28" i="9"/>
  <c r="G28" i="9"/>
  <c r="D28" i="9"/>
  <c r="S28" i="9"/>
  <c r="E79" i="9"/>
  <c r="K79" i="9" s="1"/>
  <c r="G79" i="9"/>
  <c r="R79" i="9"/>
  <c r="D79" i="9"/>
  <c r="S79" i="9"/>
  <c r="T79" i="9"/>
  <c r="O79" i="9"/>
  <c r="P79" i="9"/>
  <c r="Q79" i="9"/>
  <c r="W281" i="31"/>
  <c r="E118" i="9"/>
  <c r="K118" i="9" s="1"/>
  <c r="G118" i="9"/>
  <c r="O118" i="9"/>
  <c r="D118" i="9"/>
  <c r="P118" i="9"/>
  <c r="Q118" i="9"/>
  <c r="R118" i="9"/>
  <c r="T118" i="9"/>
  <c r="S118" i="9"/>
  <c r="E78" i="9"/>
  <c r="K78" i="9" s="1"/>
  <c r="D78" i="9"/>
  <c r="Q78" i="9"/>
  <c r="O78" i="9"/>
  <c r="P78" i="9"/>
  <c r="R78" i="9"/>
  <c r="T78" i="9"/>
  <c r="G78" i="9"/>
  <c r="S78" i="9"/>
  <c r="E83" i="9"/>
  <c r="K83" i="9" s="1"/>
  <c r="R83" i="9"/>
  <c r="S83" i="9"/>
  <c r="T83" i="9"/>
  <c r="G83" i="9"/>
  <c r="D83" i="9"/>
  <c r="O83" i="9"/>
  <c r="P83" i="9"/>
  <c r="Q83" i="9"/>
  <c r="E100" i="9"/>
  <c r="K100" i="9" s="1"/>
  <c r="O100" i="9"/>
  <c r="P100" i="9"/>
  <c r="Q100" i="9"/>
  <c r="R100" i="9"/>
  <c r="T100" i="9"/>
  <c r="G100" i="9"/>
  <c r="D100" i="9"/>
  <c r="S100" i="9"/>
  <c r="E34" i="9"/>
  <c r="K34" i="9" s="1"/>
  <c r="G34" i="9"/>
  <c r="O34" i="9"/>
  <c r="D34" i="9"/>
  <c r="P34" i="9"/>
  <c r="Q34" i="9"/>
  <c r="R34" i="9"/>
  <c r="T34" i="9"/>
  <c r="S34" i="9"/>
  <c r="E104" i="9"/>
  <c r="K104" i="9" s="1"/>
  <c r="Q104" i="9"/>
  <c r="G104" i="9"/>
  <c r="D104" i="9"/>
  <c r="O104" i="9"/>
  <c r="P104" i="9"/>
  <c r="R104" i="9"/>
  <c r="T104" i="9"/>
  <c r="S104" i="9"/>
  <c r="E94" i="9"/>
  <c r="K94" i="9" s="1"/>
  <c r="Q94" i="9"/>
  <c r="G94" i="9"/>
  <c r="O94" i="9"/>
  <c r="D94" i="9"/>
  <c r="P94" i="9"/>
  <c r="R94" i="9"/>
  <c r="T94" i="9"/>
  <c r="S94" i="9"/>
  <c r="W291" i="31"/>
  <c r="E18" i="9"/>
  <c r="K18" i="9" s="1"/>
  <c r="D18" i="9"/>
  <c r="O18" i="9"/>
  <c r="P18" i="9"/>
  <c r="Q18" i="9"/>
  <c r="R18" i="9"/>
  <c r="T18" i="9"/>
  <c r="G18" i="9"/>
  <c r="S18" i="9"/>
  <c r="E30" i="9"/>
  <c r="K30" i="9" s="1"/>
  <c r="D30" i="9"/>
  <c r="O30" i="9"/>
  <c r="P30" i="9"/>
  <c r="Q30" i="9"/>
  <c r="R30" i="9"/>
  <c r="T30" i="9"/>
  <c r="G30" i="9"/>
  <c r="S30" i="9"/>
  <c r="E27" i="9"/>
  <c r="K27" i="9" s="1"/>
  <c r="R27" i="9"/>
  <c r="S27" i="9"/>
  <c r="T27" i="9"/>
  <c r="G27" i="9"/>
  <c r="D27" i="9"/>
  <c r="O27" i="9"/>
  <c r="P27" i="9"/>
  <c r="Q27" i="9"/>
  <c r="E105" i="9"/>
  <c r="K105" i="9" s="1"/>
  <c r="R105" i="9"/>
  <c r="S105" i="9"/>
  <c r="G105" i="9"/>
  <c r="T105" i="9"/>
  <c r="D105" i="9"/>
  <c r="O105" i="9"/>
  <c r="P105" i="9"/>
  <c r="Q105" i="9"/>
  <c r="E62" i="9"/>
  <c r="K62" i="9" s="1"/>
  <c r="O62" i="9"/>
  <c r="P62" i="9"/>
  <c r="Q62" i="9"/>
  <c r="G62" i="9"/>
  <c r="R62" i="9"/>
  <c r="D62" i="9"/>
  <c r="T62" i="9"/>
  <c r="S62" i="9"/>
  <c r="E107" i="9"/>
  <c r="K107" i="9" s="1"/>
  <c r="R107" i="9"/>
  <c r="S107" i="9"/>
  <c r="T107" i="9"/>
  <c r="G107" i="9"/>
  <c r="D107" i="9"/>
  <c r="O107" i="9"/>
  <c r="P107" i="9"/>
  <c r="Q107" i="9"/>
  <c r="U88" i="31"/>
  <c r="E46" i="9"/>
  <c r="K46" i="9" s="1"/>
  <c r="G46" i="9"/>
  <c r="O46" i="9"/>
  <c r="D46" i="9"/>
  <c r="P46" i="9"/>
  <c r="Q46" i="9"/>
  <c r="R46" i="9"/>
  <c r="T46" i="9"/>
  <c r="S46" i="9"/>
  <c r="E37" i="9"/>
  <c r="K37" i="9" s="1"/>
  <c r="R37" i="9"/>
  <c r="S37" i="9"/>
  <c r="T37" i="9"/>
  <c r="G37" i="9"/>
  <c r="D37" i="9"/>
  <c r="O37" i="9"/>
  <c r="P37" i="9"/>
  <c r="Q37" i="9"/>
  <c r="E98" i="9"/>
  <c r="K98" i="9" s="1"/>
  <c r="Q98" i="9"/>
  <c r="O98" i="9"/>
  <c r="G98" i="9"/>
  <c r="P98" i="9"/>
  <c r="R98" i="9"/>
  <c r="D98" i="9"/>
  <c r="T98" i="9"/>
  <c r="S98" i="9"/>
  <c r="E109" i="9"/>
  <c r="K109" i="9" s="1"/>
  <c r="R109" i="9"/>
  <c r="S109" i="9"/>
  <c r="T109" i="9"/>
  <c r="G109" i="9"/>
  <c r="O109" i="9"/>
  <c r="P109" i="9"/>
  <c r="Q109" i="9"/>
  <c r="D109" i="9"/>
  <c r="E8" i="9"/>
  <c r="K8" i="9" s="1"/>
  <c r="G8" i="9"/>
  <c r="D8" i="9"/>
  <c r="O8" i="9"/>
  <c r="P8" i="9"/>
  <c r="R8" i="9"/>
  <c r="S8" i="9"/>
  <c r="T8" i="9"/>
  <c r="Q8" i="9"/>
  <c r="E61" i="9"/>
  <c r="K61" i="9" s="1"/>
  <c r="R61" i="9"/>
  <c r="S61" i="9"/>
  <c r="T61" i="9"/>
  <c r="G61" i="9"/>
  <c r="D61" i="9"/>
  <c r="O61" i="9"/>
  <c r="P61" i="9"/>
  <c r="Q61" i="9"/>
  <c r="E84" i="9"/>
  <c r="K84" i="9" s="1"/>
  <c r="O84" i="9"/>
  <c r="P84" i="9"/>
  <c r="G84" i="9"/>
  <c r="D84" i="9"/>
  <c r="R84" i="9"/>
  <c r="T84" i="9"/>
  <c r="Q84" i="9"/>
  <c r="S84" i="9"/>
  <c r="E116" i="9"/>
  <c r="K116" i="9" s="1"/>
  <c r="G116" i="9"/>
  <c r="D116" i="9"/>
  <c r="O116" i="9"/>
  <c r="P116" i="9"/>
  <c r="R116" i="9"/>
  <c r="T116" i="9"/>
  <c r="Q116" i="9"/>
  <c r="S116" i="9"/>
  <c r="W284" i="31"/>
  <c r="E101" i="9"/>
  <c r="K101" i="9" s="1"/>
  <c r="R101" i="9"/>
  <c r="S101" i="9"/>
  <c r="T101" i="9"/>
  <c r="O101" i="9"/>
  <c r="G101" i="9"/>
  <c r="P101" i="9"/>
  <c r="D101" i="9"/>
  <c r="Q101" i="9"/>
  <c r="E13" i="9"/>
  <c r="K13" i="9" s="1"/>
  <c r="R13" i="9"/>
  <c r="S13" i="9"/>
  <c r="T13" i="9"/>
  <c r="G13" i="9"/>
  <c r="O13" i="9"/>
  <c r="P13" i="9"/>
  <c r="Q13" i="9"/>
  <c r="D13" i="9"/>
  <c r="E99" i="9"/>
  <c r="K99" i="9" s="1"/>
  <c r="R99" i="9"/>
  <c r="S99" i="9"/>
  <c r="T99" i="9"/>
  <c r="G99" i="9"/>
  <c r="O99" i="9"/>
  <c r="D99" i="9"/>
  <c r="P99" i="9"/>
  <c r="Q99" i="9"/>
  <c r="E44" i="9"/>
  <c r="K44" i="9" s="1"/>
  <c r="G44" i="9"/>
  <c r="D44" i="9"/>
  <c r="O44" i="9"/>
  <c r="P44" i="9"/>
  <c r="Q44" i="9"/>
  <c r="R44" i="9"/>
  <c r="T44" i="9"/>
  <c r="S44" i="9"/>
  <c r="U86" i="31"/>
  <c r="E103" i="9"/>
  <c r="K103" i="9" s="1"/>
  <c r="G103" i="9"/>
  <c r="R103" i="9"/>
  <c r="D103" i="9"/>
  <c r="S103" i="9"/>
  <c r="T103" i="9"/>
  <c r="O103" i="9"/>
  <c r="P103" i="9"/>
  <c r="Q103" i="9"/>
  <c r="E68" i="9"/>
  <c r="K68" i="9" s="1"/>
  <c r="G68" i="9"/>
  <c r="Q68" i="9"/>
  <c r="D68" i="9"/>
  <c r="O68" i="9"/>
  <c r="P68" i="9"/>
  <c r="R68" i="9"/>
  <c r="T68" i="9"/>
  <c r="S68" i="9"/>
  <c r="E122" i="9"/>
  <c r="K122" i="9" s="1"/>
  <c r="G122" i="9"/>
  <c r="O122" i="9"/>
  <c r="P122" i="9"/>
  <c r="R122" i="9"/>
  <c r="D122" i="9"/>
  <c r="T122" i="9"/>
  <c r="Q122" i="9"/>
  <c r="S122" i="9"/>
  <c r="E125" i="9"/>
  <c r="K125" i="9" s="1"/>
  <c r="R125" i="9"/>
  <c r="S125" i="9"/>
  <c r="T125" i="9"/>
  <c r="O125" i="9"/>
  <c r="G125" i="9"/>
  <c r="P125" i="9"/>
  <c r="D125" i="9"/>
  <c r="Q125" i="9"/>
  <c r="E40" i="9"/>
  <c r="K40" i="9" s="1"/>
  <c r="O40" i="9"/>
  <c r="P40" i="9"/>
  <c r="Q40" i="9"/>
  <c r="R40" i="9"/>
  <c r="T40" i="9"/>
  <c r="G40" i="9"/>
  <c r="D40" i="9"/>
  <c r="S40" i="9"/>
  <c r="W282" i="31"/>
  <c r="E81" i="9"/>
  <c r="K81" i="9" s="1"/>
  <c r="R81" i="9"/>
  <c r="S81" i="9"/>
  <c r="G81" i="9"/>
  <c r="T81" i="9"/>
  <c r="D81" i="9"/>
  <c r="O81" i="9"/>
  <c r="P81" i="9"/>
  <c r="Q81" i="9"/>
  <c r="U85" i="31"/>
  <c r="E29" i="9"/>
  <c r="K29" i="9" s="1"/>
  <c r="R29" i="9"/>
  <c r="S29" i="9"/>
  <c r="T29" i="9"/>
  <c r="O29" i="9"/>
  <c r="G29" i="9"/>
  <c r="P29" i="9"/>
  <c r="D29" i="9"/>
  <c r="Q29" i="9"/>
  <c r="E92" i="9"/>
  <c r="K92" i="9" s="1"/>
  <c r="G92" i="9"/>
  <c r="D92" i="9"/>
  <c r="O92" i="9"/>
  <c r="P92" i="9"/>
  <c r="Q92" i="9"/>
  <c r="R92" i="9"/>
  <c r="T92" i="9"/>
  <c r="S92" i="9"/>
  <c r="E55" i="9"/>
  <c r="K55" i="9" s="1"/>
  <c r="G55" i="9"/>
  <c r="R55" i="9"/>
  <c r="D55" i="9"/>
  <c r="S55" i="9"/>
  <c r="T55" i="9"/>
  <c r="O55" i="9"/>
  <c r="P55" i="9"/>
  <c r="Q55" i="9"/>
  <c r="E38" i="9"/>
  <c r="K38" i="9" s="1"/>
  <c r="O38" i="9"/>
  <c r="P38" i="9"/>
  <c r="Q38" i="9"/>
  <c r="R38" i="9"/>
  <c r="D38" i="9"/>
  <c r="T38" i="9"/>
  <c r="G38" i="9"/>
  <c r="S38" i="9"/>
  <c r="W283" i="31"/>
  <c r="E31" i="9"/>
  <c r="K31" i="9" s="1"/>
  <c r="G31" i="9"/>
  <c r="R31" i="9"/>
  <c r="D31" i="9"/>
  <c r="S31" i="9"/>
  <c r="T31" i="9"/>
  <c r="O31" i="9"/>
  <c r="P31" i="9"/>
  <c r="Q31" i="9"/>
  <c r="E120" i="9"/>
  <c r="K120" i="9" s="1"/>
  <c r="O120" i="9"/>
  <c r="P120" i="9"/>
  <c r="G120" i="9"/>
  <c r="D120" i="9"/>
  <c r="R120" i="9"/>
  <c r="T120" i="9"/>
  <c r="Q120" i="9"/>
  <c r="S120" i="9"/>
  <c r="E47" i="9"/>
  <c r="K47" i="9" s="1"/>
  <c r="R47" i="9"/>
  <c r="S47" i="9"/>
  <c r="T47" i="9"/>
  <c r="G47" i="9"/>
  <c r="D47" i="9"/>
  <c r="O47" i="9"/>
  <c r="P47" i="9"/>
  <c r="Q47" i="9"/>
  <c r="E108" i="9"/>
  <c r="K108" i="9" s="1"/>
  <c r="Q108" i="9"/>
  <c r="O108" i="9"/>
  <c r="P108" i="9"/>
  <c r="G108" i="9"/>
  <c r="D108" i="9"/>
  <c r="R108" i="9"/>
  <c r="T108" i="9"/>
  <c r="S108" i="9"/>
  <c r="E85" i="9"/>
  <c r="K85" i="9" s="1"/>
  <c r="R85" i="9"/>
  <c r="S85" i="9"/>
  <c r="T85" i="9"/>
  <c r="G85" i="9"/>
  <c r="O85" i="9"/>
  <c r="P85" i="9"/>
  <c r="Q85" i="9"/>
  <c r="D85" i="9"/>
  <c r="E111" i="9"/>
  <c r="K111" i="9" s="1"/>
  <c r="R111" i="9"/>
  <c r="S111" i="9"/>
  <c r="T111" i="9"/>
  <c r="G111" i="9"/>
  <c r="O111" i="9"/>
  <c r="D111" i="9"/>
  <c r="P111" i="9"/>
  <c r="Q111" i="9"/>
  <c r="E59" i="9"/>
  <c r="K59" i="9" s="1"/>
  <c r="R59" i="9"/>
  <c r="S59" i="9"/>
  <c r="T59" i="9"/>
  <c r="G59" i="9"/>
  <c r="D59" i="9"/>
  <c r="O59" i="9"/>
  <c r="P59" i="9"/>
  <c r="Q59" i="9"/>
  <c r="E23" i="9"/>
  <c r="K23" i="9" s="1"/>
  <c r="R23" i="9"/>
  <c r="S23" i="9"/>
  <c r="T23" i="9"/>
  <c r="G23" i="9"/>
  <c r="D23" i="9"/>
  <c r="O23" i="9"/>
  <c r="P23" i="9"/>
  <c r="Q23" i="9"/>
  <c r="E50" i="9"/>
  <c r="K50" i="9" s="1"/>
  <c r="O50" i="9"/>
  <c r="P50" i="9"/>
  <c r="Q50" i="9"/>
  <c r="R50" i="9"/>
  <c r="D50" i="9"/>
  <c r="T50" i="9"/>
  <c r="G50" i="9"/>
  <c r="S50" i="9"/>
  <c r="E24" i="9"/>
  <c r="K24" i="9" s="1"/>
  <c r="O24" i="9"/>
  <c r="P24" i="9"/>
  <c r="G24" i="9"/>
  <c r="Q24" i="9"/>
  <c r="D24" i="9"/>
  <c r="R24" i="9"/>
  <c r="T24" i="9"/>
  <c r="S24" i="9"/>
  <c r="E17" i="9"/>
  <c r="K17" i="9" s="1"/>
  <c r="R17" i="9"/>
  <c r="S17" i="9"/>
  <c r="T17" i="9"/>
  <c r="O17" i="9"/>
  <c r="G17" i="9"/>
  <c r="P17" i="9"/>
  <c r="D17" i="9"/>
  <c r="Q17" i="9"/>
  <c r="E63" i="9"/>
  <c r="K63" i="9" s="1"/>
  <c r="R63" i="9"/>
  <c r="S63" i="9"/>
  <c r="T63" i="9"/>
  <c r="G63" i="9"/>
  <c r="D63" i="9"/>
  <c r="O63" i="9"/>
  <c r="P63" i="9"/>
  <c r="Q63" i="9"/>
  <c r="W287" i="31"/>
  <c r="E45" i="9"/>
  <c r="K45" i="9" s="1"/>
  <c r="R45" i="9"/>
  <c r="S45" i="9"/>
  <c r="G45" i="9"/>
  <c r="T45" i="9"/>
  <c r="D45" i="9"/>
  <c r="O45" i="9"/>
  <c r="P45" i="9"/>
  <c r="Q45" i="9"/>
  <c r="E76" i="9"/>
  <c r="K76" i="9" s="1"/>
  <c r="Q76" i="9"/>
  <c r="O76" i="9"/>
  <c r="P76" i="9"/>
  <c r="R76" i="9"/>
  <c r="T76" i="9"/>
  <c r="G76" i="9"/>
  <c r="D76" i="9"/>
  <c r="S76" i="9"/>
  <c r="E42" i="9"/>
  <c r="K42" i="9" s="1"/>
  <c r="D42" i="9"/>
  <c r="O42" i="9"/>
  <c r="P42" i="9"/>
  <c r="Q42" i="9"/>
  <c r="R42" i="9"/>
  <c r="T42" i="9"/>
  <c r="G42" i="9"/>
  <c r="S42" i="9"/>
  <c r="U93" i="31"/>
  <c r="E82" i="9"/>
  <c r="K82" i="9" s="1"/>
  <c r="G82" i="9"/>
  <c r="O82" i="9"/>
  <c r="D82" i="9"/>
  <c r="P82" i="9"/>
  <c r="R82" i="9"/>
  <c r="T82" i="9"/>
  <c r="Q82" i="9"/>
  <c r="S82" i="9"/>
  <c r="U87" i="31"/>
  <c r="E95" i="9"/>
  <c r="K95" i="9" s="1"/>
  <c r="R95" i="9"/>
  <c r="S95" i="9"/>
  <c r="T95" i="9"/>
  <c r="G95" i="9"/>
  <c r="D95" i="9"/>
  <c r="O95" i="9"/>
  <c r="P95" i="9"/>
  <c r="Q95" i="9"/>
  <c r="E80" i="9"/>
  <c r="K80" i="9" s="1"/>
  <c r="G80" i="9"/>
  <c r="D80" i="9"/>
  <c r="O80" i="9"/>
  <c r="P80" i="9"/>
  <c r="Q80" i="9"/>
  <c r="R80" i="9"/>
  <c r="T80" i="9"/>
  <c r="S80" i="9"/>
  <c r="E20" i="9"/>
  <c r="K20" i="9" s="1"/>
  <c r="G20" i="9"/>
  <c r="D20" i="9"/>
  <c r="O20" i="9"/>
  <c r="P20" i="9"/>
  <c r="Q20" i="9"/>
  <c r="R20" i="9"/>
  <c r="T20" i="9"/>
  <c r="S20" i="9"/>
  <c r="E33" i="9"/>
  <c r="K33" i="9" s="1"/>
  <c r="R33" i="9"/>
  <c r="S33" i="9"/>
  <c r="G33" i="9"/>
  <c r="T33" i="9"/>
  <c r="D33" i="9"/>
  <c r="O33" i="9"/>
  <c r="P33" i="9"/>
  <c r="Q33" i="9"/>
  <c r="E96" i="9"/>
  <c r="K96" i="9" s="1"/>
  <c r="O96" i="9"/>
  <c r="P96" i="9"/>
  <c r="G96" i="9"/>
  <c r="Q96" i="9"/>
  <c r="D96" i="9"/>
  <c r="R96" i="9"/>
  <c r="T96" i="9"/>
  <c r="S96" i="9"/>
  <c r="W286" i="31"/>
  <c r="E106" i="9"/>
  <c r="K106" i="9" s="1"/>
  <c r="G106" i="9"/>
  <c r="O106" i="9"/>
  <c r="D106" i="9"/>
  <c r="P106" i="9"/>
  <c r="Q106" i="9"/>
  <c r="R106" i="9"/>
  <c r="T106" i="9"/>
  <c r="S106" i="9"/>
  <c r="E35" i="9"/>
  <c r="K35" i="9" s="1"/>
  <c r="R35" i="9"/>
  <c r="S35" i="9"/>
  <c r="T35" i="9"/>
  <c r="G35" i="9"/>
  <c r="D35" i="9"/>
  <c r="O35" i="9"/>
  <c r="P35" i="9"/>
  <c r="Q35" i="9"/>
  <c r="E51" i="9"/>
  <c r="K51" i="9" s="1"/>
  <c r="R51" i="9"/>
  <c r="S51" i="9"/>
  <c r="T51" i="9"/>
  <c r="G51" i="9"/>
  <c r="D51" i="9"/>
  <c r="O51" i="9"/>
  <c r="P51" i="9"/>
  <c r="Q51" i="9"/>
  <c r="E117" i="9"/>
  <c r="K117" i="9" s="1"/>
  <c r="R117" i="9"/>
  <c r="S117" i="9"/>
  <c r="T117" i="9"/>
  <c r="G117" i="9"/>
  <c r="D117" i="9"/>
  <c r="O117" i="9"/>
  <c r="P117" i="9"/>
  <c r="Q117" i="9"/>
  <c r="E102" i="9"/>
  <c r="K102" i="9" s="1"/>
  <c r="D102" i="9"/>
  <c r="O102" i="9"/>
  <c r="P102" i="9"/>
  <c r="Q102" i="9"/>
  <c r="R102" i="9"/>
  <c r="T102" i="9"/>
  <c r="G102" i="9"/>
  <c r="S102" i="9"/>
  <c r="E73" i="9"/>
  <c r="K73" i="9" s="1"/>
  <c r="R73" i="9"/>
  <c r="S73" i="9"/>
  <c r="T73" i="9"/>
  <c r="G73" i="9"/>
  <c r="O73" i="9"/>
  <c r="P73" i="9"/>
  <c r="Q73" i="9"/>
  <c r="D73" i="9"/>
  <c r="E26" i="9"/>
  <c r="K26" i="9" s="1"/>
  <c r="O26" i="9"/>
  <c r="P26" i="9"/>
  <c r="Q26" i="9"/>
  <c r="R26" i="9"/>
  <c r="D26" i="9"/>
  <c r="T26" i="9"/>
  <c r="S26" i="9"/>
  <c r="G26" i="9"/>
  <c r="E74" i="9"/>
  <c r="K74" i="9" s="1"/>
  <c r="O74" i="9"/>
  <c r="Q74" i="9"/>
  <c r="P74" i="9"/>
  <c r="R74" i="9"/>
  <c r="D74" i="9"/>
  <c r="T74" i="9"/>
  <c r="G74" i="9"/>
  <c r="S74" i="9"/>
  <c r="E56" i="9"/>
  <c r="K56" i="9" s="1"/>
  <c r="G56" i="9"/>
  <c r="D56" i="9"/>
  <c r="O56" i="9"/>
  <c r="P56" i="9"/>
  <c r="Q56" i="9"/>
  <c r="R56" i="9"/>
  <c r="T56" i="9"/>
  <c r="S56" i="9"/>
  <c r="E64" i="9"/>
  <c r="K64" i="9" s="1"/>
  <c r="O64" i="9"/>
  <c r="P64" i="9"/>
  <c r="Q64" i="9"/>
  <c r="R64" i="9"/>
  <c r="T64" i="9"/>
  <c r="G64" i="9"/>
  <c r="D64" i="9"/>
  <c r="S64" i="9"/>
  <c r="E58" i="9"/>
  <c r="K58" i="9" s="1"/>
  <c r="G58" i="9"/>
  <c r="O58" i="9"/>
  <c r="D58" i="9"/>
  <c r="P58" i="9"/>
  <c r="Q58" i="9"/>
  <c r="R58" i="9"/>
  <c r="T58" i="9"/>
  <c r="S58" i="9"/>
  <c r="E57" i="9"/>
  <c r="K57" i="9" s="1"/>
  <c r="R57" i="9"/>
  <c r="S57" i="9"/>
  <c r="G57" i="9"/>
  <c r="T57" i="9"/>
  <c r="D57" i="9"/>
  <c r="O57" i="9"/>
  <c r="P57" i="9"/>
  <c r="Q57" i="9"/>
  <c r="E19" i="9"/>
  <c r="K19" i="9" s="1"/>
  <c r="G19" i="9"/>
  <c r="R19" i="9"/>
  <c r="D19" i="9"/>
  <c r="S19" i="9"/>
  <c r="T19" i="9"/>
  <c r="O19" i="9"/>
  <c r="P19" i="9"/>
  <c r="Q19" i="9"/>
  <c r="E60" i="9"/>
  <c r="K60" i="9" s="1"/>
  <c r="O60" i="9"/>
  <c r="P60" i="9"/>
  <c r="G60" i="9"/>
  <c r="Q60" i="9"/>
  <c r="D60" i="9"/>
  <c r="R60" i="9"/>
  <c r="T60" i="9"/>
  <c r="S60" i="9"/>
  <c r="E124" i="9"/>
  <c r="K124" i="9" s="1"/>
  <c r="O124" i="9"/>
  <c r="P124" i="9"/>
  <c r="R124" i="9"/>
  <c r="T124" i="9"/>
  <c r="G124" i="9"/>
  <c r="Q124" i="9"/>
  <c r="D124" i="9"/>
  <c r="S124" i="9"/>
  <c r="E89" i="9"/>
  <c r="K89" i="9" s="1"/>
  <c r="R89" i="9"/>
  <c r="S89" i="9"/>
  <c r="T89" i="9"/>
  <c r="O89" i="9"/>
  <c r="G89" i="9"/>
  <c r="P89" i="9"/>
  <c r="D89" i="9"/>
  <c r="Q89" i="9"/>
  <c r="E114" i="9"/>
  <c r="K114" i="9" s="1"/>
  <c r="D114" i="9"/>
  <c r="Q114" i="9"/>
  <c r="O114" i="9"/>
  <c r="P114" i="9"/>
  <c r="R114" i="9"/>
  <c r="T114" i="9"/>
  <c r="G114" i="9"/>
  <c r="S114" i="9"/>
  <c r="E48" i="9"/>
  <c r="K48" i="9" s="1"/>
  <c r="O48" i="9"/>
  <c r="P48" i="9"/>
  <c r="G48" i="9"/>
  <c r="Q48" i="9"/>
  <c r="D48" i="9"/>
  <c r="R48" i="9"/>
  <c r="T48" i="9"/>
  <c r="S48" i="9"/>
  <c r="E12" i="9"/>
  <c r="K12" i="9" s="1"/>
  <c r="O12" i="9"/>
  <c r="P12" i="9"/>
  <c r="G12" i="9"/>
  <c r="Q12" i="9"/>
  <c r="D12" i="9"/>
  <c r="R12" i="9"/>
  <c r="T12" i="9"/>
  <c r="S12" i="9"/>
  <c r="E72" i="9"/>
  <c r="K72" i="9" s="1"/>
  <c r="O72" i="9"/>
  <c r="P72" i="9"/>
  <c r="Q72" i="9"/>
  <c r="G72" i="9"/>
  <c r="D72" i="9"/>
  <c r="R72" i="9"/>
  <c r="T72" i="9"/>
  <c r="S72" i="9"/>
  <c r="E115" i="9"/>
  <c r="K115" i="9" s="1"/>
  <c r="G115" i="9"/>
  <c r="R115" i="9"/>
  <c r="D115" i="9"/>
  <c r="S115" i="9"/>
  <c r="T115" i="9"/>
  <c r="O115" i="9"/>
  <c r="P115" i="9"/>
  <c r="Q115" i="9"/>
  <c r="E88" i="9"/>
  <c r="K88" i="9" s="1"/>
  <c r="O88" i="9"/>
  <c r="P88" i="9"/>
  <c r="Q88" i="9"/>
  <c r="R88" i="9"/>
  <c r="T88" i="9"/>
  <c r="G88" i="9"/>
  <c r="D88" i="9"/>
  <c r="S88" i="9"/>
  <c r="E67" i="9"/>
  <c r="K67" i="9" s="1"/>
  <c r="G67" i="9"/>
  <c r="R67" i="9"/>
  <c r="D67" i="9"/>
  <c r="S67" i="9"/>
  <c r="T67" i="9"/>
  <c r="O67" i="9"/>
  <c r="P67" i="9"/>
  <c r="Q67" i="9"/>
  <c r="E15" i="9"/>
  <c r="K15" i="9" s="1"/>
  <c r="R15" i="9"/>
  <c r="S15" i="9"/>
  <c r="T15" i="9"/>
  <c r="G15" i="9"/>
  <c r="D15" i="9"/>
  <c r="O15" i="9"/>
  <c r="P15" i="9"/>
  <c r="Q15" i="9"/>
  <c r="K6" i="9"/>
  <c r="G6" i="9"/>
  <c r="W289" i="31"/>
  <c r="W290" i="31"/>
  <c r="I103" i="9"/>
  <c r="M103" i="9"/>
  <c r="M58" i="9"/>
  <c r="I58" i="9"/>
  <c r="M68" i="9"/>
  <c r="I68" i="9"/>
  <c r="M102" i="9"/>
  <c r="I102" i="9"/>
  <c r="U282" i="31"/>
  <c r="U290" i="31"/>
  <c r="U281" i="31"/>
  <c r="U284" i="31"/>
  <c r="U283" i="31"/>
  <c r="U285" i="31"/>
  <c r="U287" i="31"/>
  <c r="U289" i="31"/>
  <c r="U291" i="31"/>
  <c r="U286" i="31"/>
  <c r="U288" i="31"/>
  <c r="V291" i="31"/>
  <c r="V284" i="31"/>
  <c r="V286" i="31"/>
  <c r="V287" i="31"/>
  <c r="V290" i="31"/>
  <c r="V285" i="31"/>
  <c r="V288" i="31"/>
  <c r="V281" i="31"/>
  <c r="V289" i="31"/>
  <c r="V283" i="31"/>
  <c r="V282" i="31"/>
  <c r="I49" i="9"/>
  <c r="M49" i="9"/>
  <c r="I122" i="9"/>
  <c r="M122" i="9"/>
  <c r="I22" i="9"/>
  <c r="M22" i="9"/>
  <c r="M57" i="9"/>
  <c r="I57" i="9"/>
  <c r="I125" i="9"/>
  <c r="M125" i="9"/>
  <c r="M73" i="9"/>
  <c r="I73" i="9"/>
  <c r="M41" i="9"/>
  <c r="I41" i="9"/>
  <c r="M40" i="9"/>
  <c r="I40" i="9"/>
  <c r="I26" i="9"/>
  <c r="M26" i="9"/>
  <c r="I101" i="9"/>
  <c r="M101" i="9"/>
  <c r="I106" i="9"/>
  <c r="M106" i="9"/>
  <c r="I13" i="9"/>
  <c r="M13" i="9"/>
  <c r="I35" i="9"/>
  <c r="M35" i="9"/>
  <c r="I54" i="9"/>
  <c r="M54" i="9"/>
  <c r="I51" i="9"/>
  <c r="M51" i="9"/>
  <c r="M99" i="9"/>
  <c r="I99" i="9"/>
  <c r="M117" i="9"/>
  <c r="I117" i="9"/>
  <c r="M46" i="9"/>
  <c r="I46" i="9"/>
  <c r="M100" i="9"/>
  <c r="I100" i="9"/>
  <c r="M37" i="9"/>
  <c r="I37" i="9"/>
  <c r="I95" i="9"/>
  <c r="M95" i="9"/>
  <c r="I98" i="9"/>
  <c r="M98" i="9"/>
  <c r="I80" i="9"/>
  <c r="M80" i="9"/>
  <c r="I53" i="9"/>
  <c r="M53" i="9"/>
  <c r="M112" i="9"/>
  <c r="I112" i="9"/>
  <c r="S288" i="31"/>
  <c r="S281" i="31"/>
  <c r="S287" i="31"/>
  <c r="S282" i="31"/>
  <c r="S284" i="31"/>
  <c r="S291" i="31"/>
  <c r="S285" i="31"/>
  <c r="S289" i="31"/>
  <c r="S290" i="31"/>
  <c r="S283" i="31"/>
  <c r="S286" i="31"/>
  <c r="M107" i="9"/>
  <c r="I107" i="9"/>
  <c r="M109" i="9"/>
  <c r="I109" i="9"/>
  <c r="M20" i="9"/>
  <c r="I20" i="9"/>
  <c r="I16" i="9"/>
  <c r="M16" i="9"/>
  <c r="M8" i="9"/>
  <c r="I8" i="9"/>
  <c r="M33" i="9"/>
  <c r="I33" i="9"/>
  <c r="M86" i="9"/>
  <c r="I86" i="9"/>
  <c r="M61" i="9"/>
  <c r="I61" i="9"/>
  <c r="M10" i="9"/>
  <c r="I10" i="9"/>
  <c r="I66" i="9"/>
  <c r="M66" i="9"/>
  <c r="I84" i="9"/>
  <c r="M84" i="9"/>
  <c r="M96" i="9"/>
  <c r="I96" i="9"/>
  <c r="I113" i="9"/>
  <c r="M113" i="9"/>
  <c r="M6" i="9"/>
  <c r="I6" i="9"/>
  <c r="I116" i="9"/>
  <c r="M116" i="9"/>
  <c r="M87" i="9"/>
  <c r="I87" i="9"/>
  <c r="M44" i="9"/>
  <c r="I44" i="9"/>
  <c r="M45" i="9"/>
  <c r="I45" i="9"/>
  <c r="M105" i="9"/>
  <c r="I105" i="9"/>
  <c r="I18" i="9"/>
  <c r="M18" i="9"/>
  <c r="I7" i="9"/>
  <c r="M7" i="9"/>
  <c r="I30" i="9"/>
  <c r="M30" i="9"/>
  <c r="M62" i="9"/>
  <c r="I62" i="9"/>
  <c r="M123" i="9"/>
  <c r="I123" i="9"/>
  <c r="I82" i="9"/>
  <c r="M82" i="9"/>
  <c r="M36" i="9"/>
  <c r="I36" i="9"/>
  <c r="I34" i="9"/>
  <c r="M34" i="9"/>
  <c r="I111" i="9"/>
  <c r="M111" i="9"/>
  <c r="P287" i="31"/>
  <c r="P291" i="31"/>
  <c r="P290" i="31"/>
  <c r="P283" i="31"/>
  <c r="P286" i="31"/>
  <c r="P285" i="31"/>
  <c r="P282" i="31"/>
  <c r="P288" i="31"/>
  <c r="P281" i="31"/>
  <c r="P284" i="31"/>
  <c r="P289" i="31"/>
  <c r="S156" i="32"/>
  <c r="W155" i="32"/>
  <c r="X155" i="32" s="1"/>
  <c r="M59" i="9"/>
  <c r="I59" i="9"/>
  <c r="M78" i="9"/>
  <c r="I78" i="9"/>
  <c r="M23" i="9"/>
  <c r="I23" i="9"/>
  <c r="M50" i="9"/>
  <c r="I50" i="9"/>
  <c r="I25" i="9"/>
  <c r="M25" i="9"/>
  <c r="I104" i="9"/>
  <c r="M104" i="9"/>
  <c r="M24" i="9"/>
  <c r="I24" i="9"/>
  <c r="M83" i="9"/>
  <c r="I83" i="9"/>
  <c r="I94" i="9"/>
  <c r="M94" i="9"/>
  <c r="I17" i="9"/>
  <c r="M17" i="9"/>
  <c r="I27" i="9"/>
  <c r="M27" i="9"/>
  <c r="I63" i="9"/>
  <c r="M63" i="9"/>
  <c r="I118" i="9"/>
  <c r="M118" i="9"/>
  <c r="M31" i="9"/>
  <c r="I31" i="9"/>
  <c r="I88" i="9"/>
  <c r="M88" i="9"/>
  <c r="I120" i="9"/>
  <c r="M120" i="9"/>
  <c r="I67" i="9"/>
  <c r="M67" i="9"/>
  <c r="I47" i="9"/>
  <c r="M47" i="9"/>
  <c r="M15" i="9"/>
  <c r="I15" i="9"/>
  <c r="I108" i="9"/>
  <c r="M108" i="9"/>
  <c r="I39" i="9"/>
  <c r="M39" i="9"/>
  <c r="M110" i="9"/>
  <c r="I110" i="9"/>
  <c r="I43" i="9"/>
  <c r="M43" i="9"/>
  <c r="M29" i="9"/>
  <c r="I29" i="9"/>
  <c r="I19" i="9"/>
  <c r="M19" i="9"/>
  <c r="M97" i="9"/>
  <c r="I97" i="9"/>
  <c r="I76" i="9"/>
  <c r="M76" i="9"/>
  <c r="M60" i="9"/>
  <c r="I60" i="9"/>
  <c r="I11" i="9"/>
  <c r="M11" i="9"/>
  <c r="M124" i="9"/>
  <c r="I124" i="9"/>
  <c r="I89" i="9"/>
  <c r="M89" i="9"/>
  <c r="I75" i="9"/>
  <c r="M75" i="9"/>
  <c r="M92" i="9"/>
  <c r="I92" i="9"/>
  <c r="M114" i="9"/>
  <c r="I114" i="9"/>
  <c r="I93" i="9"/>
  <c r="M93" i="9"/>
  <c r="M48" i="9"/>
  <c r="I48" i="9"/>
  <c r="M9" i="9"/>
  <c r="I9" i="9"/>
  <c r="M55" i="9"/>
  <c r="I55" i="9"/>
  <c r="I12" i="9"/>
  <c r="M12" i="9"/>
  <c r="I77" i="9"/>
  <c r="M77" i="9"/>
  <c r="I38" i="9"/>
  <c r="M38" i="9"/>
  <c r="M72" i="9"/>
  <c r="I72" i="9"/>
  <c r="M42" i="9"/>
  <c r="I42" i="9"/>
  <c r="M28" i="9"/>
  <c r="I28" i="9"/>
  <c r="M115" i="9"/>
  <c r="I115" i="9"/>
  <c r="M79" i="9"/>
  <c r="I79" i="9"/>
  <c r="I85" i="9"/>
  <c r="M85" i="9"/>
  <c r="M74" i="9"/>
  <c r="I74" i="9"/>
  <c r="I81" i="9"/>
  <c r="M81" i="9"/>
  <c r="I56" i="9"/>
  <c r="M56" i="9"/>
  <c r="I14" i="9"/>
  <c r="M14" i="9"/>
  <c r="M32" i="9"/>
  <c r="I32" i="9"/>
  <c r="I70" i="9"/>
  <c r="M70" i="9"/>
  <c r="M64" i="9"/>
  <c r="I64" i="9"/>
  <c r="U252" i="31"/>
  <c r="U249" i="31"/>
  <c r="U242" i="31"/>
  <c r="U250" i="31"/>
  <c r="U244" i="31"/>
  <c r="U243" i="31"/>
  <c r="U246" i="31"/>
  <c r="U245" i="31"/>
  <c r="U247" i="31"/>
  <c r="U251" i="31"/>
  <c r="U248" i="31"/>
  <c r="T127" i="31"/>
  <c r="T126" i="31"/>
  <c r="T128" i="31"/>
  <c r="T132" i="31"/>
  <c r="T129" i="31"/>
  <c r="T133" i="31"/>
  <c r="T130" i="31"/>
  <c r="T123" i="31"/>
  <c r="T131" i="31"/>
  <c r="T125" i="31"/>
  <c r="T124" i="31"/>
  <c r="S202" i="31"/>
  <c r="S210" i="31"/>
  <c r="S204" i="31"/>
  <c r="S203" i="31"/>
  <c r="S206" i="31"/>
  <c r="S205" i="31"/>
  <c r="S207" i="31"/>
  <c r="S211" i="31"/>
  <c r="S208" i="31"/>
  <c r="S212" i="31"/>
  <c r="S209" i="31"/>
  <c r="V211" i="31"/>
  <c r="V208" i="31"/>
  <c r="V212" i="31"/>
  <c r="V205" i="31"/>
  <c r="V210" i="31"/>
  <c r="V206" i="31"/>
  <c r="V202" i="31"/>
  <c r="V209" i="31"/>
  <c r="V203" i="31"/>
  <c r="V204" i="31"/>
  <c r="V207" i="31"/>
  <c r="V361" i="31"/>
  <c r="V364" i="31"/>
  <c r="V363" i="31"/>
  <c r="V365" i="31"/>
  <c r="V367" i="31"/>
  <c r="V370" i="31"/>
  <c r="V362" i="31"/>
  <c r="V366" i="31"/>
  <c r="V368" i="31"/>
  <c r="V360" i="31"/>
  <c r="V369" i="31"/>
  <c r="P93" i="31"/>
  <c r="P85" i="31"/>
  <c r="P94" i="31"/>
  <c r="P86" i="31"/>
  <c r="P92" i="31"/>
  <c r="P91" i="31"/>
  <c r="P90" i="31"/>
  <c r="P88" i="31"/>
  <c r="P87" i="31"/>
  <c r="P84" i="31"/>
  <c r="P89" i="31"/>
  <c r="P5" i="31"/>
  <c r="P11" i="31"/>
  <c r="P6" i="31"/>
  <c r="P13" i="31"/>
  <c r="P8" i="31"/>
  <c r="P9" i="31"/>
  <c r="P12" i="31"/>
  <c r="P10" i="31"/>
  <c r="P14" i="31"/>
  <c r="P15" i="31"/>
  <c r="P7" i="31"/>
  <c r="W11" i="31"/>
  <c r="W15" i="31"/>
  <c r="W14" i="31"/>
  <c r="W9" i="31"/>
  <c r="W6" i="31"/>
  <c r="W10" i="31"/>
  <c r="W13" i="31"/>
  <c r="W12" i="31"/>
  <c r="W7" i="31"/>
  <c r="W5" i="31"/>
  <c r="W8" i="31"/>
  <c r="P206" i="31"/>
  <c r="P202" i="31"/>
  <c r="P203" i="31"/>
  <c r="P204" i="31"/>
  <c r="P212" i="31"/>
  <c r="P209" i="31"/>
  <c r="P205" i="31"/>
  <c r="P210" i="31"/>
  <c r="P207" i="31"/>
  <c r="P208" i="31"/>
  <c r="P211" i="31"/>
  <c r="U168" i="31"/>
  <c r="U172" i="31"/>
  <c r="U171" i="31"/>
  <c r="U173" i="31"/>
  <c r="U166" i="31"/>
  <c r="U170" i="31"/>
  <c r="U167" i="31"/>
  <c r="U163" i="31"/>
  <c r="U165" i="31"/>
  <c r="U164" i="31"/>
  <c r="U169" i="31"/>
  <c r="S409" i="31"/>
  <c r="S405" i="31"/>
  <c r="S407" i="31"/>
  <c r="S403" i="31"/>
  <c r="S401" i="31"/>
  <c r="S408" i="31"/>
  <c r="S406" i="31"/>
  <c r="S402" i="31"/>
  <c r="S410" i="31"/>
  <c r="S404" i="31"/>
  <c r="S400" i="31"/>
  <c r="T11" i="31"/>
  <c r="T6" i="31"/>
  <c r="T10" i="31"/>
  <c r="T8" i="31"/>
  <c r="T9" i="31"/>
  <c r="T7" i="31"/>
  <c r="T13" i="31"/>
  <c r="T12" i="31"/>
  <c r="T14" i="31"/>
  <c r="T5" i="31"/>
  <c r="T15" i="31"/>
  <c r="V5" i="31"/>
  <c r="V7" i="31"/>
  <c r="V14" i="31"/>
  <c r="V12" i="31"/>
  <c r="V9" i="31"/>
  <c r="V15" i="31"/>
  <c r="V11" i="31"/>
  <c r="V6" i="31"/>
  <c r="V13" i="31"/>
  <c r="V8" i="31"/>
  <c r="V10" i="31"/>
  <c r="V245" i="31"/>
  <c r="V251" i="31"/>
  <c r="V247" i="31"/>
  <c r="V242" i="31"/>
  <c r="V249" i="31"/>
  <c r="V243" i="31"/>
  <c r="V252" i="31"/>
  <c r="V244" i="31"/>
  <c r="V246" i="31"/>
  <c r="V248" i="31"/>
  <c r="V250" i="31"/>
  <c r="S249" i="31"/>
  <c r="S250" i="31"/>
  <c r="S244" i="31"/>
  <c r="S243" i="31"/>
  <c r="S246" i="31"/>
  <c r="S245" i="31"/>
  <c r="S247" i="31"/>
  <c r="S251" i="31"/>
  <c r="S248" i="31"/>
  <c r="S252" i="31"/>
  <c r="S242" i="31"/>
  <c r="W128" i="31"/>
  <c r="W132" i="31"/>
  <c r="W129" i="31"/>
  <c r="W133" i="31"/>
  <c r="W130" i="31"/>
  <c r="W123" i="31"/>
  <c r="W131" i="31"/>
  <c r="W125" i="31"/>
  <c r="W124" i="31"/>
  <c r="W127" i="31"/>
  <c r="W126" i="31"/>
  <c r="U212" i="31"/>
  <c r="U204" i="31"/>
  <c r="U208" i="31"/>
  <c r="U205" i="31"/>
  <c r="U202" i="31"/>
  <c r="U210" i="31"/>
  <c r="U203" i="31"/>
  <c r="U211" i="31"/>
  <c r="U207" i="31"/>
  <c r="U209" i="31"/>
  <c r="U206" i="31"/>
  <c r="S365" i="31"/>
  <c r="S369" i="31"/>
  <c r="S366" i="31"/>
  <c r="S370" i="31"/>
  <c r="S367" i="31"/>
  <c r="S360" i="31"/>
  <c r="S368" i="31"/>
  <c r="S362" i="31"/>
  <c r="S361" i="31"/>
  <c r="S364" i="31"/>
  <c r="S363" i="31"/>
  <c r="P363" i="31"/>
  <c r="P365" i="31"/>
  <c r="P369" i="31"/>
  <c r="P366" i="31"/>
  <c r="P370" i="31"/>
  <c r="P367" i="31"/>
  <c r="P360" i="31"/>
  <c r="P368" i="31"/>
  <c r="P362" i="31"/>
  <c r="P361" i="31"/>
  <c r="P364" i="31"/>
  <c r="W364" i="31"/>
  <c r="W368" i="31"/>
  <c r="W363" i="31"/>
  <c r="W369" i="31"/>
  <c r="W366" i="31"/>
  <c r="W365" i="31"/>
  <c r="W367" i="31"/>
  <c r="W360" i="31"/>
  <c r="W370" i="31"/>
  <c r="W362" i="31"/>
  <c r="W361" i="31"/>
  <c r="T89" i="31"/>
  <c r="T88" i="31"/>
  <c r="T91" i="31"/>
  <c r="T94" i="31"/>
  <c r="T84" i="31"/>
  <c r="T87" i="31"/>
  <c r="T85" i="31"/>
  <c r="T93" i="31"/>
  <c r="T92" i="31"/>
  <c r="T86" i="31"/>
  <c r="T90" i="31"/>
  <c r="U401" i="31"/>
  <c r="U410" i="31"/>
  <c r="U405" i="31"/>
  <c r="U408" i="31"/>
  <c r="U400" i="31"/>
  <c r="U404" i="31"/>
  <c r="U402" i="31"/>
  <c r="U409" i="31"/>
  <c r="U403" i="31"/>
  <c r="U407" i="31"/>
  <c r="U406" i="31"/>
  <c r="T166" i="31"/>
  <c r="T168" i="31"/>
  <c r="T172" i="31"/>
  <c r="T169" i="31"/>
  <c r="T173" i="31"/>
  <c r="T170" i="31"/>
  <c r="T163" i="31"/>
  <c r="T171" i="31"/>
  <c r="T165" i="31"/>
  <c r="T164" i="31"/>
  <c r="T167" i="31"/>
  <c r="W170" i="31"/>
  <c r="W171" i="31"/>
  <c r="W172" i="31"/>
  <c r="W169" i="31"/>
  <c r="W164" i="31"/>
  <c r="W165" i="31"/>
  <c r="W173" i="31"/>
  <c r="W166" i="31"/>
  <c r="W168" i="31"/>
  <c r="W163" i="31"/>
  <c r="W167" i="31"/>
  <c r="W440" i="31"/>
  <c r="W442" i="31"/>
  <c r="W444" i="31"/>
  <c r="W449" i="31"/>
  <c r="W443" i="31"/>
  <c r="W447" i="31"/>
  <c r="W448" i="31"/>
  <c r="W441" i="31"/>
  <c r="W445" i="31"/>
  <c r="W446" i="31"/>
  <c r="W439" i="31"/>
  <c r="P443" i="31"/>
  <c r="P442" i="31"/>
  <c r="P449" i="31"/>
  <c r="P448" i="31"/>
  <c r="P440" i="31"/>
  <c r="P447" i="31"/>
  <c r="P441" i="31"/>
  <c r="P446" i="31"/>
  <c r="P439" i="31"/>
  <c r="P445" i="31"/>
  <c r="P444" i="31"/>
  <c r="U448" i="31"/>
  <c r="U445" i="31"/>
  <c r="U443" i="31"/>
  <c r="U442" i="31"/>
  <c r="U440" i="31"/>
  <c r="U439" i="31"/>
  <c r="U446" i="31"/>
  <c r="U444" i="31"/>
  <c r="U447" i="31"/>
  <c r="U449" i="31"/>
  <c r="U441" i="31"/>
  <c r="T202" i="31"/>
  <c r="T204" i="31"/>
  <c r="T212" i="31"/>
  <c r="T203" i="31"/>
  <c r="T205" i="31"/>
  <c r="T209" i="31"/>
  <c r="T206" i="31"/>
  <c r="T208" i="31"/>
  <c r="T211" i="31"/>
  <c r="T210" i="31"/>
  <c r="T207" i="31"/>
  <c r="T369" i="31"/>
  <c r="T367" i="31"/>
  <c r="T362" i="31"/>
  <c r="T363" i="31"/>
  <c r="T366" i="31"/>
  <c r="T360" i="31"/>
  <c r="T370" i="31"/>
  <c r="T368" i="31"/>
  <c r="T364" i="31"/>
  <c r="T361" i="31"/>
  <c r="T365" i="31"/>
  <c r="P53" i="31"/>
  <c r="P49" i="31"/>
  <c r="P48" i="31"/>
  <c r="P47" i="31"/>
  <c r="P44" i="31"/>
  <c r="P51" i="31"/>
  <c r="P46" i="31"/>
  <c r="P54" i="31"/>
  <c r="P45" i="31"/>
  <c r="P52" i="31"/>
  <c r="P50" i="31"/>
  <c r="P171" i="31"/>
  <c r="P163" i="31"/>
  <c r="P170" i="31"/>
  <c r="P172" i="31"/>
  <c r="P165" i="31"/>
  <c r="P168" i="31"/>
  <c r="P166" i="31"/>
  <c r="P173" i="31"/>
  <c r="P167" i="31"/>
  <c r="P169" i="31"/>
  <c r="P164" i="31"/>
  <c r="V401" i="31"/>
  <c r="V404" i="31"/>
  <c r="V403" i="31"/>
  <c r="V410" i="31"/>
  <c r="V407" i="31"/>
  <c r="V400" i="31"/>
  <c r="V405" i="31"/>
  <c r="V406" i="31"/>
  <c r="V408" i="31"/>
  <c r="V409" i="31"/>
  <c r="V402" i="31"/>
  <c r="V129" i="31"/>
  <c r="V133" i="31"/>
  <c r="V130" i="31"/>
  <c r="V123" i="31"/>
  <c r="V131" i="31"/>
  <c r="V125" i="31"/>
  <c r="V124" i="31"/>
  <c r="V127" i="31"/>
  <c r="V126" i="31"/>
  <c r="V132" i="31"/>
  <c r="V128" i="31"/>
  <c r="W46" i="31"/>
  <c r="W48" i="31"/>
  <c r="W50" i="31"/>
  <c r="W54" i="31"/>
  <c r="W52" i="31"/>
  <c r="W44" i="31"/>
  <c r="W51" i="31"/>
  <c r="W45" i="31"/>
  <c r="W47" i="31"/>
  <c r="W49" i="31"/>
  <c r="W53" i="31"/>
  <c r="T245" i="31"/>
  <c r="T248" i="31"/>
  <c r="T244" i="31"/>
  <c r="T250" i="31"/>
  <c r="T252" i="31"/>
  <c r="T243" i="31"/>
  <c r="T246" i="31"/>
  <c r="T247" i="31"/>
  <c r="T249" i="31"/>
  <c r="T251" i="31"/>
  <c r="T242" i="31"/>
  <c r="S130" i="31"/>
  <c r="S123" i="31"/>
  <c r="S127" i="31"/>
  <c r="S126" i="31"/>
  <c r="S128" i="31"/>
  <c r="S132" i="31"/>
  <c r="S129" i="31"/>
  <c r="S133" i="31"/>
  <c r="S124" i="31"/>
  <c r="S131" i="31"/>
  <c r="S125" i="31"/>
  <c r="U52" i="31"/>
  <c r="U54" i="31"/>
  <c r="U53" i="31"/>
  <c r="U50" i="31"/>
  <c r="U45" i="31"/>
  <c r="U48" i="31"/>
  <c r="U51" i="31"/>
  <c r="U49" i="31"/>
  <c r="U47" i="31"/>
  <c r="U46" i="31"/>
  <c r="U44" i="31"/>
  <c r="S52" i="31"/>
  <c r="S49" i="31"/>
  <c r="S53" i="31"/>
  <c r="S50" i="31"/>
  <c r="S45" i="31"/>
  <c r="S44" i="31"/>
  <c r="S47" i="31"/>
  <c r="S51" i="31"/>
  <c r="S48" i="31"/>
  <c r="S46" i="31"/>
  <c r="S54" i="31"/>
  <c r="W91" i="31"/>
  <c r="W84" i="31"/>
  <c r="W92" i="31"/>
  <c r="W86" i="31"/>
  <c r="W89" i="31"/>
  <c r="W87" i="31"/>
  <c r="W94" i="31"/>
  <c r="W88" i="31"/>
  <c r="W90" i="31"/>
  <c r="W93" i="31"/>
  <c r="W85" i="31"/>
  <c r="W406" i="31"/>
  <c r="W405" i="31"/>
  <c r="W408" i="31"/>
  <c r="W410" i="31"/>
  <c r="W402" i="31"/>
  <c r="W404" i="31"/>
  <c r="W409" i="31"/>
  <c r="W400" i="31"/>
  <c r="W403" i="31"/>
  <c r="W407" i="31"/>
  <c r="W401" i="31"/>
  <c r="S172" i="31"/>
  <c r="S170" i="31"/>
  <c r="S165" i="31"/>
  <c r="S169" i="31"/>
  <c r="S166" i="31"/>
  <c r="S173" i="31"/>
  <c r="S167" i="31"/>
  <c r="S164" i="31"/>
  <c r="S171" i="31"/>
  <c r="S168" i="31"/>
  <c r="S163" i="31"/>
  <c r="T402" i="31"/>
  <c r="T409" i="31"/>
  <c r="T404" i="31"/>
  <c r="T405" i="31"/>
  <c r="T408" i="31"/>
  <c r="T407" i="31"/>
  <c r="T401" i="31"/>
  <c r="T403" i="31"/>
  <c r="T410" i="31"/>
  <c r="T406" i="31"/>
  <c r="T400" i="31"/>
  <c r="U9" i="31"/>
  <c r="U13" i="31"/>
  <c r="U7" i="31"/>
  <c r="U14" i="31"/>
  <c r="U5" i="31"/>
  <c r="U8" i="31"/>
  <c r="U12" i="31"/>
  <c r="U10" i="31"/>
  <c r="U6" i="31"/>
  <c r="U11" i="31"/>
  <c r="U15" i="31"/>
  <c r="P244" i="31"/>
  <c r="P246" i="31"/>
  <c r="P245" i="31"/>
  <c r="P247" i="31"/>
  <c r="P251" i="31"/>
  <c r="P248" i="31"/>
  <c r="P252" i="31"/>
  <c r="P249" i="31"/>
  <c r="P242" i="31"/>
  <c r="P250" i="31"/>
  <c r="P243" i="31"/>
  <c r="P124" i="31"/>
  <c r="P128" i="31"/>
  <c r="P133" i="31"/>
  <c r="P131" i="31"/>
  <c r="P127" i="31"/>
  <c r="P126" i="31"/>
  <c r="P129" i="31"/>
  <c r="P123" i="31"/>
  <c r="P130" i="31"/>
  <c r="P125" i="31"/>
  <c r="P132" i="31"/>
  <c r="V164" i="31"/>
  <c r="V167" i="31"/>
  <c r="V166" i="31"/>
  <c r="V168" i="31"/>
  <c r="V172" i="31"/>
  <c r="V169" i="31"/>
  <c r="V171" i="31"/>
  <c r="V165" i="31"/>
  <c r="V163" i="31"/>
  <c r="V173" i="31"/>
  <c r="V170" i="31"/>
  <c r="S90" i="31"/>
  <c r="S93" i="31"/>
  <c r="S94" i="31"/>
  <c r="S88" i="31"/>
  <c r="S91" i="31"/>
  <c r="S89" i="31"/>
  <c r="S87" i="31"/>
  <c r="S84" i="31"/>
  <c r="S92" i="31"/>
  <c r="S85" i="31"/>
  <c r="S86" i="31"/>
  <c r="T448" i="31"/>
  <c r="T443" i="31"/>
  <c r="T446" i="31"/>
  <c r="T441" i="31"/>
  <c r="T445" i="31"/>
  <c r="T442" i="31"/>
  <c r="T440" i="31"/>
  <c r="T447" i="31"/>
  <c r="T449" i="31"/>
  <c r="T439" i="31"/>
  <c r="T444" i="31"/>
  <c r="V446" i="31"/>
  <c r="V449" i="31"/>
  <c r="V442" i="31"/>
  <c r="V444" i="31"/>
  <c r="V447" i="31"/>
  <c r="V439" i="31"/>
  <c r="V443" i="31"/>
  <c r="V445" i="31"/>
  <c r="V440" i="31"/>
  <c r="V448" i="31"/>
  <c r="V441" i="31"/>
  <c r="P400" i="31"/>
  <c r="P404" i="31"/>
  <c r="P406" i="31"/>
  <c r="P405" i="31"/>
  <c r="P407" i="31"/>
  <c r="P402" i="31"/>
  <c r="P401" i="31"/>
  <c r="P409" i="31"/>
  <c r="P408" i="31"/>
  <c r="P410" i="31"/>
  <c r="P403" i="31"/>
  <c r="S157" i="32" l="1"/>
  <c r="W156" i="32"/>
  <c r="X156" i="32" s="1"/>
  <c r="S158" i="32" l="1"/>
  <c r="W157" i="32"/>
  <c r="X157" i="32" s="1"/>
  <c r="S159" i="32" l="1"/>
  <c r="W158" i="32"/>
  <c r="X158" i="32" s="1"/>
  <c r="S160" i="32" l="1"/>
  <c r="W159" i="32"/>
  <c r="X159" i="32" s="1"/>
  <c r="S161" i="32" l="1"/>
  <c r="W160" i="32"/>
  <c r="X160" i="32" s="1"/>
  <c r="S162" i="32" l="1"/>
  <c r="W161" i="32"/>
  <c r="X161" i="32" s="1"/>
  <c r="S163" i="32" l="1"/>
  <c r="W162" i="32"/>
  <c r="X162" i="32" s="1"/>
  <c r="S164" i="32" l="1"/>
  <c r="W163" i="32"/>
  <c r="X163" i="32" s="1"/>
  <c r="S165" i="32" l="1"/>
  <c r="W164" i="32"/>
  <c r="X164" i="32" s="1"/>
  <c r="S166" i="32" l="1"/>
  <c r="W165" i="32"/>
  <c r="X165" i="32" s="1"/>
  <c r="S167" i="32" l="1"/>
  <c r="W166" i="32"/>
  <c r="X166" i="32" s="1"/>
  <c r="S168" i="32" l="1"/>
  <c r="W167" i="32"/>
  <c r="X167" i="32" s="1"/>
  <c r="S169" i="32" l="1"/>
  <c r="W168" i="32"/>
  <c r="X168" i="32" s="1"/>
  <c r="S170" i="32" l="1"/>
  <c r="W169" i="32"/>
  <c r="X169" i="32" s="1"/>
  <c r="S171" i="32" l="1"/>
  <c r="W170" i="32"/>
  <c r="X170" i="32" s="1"/>
  <c r="S172" i="32" l="1"/>
  <c r="W171" i="32"/>
  <c r="X171" i="32" s="1"/>
  <c r="S173" i="32" l="1"/>
  <c r="W172" i="32"/>
  <c r="X172" i="32" s="1"/>
  <c r="S174" i="32" l="1"/>
  <c r="W173" i="32"/>
  <c r="X173" i="32" s="1"/>
  <c r="S175" i="32" l="1"/>
  <c r="W174" i="32"/>
  <c r="X174" i="32" s="1"/>
  <c r="S176" i="32" l="1"/>
  <c r="W175" i="32"/>
  <c r="X175" i="32" s="1"/>
  <c r="S177" i="32" l="1"/>
  <c r="W176" i="32"/>
  <c r="X176" i="32" s="1"/>
  <c r="S178" i="32" l="1"/>
  <c r="W177" i="32"/>
  <c r="X177" i="32" s="1"/>
  <c r="S179" i="32" l="1"/>
  <c r="W178" i="32"/>
  <c r="X178" i="32" s="1"/>
  <c r="S180" i="32" l="1"/>
  <c r="W179" i="32"/>
  <c r="X179" i="32" s="1"/>
  <c r="S181" i="32" l="1"/>
  <c r="W180" i="32"/>
  <c r="X180" i="32" s="1"/>
  <c r="S182" i="32" l="1"/>
  <c r="W181" i="32"/>
  <c r="X181" i="32" s="1"/>
  <c r="S183" i="32" l="1"/>
  <c r="W182" i="32"/>
  <c r="X182" i="32" s="1"/>
  <c r="S184" i="32" l="1"/>
  <c r="W183" i="32"/>
  <c r="X183" i="32" s="1"/>
  <c r="S185" i="32" l="1"/>
  <c r="W184" i="32"/>
  <c r="X184" i="32" s="1"/>
  <c r="S186" i="32" l="1"/>
  <c r="W185" i="32"/>
  <c r="X185" i="32" s="1"/>
  <c r="S187" i="32" l="1"/>
  <c r="W186" i="32"/>
  <c r="X186" i="32" s="1"/>
  <c r="S188" i="32" l="1"/>
  <c r="W187" i="32"/>
  <c r="X187" i="32" s="1"/>
  <c r="S189" i="32" l="1"/>
  <c r="W188" i="32"/>
  <c r="X188" i="32" s="1"/>
  <c r="S190" i="32" l="1"/>
  <c r="W189" i="32"/>
  <c r="X189" i="32" s="1"/>
  <c r="S191" i="32" l="1"/>
  <c r="W190" i="32"/>
  <c r="X190" i="32" s="1"/>
  <c r="S192" i="32" l="1"/>
  <c r="W191" i="32"/>
  <c r="X191" i="32" s="1"/>
  <c r="S193" i="32" l="1"/>
  <c r="W192" i="32"/>
  <c r="X192" i="32" s="1"/>
  <c r="S194" i="32" l="1"/>
  <c r="W193" i="32"/>
  <c r="X193" i="32" s="1"/>
  <c r="S195" i="32" l="1"/>
  <c r="W194" i="32"/>
  <c r="X194" i="32" s="1"/>
  <c r="S196" i="32" l="1"/>
  <c r="W195" i="32"/>
  <c r="X195" i="32" s="1"/>
  <c r="S197" i="32" l="1"/>
  <c r="W196" i="32"/>
  <c r="X196" i="32" s="1"/>
  <c r="S198" i="32" l="1"/>
  <c r="W197" i="32"/>
  <c r="X197" i="32" s="1"/>
  <c r="S199" i="32" l="1"/>
  <c r="W198" i="32"/>
  <c r="X198" i="32" s="1"/>
  <c r="S200" i="32" l="1"/>
  <c r="W199" i="32"/>
  <c r="X199" i="32" s="1"/>
  <c r="S201" i="32" l="1"/>
  <c r="W200" i="32"/>
  <c r="X200" i="32" s="1"/>
  <c r="S202" i="32" l="1"/>
  <c r="W201" i="32"/>
  <c r="X201" i="32" s="1"/>
  <c r="S203" i="32" l="1"/>
  <c r="W202" i="32"/>
  <c r="X202" i="32" s="1"/>
  <c r="S204" i="32" l="1"/>
  <c r="W203" i="32"/>
  <c r="X203" i="32" s="1"/>
  <c r="S205" i="32" l="1"/>
  <c r="W204" i="32"/>
  <c r="X204" i="32" s="1"/>
  <c r="S206" i="32" l="1"/>
  <c r="W205" i="32"/>
  <c r="X205" i="32" s="1"/>
  <c r="S207" i="32" l="1"/>
  <c r="W206" i="32"/>
  <c r="X206" i="32" s="1"/>
  <c r="S208" i="32" l="1"/>
  <c r="W207" i="32"/>
  <c r="X207" i="32" s="1"/>
  <c r="S209" i="32" l="1"/>
  <c r="W208" i="32"/>
  <c r="X208" i="32" s="1"/>
  <c r="S210" i="32" l="1"/>
  <c r="W209" i="32"/>
  <c r="X209" i="32" s="1"/>
  <c r="S211" i="32" l="1"/>
  <c r="W210" i="32"/>
  <c r="X210" i="32" s="1"/>
  <c r="S212" i="32" l="1"/>
  <c r="W211" i="32"/>
  <c r="X211" i="32" s="1"/>
  <c r="S213" i="32" l="1"/>
  <c r="W212" i="32"/>
  <c r="X212" i="32" s="1"/>
  <c r="S214" i="32" l="1"/>
  <c r="W213" i="32"/>
  <c r="X213" i="32" s="1"/>
  <c r="S215" i="32" l="1"/>
  <c r="W214" i="32"/>
  <c r="X214" i="32" s="1"/>
  <c r="S216" i="32" l="1"/>
  <c r="W215" i="32"/>
  <c r="X215" i="32" s="1"/>
  <c r="S217" i="32" l="1"/>
  <c r="W216" i="32"/>
  <c r="X216" i="32" s="1"/>
  <c r="S218" i="32" l="1"/>
  <c r="W217" i="32"/>
  <c r="X217" i="32" s="1"/>
  <c r="S219" i="32" l="1"/>
  <c r="W218" i="32"/>
  <c r="X218" i="32" s="1"/>
  <c r="S220" i="32" l="1"/>
  <c r="W219" i="32"/>
  <c r="X219" i="32" s="1"/>
  <c r="S221" i="32" l="1"/>
  <c r="W220" i="32"/>
  <c r="X220" i="32" s="1"/>
  <c r="S222" i="32" l="1"/>
  <c r="W221" i="32"/>
  <c r="X221" i="32" s="1"/>
  <c r="S223" i="32" l="1"/>
  <c r="W222" i="32"/>
  <c r="X222" i="32" s="1"/>
  <c r="S224" i="32" l="1"/>
  <c r="W223" i="32"/>
  <c r="X223" i="32" s="1"/>
  <c r="S225" i="32" l="1"/>
  <c r="W224" i="32"/>
  <c r="X224" i="32" s="1"/>
  <c r="S226" i="32" l="1"/>
  <c r="W225" i="32"/>
  <c r="X225" i="32" s="1"/>
  <c r="S227" i="32" l="1"/>
  <c r="W226" i="32"/>
  <c r="X226" i="32" s="1"/>
  <c r="S228" i="32" l="1"/>
  <c r="W227" i="32"/>
  <c r="X227" i="32" s="1"/>
  <c r="S229" i="32" l="1"/>
  <c r="W228" i="32"/>
  <c r="X228" i="32" s="1"/>
  <c r="S230" i="32" l="1"/>
  <c r="W229" i="32"/>
  <c r="X229" i="32" s="1"/>
  <c r="S231" i="32" l="1"/>
  <c r="W230" i="32"/>
  <c r="X230" i="32" s="1"/>
  <c r="S232" i="32" l="1"/>
  <c r="W231" i="32"/>
  <c r="X231" i="32" s="1"/>
  <c r="S233" i="32" l="1"/>
  <c r="W232" i="32"/>
  <c r="X232" i="32" s="1"/>
  <c r="S234" i="32" l="1"/>
  <c r="W233" i="32"/>
  <c r="X233" i="32" s="1"/>
  <c r="S235" i="32" l="1"/>
  <c r="W234" i="32"/>
  <c r="X234" i="32" s="1"/>
  <c r="S236" i="32" l="1"/>
  <c r="W235" i="32"/>
  <c r="X235" i="32" s="1"/>
  <c r="S237" i="32" l="1"/>
  <c r="W236" i="32"/>
  <c r="X236" i="32" s="1"/>
  <c r="S238" i="32" l="1"/>
  <c r="W237" i="32"/>
  <c r="X237" i="32" s="1"/>
  <c r="S239" i="32" l="1"/>
  <c r="W238" i="32"/>
  <c r="X238" i="32" s="1"/>
  <c r="S240" i="32" l="1"/>
  <c r="W239" i="32"/>
  <c r="X239" i="32" s="1"/>
  <c r="S241" i="32" l="1"/>
  <c r="W240" i="32"/>
  <c r="X240" i="32" s="1"/>
  <c r="S242" i="32" l="1"/>
  <c r="W241" i="32"/>
  <c r="X241" i="32" s="1"/>
  <c r="S243" i="32" l="1"/>
  <c r="W242" i="32"/>
  <c r="X242" i="32" s="1"/>
  <c r="S244" i="32" l="1"/>
  <c r="W243" i="32"/>
  <c r="X243" i="32" s="1"/>
  <c r="S245" i="32" l="1"/>
  <c r="W244" i="32"/>
  <c r="X244" i="32" s="1"/>
  <c r="S246" i="32" l="1"/>
  <c r="W245" i="32"/>
  <c r="X245" i="32" s="1"/>
  <c r="S247" i="32" l="1"/>
  <c r="W246" i="32"/>
  <c r="X246" i="32" s="1"/>
  <c r="S248" i="32" l="1"/>
  <c r="W247" i="32"/>
  <c r="X247" i="32" s="1"/>
  <c r="S249" i="32" l="1"/>
  <c r="W248" i="32"/>
  <c r="X248" i="32" s="1"/>
  <c r="S250" i="32" l="1"/>
  <c r="W249" i="32"/>
  <c r="X249" i="32" s="1"/>
  <c r="S251" i="32" l="1"/>
  <c r="W250" i="32"/>
  <c r="X250" i="32" s="1"/>
  <c r="S252" i="32" l="1"/>
  <c r="W251" i="32"/>
  <c r="X251" i="32" s="1"/>
  <c r="S253" i="32" l="1"/>
  <c r="W252" i="32"/>
  <c r="X252" i="32" s="1"/>
  <c r="S254" i="32" l="1"/>
  <c r="W253" i="32"/>
  <c r="X253" i="32" s="1"/>
  <c r="S255" i="32" l="1"/>
  <c r="W254" i="32"/>
  <c r="X254" i="32" s="1"/>
  <c r="S256" i="32" l="1"/>
  <c r="W255" i="32"/>
  <c r="X255" i="32" s="1"/>
  <c r="S257" i="32" l="1"/>
  <c r="W256" i="32"/>
  <c r="X256" i="32" s="1"/>
  <c r="S258" i="32" l="1"/>
  <c r="W257" i="32"/>
  <c r="X257" i="32" s="1"/>
  <c r="S259" i="32" l="1"/>
  <c r="W258" i="32"/>
  <c r="X258" i="32" s="1"/>
  <c r="S260" i="32" l="1"/>
  <c r="W259" i="32"/>
  <c r="X259" i="32" s="1"/>
  <c r="S261" i="32" l="1"/>
  <c r="W260" i="32"/>
  <c r="X260" i="32" s="1"/>
  <c r="S262" i="32" l="1"/>
  <c r="W261" i="32"/>
  <c r="X261" i="32" s="1"/>
  <c r="S263" i="32" l="1"/>
  <c r="W262" i="32"/>
  <c r="X262" i="32" s="1"/>
  <c r="S264" i="32" l="1"/>
  <c r="W263" i="32"/>
  <c r="X263" i="32" s="1"/>
  <c r="S265" i="32" l="1"/>
  <c r="W264" i="32"/>
  <c r="X264" i="32" s="1"/>
  <c r="S266" i="32" l="1"/>
  <c r="W265" i="32"/>
  <c r="X265" i="32" s="1"/>
  <c r="S267" i="32" l="1"/>
  <c r="W266" i="32"/>
  <c r="X266" i="32" s="1"/>
  <c r="S268" i="32" l="1"/>
  <c r="W267" i="32"/>
  <c r="X267" i="32" s="1"/>
  <c r="S269" i="32" l="1"/>
  <c r="W268" i="32"/>
  <c r="X268" i="32" s="1"/>
  <c r="S270" i="32" l="1"/>
  <c r="W269" i="32"/>
  <c r="X269" i="32" s="1"/>
  <c r="S271" i="32" l="1"/>
  <c r="W270" i="32"/>
  <c r="X270" i="32" s="1"/>
  <c r="S272" i="32" l="1"/>
  <c r="W271" i="32"/>
  <c r="X271" i="32" s="1"/>
  <c r="S273" i="32" l="1"/>
  <c r="W272" i="32"/>
  <c r="X272" i="32" s="1"/>
  <c r="S274" i="32" l="1"/>
  <c r="W273" i="32"/>
  <c r="X273" i="32" s="1"/>
  <c r="S275" i="32" l="1"/>
  <c r="W274" i="32"/>
  <c r="X274" i="32" s="1"/>
  <c r="S276" i="32" l="1"/>
  <c r="W275" i="32"/>
  <c r="X275" i="32" s="1"/>
  <c r="S277" i="32" l="1"/>
  <c r="W276" i="32"/>
  <c r="X276" i="32" s="1"/>
  <c r="S278" i="32" l="1"/>
  <c r="W277" i="32"/>
  <c r="X277" i="32" s="1"/>
  <c r="S279" i="32" l="1"/>
  <c r="W278" i="32"/>
  <c r="X278" i="32" s="1"/>
  <c r="S280" i="32" l="1"/>
  <c r="W279" i="32"/>
  <c r="X279" i="32" s="1"/>
  <c r="S281" i="32" l="1"/>
  <c r="W280" i="32"/>
  <c r="X280" i="32" s="1"/>
  <c r="S282" i="32" l="1"/>
  <c r="W281" i="32"/>
  <c r="X281" i="32" s="1"/>
  <c r="S283" i="32" l="1"/>
  <c r="W282" i="32"/>
  <c r="X282" i="32" s="1"/>
  <c r="S284" i="32" l="1"/>
  <c r="W283" i="32"/>
  <c r="X283" i="32" s="1"/>
  <c r="S285" i="32" l="1"/>
  <c r="W284" i="32"/>
  <c r="X284" i="32" s="1"/>
  <c r="S286" i="32" l="1"/>
  <c r="W285" i="32"/>
  <c r="X285" i="32" s="1"/>
  <c r="S287" i="32" l="1"/>
  <c r="W286" i="32"/>
  <c r="X286" i="32" s="1"/>
  <c r="S288" i="32" l="1"/>
  <c r="W287" i="32"/>
  <c r="X287" i="32" s="1"/>
  <c r="S289" i="32" l="1"/>
  <c r="W288" i="32"/>
  <c r="X288" i="32" s="1"/>
  <c r="S290" i="32" l="1"/>
  <c r="W289" i="32"/>
  <c r="X289" i="32" s="1"/>
  <c r="S291" i="32" l="1"/>
  <c r="W290" i="32"/>
  <c r="X290" i="32" s="1"/>
  <c r="S292" i="32" l="1"/>
  <c r="W291" i="32"/>
  <c r="X291" i="32" s="1"/>
  <c r="S293" i="32" l="1"/>
  <c r="W292" i="32"/>
  <c r="X292" i="32" s="1"/>
  <c r="S294" i="32" l="1"/>
  <c r="W293" i="32"/>
  <c r="X293" i="32" s="1"/>
  <c r="S295" i="32" l="1"/>
  <c r="W294" i="32"/>
  <c r="X294" i="32" s="1"/>
  <c r="S296" i="32" l="1"/>
  <c r="W295" i="32"/>
  <c r="X295" i="32" s="1"/>
  <c r="S297" i="32" l="1"/>
  <c r="W296" i="32"/>
  <c r="X296" i="32" s="1"/>
  <c r="S298" i="32" l="1"/>
  <c r="W297" i="32"/>
  <c r="X297" i="32" s="1"/>
  <c r="S299" i="32" l="1"/>
  <c r="W298" i="32"/>
  <c r="X298" i="32" s="1"/>
  <c r="S300" i="32" l="1"/>
  <c r="W299" i="32"/>
  <c r="X299" i="32" s="1"/>
  <c r="S301" i="32" l="1"/>
  <c r="W300" i="32"/>
  <c r="X300" i="32" s="1"/>
  <c r="S302" i="32" l="1"/>
  <c r="W301" i="32"/>
  <c r="X301" i="32" s="1"/>
  <c r="S303" i="32" l="1"/>
  <c r="W302" i="32"/>
  <c r="X302" i="32" s="1"/>
  <c r="S304" i="32" l="1"/>
  <c r="W303" i="32"/>
  <c r="X303" i="32" s="1"/>
  <c r="S305" i="32" l="1"/>
  <c r="W304" i="32"/>
  <c r="X304" i="32" s="1"/>
  <c r="S306" i="32" l="1"/>
  <c r="W305" i="32"/>
  <c r="X305" i="32" s="1"/>
  <c r="S307" i="32" l="1"/>
  <c r="W306" i="32"/>
  <c r="X306" i="32" s="1"/>
  <c r="S308" i="32" l="1"/>
  <c r="W307" i="32"/>
  <c r="X307" i="32" s="1"/>
  <c r="S309" i="32" l="1"/>
  <c r="W308" i="32"/>
  <c r="X308" i="32" s="1"/>
  <c r="S310" i="32" l="1"/>
  <c r="W309" i="32"/>
  <c r="X309" i="32" s="1"/>
  <c r="S311" i="32" l="1"/>
  <c r="W310" i="32"/>
  <c r="X310" i="32" s="1"/>
  <c r="S312" i="32" l="1"/>
  <c r="W311" i="32"/>
  <c r="X311" i="32" s="1"/>
  <c r="S313" i="32" l="1"/>
  <c r="W312" i="32"/>
  <c r="X312" i="32" s="1"/>
  <c r="S314" i="32" l="1"/>
  <c r="W313" i="32"/>
  <c r="X313" i="32" s="1"/>
  <c r="S315" i="32" l="1"/>
  <c r="W314" i="32"/>
  <c r="X314" i="32" s="1"/>
  <c r="S316" i="32" l="1"/>
  <c r="W315" i="32"/>
  <c r="X315" i="32" s="1"/>
  <c r="S317" i="32" l="1"/>
  <c r="W316" i="32"/>
  <c r="X316" i="32" s="1"/>
  <c r="S318" i="32" l="1"/>
  <c r="W317" i="32"/>
  <c r="X317" i="32" s="1"/>
  <c r="S319" i="32" l="1"/>
  <c r="W318" i="32"/>
  <c r="X318" i="32" s="1"/>
  <c r="S320" i="32" l="1"/>
  <c r="W319" i="32"/>
  <c r="X319" i="32" s="1"/>
  <c r="S321" i="32" l="1"/>
  <c r="W320" i="32"/>
  <c r="X320" i="32" s="1"/>
  <c r="S322" i="32" l="1"/>
  <c r="W321" i="32"/>
  <c r="X321" i="32" s="1"/>
  <c r="S323" i="32" l="1"/>
  <c r="W322" i="32"/>
  <c r="X322" i="32" s="1"/>
  <c r="S324" i="32" l="1"/>
  <c r="W323" i="32"/>
  <c r="X323" i="32" s="1"/>
  <c r="S325" i="32" l="1"/>
  <c r="W324" i="32"/>
  <c r="X324" i="32" s="1"/>
  <c r="S326" i="32" l="1"/>
  <c r="W325" i="32"/>
  <c r="X325" i="32" s="1"/>
  <c r="S327" i="32" l="1"/>
  <c r="W326" i="32"/>
  <c r="X326" i="32" s="1"/>
  <c r="S328" i="32" l="1"/>
  <c r="W327" i="32"/>
  <c r="X327" i="32" s="1"/>
  <c r="S329" i="32" l="1"/>
  <c r="W328" i="32"/>
  <c r="X328" i="32" s="1"/>
  <c r="S330" i="32" l="1"/>
  <c r="W329" i="32"/>
  <c r="X329" i="32" s="1"/>
  <c r="S331" i="32" l="1"/>
  <c r="W330" i="32"/>
  <c r="X330" i="32" s="1"/>
  <c r="S332" i="32" l="1"/>
  <c r="W331" i="32"/>
  <c r="X331" i="32" s="1"/>
  <c r="S333" i="32" l="1"/>
  <c r="W332" i="32"/>
  <c r="X332" i="32" s="1"/>
  <c r="S334" i="32" l="1"/>
  <c r="W333" i="32"/>
  <c r="X333" i="32" s="1"/>
  <c r="S335" i="32" l="1"/>
  <c r="W334" i="32"/>
  <c r="X334" i="32" s="1"/>
  <c r="S336" i="32" l="1"/>
  <c r="W335" i="32"/>
  <c r="X335" i="32" s="1"/>
  <c r="S337" i="32" l="1"/>
  <c r="W336" i="32"/>
  <c r="X336" i="32" s="1"/>
  <c r="S338" i="32" l="1"/>
  <c r="W337" i="32"/>
  <c r="X337" i="32" s="1"/>
  <c r="S339" i="32" l="1"/>
  <c r="W338" i="32"/>
  <c r="X338" i="32" s="1"/>
  <c r="S340" i="32" l="1"/>
  <c r="W339" i="32"/>
  <c r="X339" i="32" s="1"/>
  <c r="S341" i="32" l="1"/>
  <c r="W340" i="32"/>
  <c r="X340" i="32" s="1"/>
  <c r="S342" i="32" l="1"/>
  <c r="W341" i="32"/>
  <c r="X341" i="32" s="1"/>
  <c r="S343" i="32" l="1"/>
  <c r="W342" i="32"/>
  <c r="X342" i="32" s="1"/>
  <c r="S344" i="32" l="1"/>
  <c r="W343" i="32"/>
  <c r="X343" i="32" s="1"/>
  <c r="S345" i="32" l="1"/>
  <c r="W344" i="32"/>
  <c r="X344" i="32" s="1"/>
  <c r="S346" i="32" l="1"/>
  <c r="W345" i="32"/>
  <c r="X345" i="32" s="1"/>
  <c r="S347" i="32" l="1"/>
  <c r="W346" i="32"/>
  <c r="X346" i="32" s="1"/>
  <c r="S348" i="32" l="1"/>
  <c r="W347" i="32"/>
  <c r="X347" i="32" s="1"/>
  <c r="S349" i="32" l="1"/>
  <c r="W348" i="32"/>
  <c r="X348" i="32" s="1"/>
  <c r="S350" i="32" l="1"/>
  <c r="W349" i="32"/>
  <c r="X349" i="32" s="1"/>
  <c r="S351" i="32" l="1"/>
  <c r="W350" i="32"/>
  <c r="X350" i="32" s="1"/>
  <c r="S352" i="32" l="1"/>
  <c r="W351" i="32"/>
  <c r="X351" i="32" s="1"/>
  <c r="S353" i="32" l="1"/>
  <c r="W352" i="32"/>
  <c r="X352" i="32" s="1"/>
  <c r="S354" i="32" l="1"/>
  <c r="W353" i="32"/>
  <c r="X353" i="32" s="1"/>
  <c r="S355" i="32" l="1"/>
  <c r="W354" i="32"/>
  <c r="X354" i="32" s="1"/>
  <c r="S356" i="32" l="1"/>
  <c r="W355" i="32"/>
  <c r="X355" i="32" s="1"/>
  <c r="S357" i="32" l="1"/>
  <c r="W356" i="32"/>
  <c r="X356" i="32" s="1"/>
  <c r="S358" i="32" l="1"/>
  <c r="W357" i="32"/>
  <c r="X357" i="32" s="1"/>
  <c r="S359" i="32" l="1"/>
  <c r="W358" i="32"/>
  <c r="X358" i="32" s="1"/>
  <c r="S360" i="32" l="1"/>
  <c r="W359" i="32"/>
  <c r="X359" i="32" s="1"/>
  <c r="S361" i="32" l="1"/>
  <c r="W360" i="32"/>
  <c r="X360" i="32" s="1"/>
  <c r="S362" i="32" l="1"/>
  <c r="W361" i="32"/>
  <c r="X361" i="32" s="1"/>
  <c r="S363" i="32" l="1"/>
  <c r="W362" i="32"/>
  <c r="X362" i="32" s="1"/>
  <c r="S364" i="32" l="1"/>
  <c r="W363" i="32"/>
  <c r="X363" i="32" s="1"/>
  <c r="S365" i="32" l="1"/>
  <c r="W364" i="32"/>
  <c r="X364" i="32" s="1"/>
  <c r="S366" i="32" l="1"/>
  <c r="W365" i="32"/>
  <c r="X365" i="32" s="1"/>
  <c r="S367" i="32" l="1"/>
  <c r="W366" i="32"/>
  <c r="X366" i="32" s="1"/>
  <c r="S368" i="32" l="1"/>
  <c r="W367" i="32"/>
  <c r="X367" i="32" s="1"/>
  <c r="S369" i="32" l="1"/>
  <c r="W368" i="32"/>
  <c r="X368" i="32" s="1"/>
  <c r="S370" i="32" l="1"/>
  <c r="W369" i="32"/>
  <c r="X369" i="32" s="1"/>
  <c r="S371" i="32" l="1"/>
  <c r="W370" i="32"/>
  <c r="X370" i="32" s="1"/>
  <c r="S372" i="32" l="1"/>
  <c r="W371" i="32"/>
  <c r="X371" i="32" s="1"/>
  <c r="S373" i="32" l="1"/>
  <c r="W372" i="32"/>
  <c r="X372" i="32" s="1"/>
  <c r="S374" i="32" l="1"/>
  <c r="W373" i="32"/>
  <c r="X373" i="32" s="1"/>
  <c r="S375" i="32" l="1"/>
  <c r="W374" i="32"/>
  <c r="X374" i="32" s="1"/>
  <c r="S376" i="32" l="1"/>
  <c r="W375" i="32"/>
  <c r="X375" i="32" s="1"/>
  <c r="S377" i="32" l="1"/>
  <c r="W376" i="32"/>
  <c r="X376" i="32" s="1"/>
  <c r="S378" i="32" l="1"/>
  <c r="W377" i="32"/>
  <c r="X377" i="32" s="1"/>
  <c r="S379" i="32" l="1"/>
  <c r="W378" i="32"/>
  <c r="X378" i="32" s="1"/>
  <c r="S380" i="32" l="1"/>
  <c r="W379" i="32"/>
  <c r="X379" i="32" s="1"/>
  <c r="S381" i="32" l="1"/>
  <c r="W380" i="32"/>
  <c r="X380" i="32" s="1"/>
  <c r="S382" i="32" l="1"/>
  <c r="W381" i="32"/>
  <c r="X381" i="32" s="1"/>
  <c r="S383" i="32" l="1"/>
  <c r="W382" i="32"/>
  <c r="X382" i="32" s="1"/>
  <c r="S384" i="32" l="1"/>
  <c r="W383" i="32"/>
  <c r="X383" i="32" s="1"/>
  <c r="S385" i="32" l="1"/>
  <c r="W384" i="32"/>
  <c r="X384" i="32" s="1"/>
  <c r="S386" i="32" l="1"/>
  <c r="W385" i="32"/>
  <c r="X385" i="32" s="1"/>
  <c r="S387" i="32" l="1"/>
  <c r="W386" i="32"/>
  <c r="X386" i="32" s="1"/>
  <c r="S388" i="32" l="1"/>
  <c r="W387" i="32"/>
  <c r="X387" i="32" s="1"/>
  <c r="S389" i="32" l="1"/>
  <c r="W388" i="32"/>
  <c r="X388" i="32" s="1"/>
  <c r="S390" i="32" l="1"/>
  <c r="W389" i="32"/>
  <c r="X389" i="32" s="1"/>
  <c r="S391" i="32" l="1"/>
  <c r="W390" i="32"/>
  <c r="X390" i="32" s="1"/>
  <c r="S392" i="32" l="1"/>
  <c r="W391" i="32"/>
  <c r="X391" i="32" s="1"/>
  <c r="S393" i="32" l="1"/>
  <c r="W392" i="32"/>
  <c r="X392" i="32" s="1"/>
  <c r="S394" i="32" l="1"/>
  <c r="W393" i="32"/>
  <c r="X393" i="32" s="1"/>
  <c r="S395" i="32" l="1"/>
  <c r="W394" i="32"/>
  <c r="X394" i="32" s="1"/>
  <c r="S396" i="32" l="1"/>
  <c r="W395" i="32"/>
  <c r="X395" i="32" s="1"/>
  <c r="S397" i="32" l="1"/>
  <c r="W396" i="32"/>
  <c r="X396" i="32" s="1"/>
  <c r="S398" i="32" l="1"/>
  <c r="W397" i="32"/>
  <c r="X397" i="32" s="1"/>
  <c r="S399" i="32" l="1"/>
  <c r="W398" i="32"/>
  <c r="X398" i="32" s="1"/>
  <c r="S400" i="32" l="1"/>
  <c r="W399" i="32"/>
  <c r="X399" i="32" s="1"/>
  <c r="S401" i="32" l="1"/>
  <c r="W400" i="32"/>
  <c r="X400" i="32" s="1"/>
  <c r="S402" i="32" l="1"/>
  <c r="W401" i="32"/>
  <c r="X401" i="32" s="1"/>
  <c r="S403" i="32" l="1"/>
  <c r="W402" i="32"/>
  <c r="X402" i="32" s="1"/>
  <c r="S404" i="32" l="1"/>
  <c r="W403" i="32"/>
  <c r="X403" i="32" s="1"/>
  <c r="S405" i="32" l="1"/>
  <c r="W404" i="32"/>
  <c r="X404" i="32" s="1"/>
  <c r="S406" i="32" l="1"/>
  <c r="W405" i="32"/>
  <c r="X405" i="32" s="1"/>
  <c r="S407" i="32" l="1"/>
  <c r="W406" i="32"/>
  <c r="X406" i="32" s="1"/>
  <c r="S408" i="32" l="1"/>
  <c r="W407" i="32"/>
  <c r="X407" i="32" s="1"/>
  <c r="S409" i="32" l="1"/>
  <c r="W408" i="32"/>
  <c r="X408" i="32" s="1"/>
  <c r="S410" i="32" l="1"/>
  <c r="W409" i="32"/>
  <c r="X409" i="32" s="1"/>
  <c r="S411" i="32" l="1"/>
  <c r="W410" i="32"/>
  <c r="X410" i="32" s="1"/>
  <c r="S412" i="32" l="1"/>
  <c r="W411" i="32"/>
  <c r="X411" i="32" s="1"/>
  <c r="S413" i="32" l="1"/>
  <c r="W412" i="32"/>
  <c r="X412" i="32" s="1"/>
  <c r="S414" i="32" l="1"/>
  <c r="W413" i="32"/>
  <c r="X413" i="32" s="1"/>
  <c r="S415" i="32" l="1"/>
  <c r="W414" i="32"/>
  <c r="X414" i="32" s="1"/>
  <c r="S416" i="32" l="1"/>
  <c r="W415" i="32"/>
  <c r="X415" i="32" s="1"/>
  <c r="S417" i="32" l="1"/>
  <c r="W416" i="32"/>
  <c r="X416" i="32" s="1"/>
  <c r="S418" i="32" l="1"/>
  <c r="W417" i="32"/>
  <c r="X417" i="32" s="1"/>
  <c r="S419" i="32" l="1"/>
  <c r="W418" i="32"/>
  <c r="X418" i="32" s="1"/>
  <c r="S420" i="32" l="1"/>
  <c r="W419" i="32"/>
  <c r="X419" i="32" s="1"/>
  <c r="S421" i="32" l="1"/>
  <c r="W420" i="32"/>
  <c r="X420" i="32" s="1"/>
  <c r="S422" i="32" l="1"/>
  <c r="W421" i="32"/>
  <c r="X421" i="32" s="1"/>
  <c r="S423" i="32" l="1"/>
  <c r="W422" i="32"/>
  <c r="X422" i="32" s="1"/>
  <c r="S424" i="32" l="1"/>
  <c r="W423" i="32"/>
  <c r="X423" i="32" s="1"/>
  <c r="S425" i="32" l="1"/>
  <c r="W424" i="32"/>
  <c r="X424" i="32" s="1"/>
  <c r="S426" i="32" l="1"/>
  <c r="W425" i="32"/>
  <c r="X425" i="32" s="1"/>
  <c r="S427" i="32" l="1"/>
  <c r="W426" i="32"/>
  <c r="X426" i="32" s="1"/>
  <c r="S428" i="32" l="1"/>
  <c r="W427" i="32"/>
  <c r="X427" i="32" s="1"/>
  <c r="S429" i="32" l="1"/>
  <c r="W428" i="32"/>
  <c r="X428" i="32" s="1"/>
  <c r="S430" i="32" l="1"/>
  <c r="W429" i="32"/>
  <c r="X429" i="32" s="1"/>
  <c r="S431" i="32" l="1"/>
  <c r="W430" i="32"/>
  <c r="X430" i="32" s="1"/>
  <c r="S432" i="32" l="1"/>
  <c r="W431" i="32"/>
  <c r="X431" i="32" s="1"/>
  <c r="S433" i="32" l="1"/>
  <c r="W432" i="32"/>
  <c r="X432" i="32" s="1"/>
  <c r="S434" i="32" l="1"/>
  <c r="W433" i="32"/>
  <c r="X433" i="32" s="1"/>
  <c r="S435" i="32" l="1"/>
  <c r="W434" i="32"/>
  <c r="X434" i="32" s="1"/>
  <c r="S436" i="32" l="1"/>
  <c r="W435" i="32"/>
  <c r="X435" i="32" s="1"/>
  <c r="S437" i="32" l="1"/>
  <c r="W436" i="32"/>
  <c r="X436" i="32" s="1"/>
  <c r="S438" i="32" l="1"/>
  <c r="W437" i="32"/>
  <c r="X437" i="32" s="1"/>
  <c r="S439" i="32" l="1"/>
  <c r="W438" i="32"/>
  <c r="X438" i="32" s="1"/>
  <c r="S440" i="32" l="1"/>
  <c r="W439" i="32"/>
  <c r="X439" i="32" s="1"/>
  <c r="S441" i="32" l="1"/>
  <c r="W440" i="32"/>
  <c r="X440" i="32" s="1"/>
  <c r="S442" i="32" l="1"/>
  <c r="W441" i="32"/>
  <c r="X441" i="32" s="1"/>
  <c r="S443" i="32" l="1"/>
  <c r="W442" i="32"/>
  <c r="X442" i="32" s="1"/>
  <c r="S444" i="32" l="1"/>
  <c r="W443" i="32"/>
  <c r="X443" i="32" s="1"/>
  <c r="S445" i="32" l="1"/>
  <c r="W444" i="32"/>
  <c r="X444" i="32" s="1"/>
  <c r="S446" i="32" l="1"/>
  <c r="W445" i="32"/>
  <c r="X445" i="32" s="1"/>
  <c r="S447" i="32" l="1"/>
  <c r="W446" i="32"/>
  <c r="X446" i="32" s="1"/>
  <c r="S448" i="32" l="1"/>
  <c r="W447" i="32"/>
  <c r="X447" i="32" s="1"/>
  <c r="S449" i="32" l="1"/>
  <c r="W448" i="32"/>
  <c r="X448" i="32" s="1"/>
  <c r="S450" i="32" l="1"/>
  <c r="W449" i="32"/>
  <c r="X449" i="32" s="1"/>
  <c r="S451" i="32" l="1"/>
  <c r="W450" i="32"/>
  <c r="X450" i="32" s="1"/>
  <c r="S452" i="32" l="1"/>
  <c r="W451" i="32"/>
  <c r="X451" i="32" s="1"/>
  <c r="S453" i="32" l="1"/>
  <c r="W452" i="32"/>
  <c r="X452" i="32" s="1"/>
  <c r="S454" i="32" l="1"/>
  <c r="W453" i="32"/>
  <c r="X453" i="32" s="1"/>
  <c r="S455" i="32" l="1"/>
  <c r="W454" i="32"/>
  <c r="X454" i="32" s="1"/>
  <c r="S456" i="32" l="1"/>
  <c r="W455" i="32"/>
  <c r="X455" i="32" s="1"/>
  <c r="S457" i="32" l="1"/>
  <c r="W456" i="32"/>
  <c r="X456" i="32" s="1"/>
  <c r="S458" i="32" l="1"/>
  <c r="W457" i="32"/>
  <c r="X457" i="32" s="1"/>
  <c r="S459" i="32" l="1"/>
  <c r="W458" i="32"/>
  <c r="X458" i="32" s="1"/>
  <c r="S460" i="32" l="1"/>
  <c r="W459" i="32"/>
  <c r="X459" i="32" s="1"/>
  <c r="S461" i="32" l="1"/>
  <c r="W460" i="32"/>
  <c r="X460" i="32" s="1"/>
  <c r="S462" i="32" l="1"/>
  <c r="W461" i="32"/>
  <c r="X461" i="32" s="1"/>
  <c r="S463" i="32" l="1"/>
  <c r="W462" i="32"/>
  <c r="X462" i="32" s="1"/>
  <c r="S464" i="32" l="1"/>
  <c r="W463" i="32"/>
  <c r="X463" i="32" s="1"/>
  <c r="S465" i="32" l="1"/>
  <c r="W464" i="32"/>
  <c r="X464" i="32" s="1"/>
  <c r="S466" i="32" l="1"/>
  <c r="W465" i="32"/>
  <c r="X465" i="32" s="1"/>
  <c r="S467" i="32" l="1"/>
  <c r="W466" i="32"/>
  <c r="X466" i="32" s="1"/>
  <c r="S468" i="32" l="1"/>
  <c r="W467" i="32"/>
  <c r="X467" i="32" s="1"/>
  <c r="S469" i="32" l="1"/>
  <c r="W468" i="32"/>
  <c r="X468" i="32" s="1"/>
  <c r="S470" i="32" l="1"/>
  <c r="W469" i="32"/>
  <c r="X469" i="32" s="1"/>
  <c r="S471" i="32" l="1"/>
  <c r="W470" i="32"/>
  <c r="X470" i="32" s="1"/>
  <c r="S472" i="32" l="1"/>
  <c r="W471" i="32"/>
  <c r="X471" i="32" s="1"/>
  <c r="S473" i="32" l="1"/>
  <c r="W472" i="32"/>
  <c r="X472" i="32" s="1"/>
  <c r="S474" i="32" l="1"/>
  <c r="W473" i="32"/>
  <c r="X473" i="32" s="1"/>
  <c r="S475" i="32" l="1"/>
  <c r="W474" i="32"/>
  <c r="X474" i="32" s="1"/>
  <c r="S476" i="32" l="1"/>
  <c r="W475" i="32"/>
  <c r="X475" i="32" s="1"/>
  <c r="S477" i="32" l="1"/>
  <c r="W476" i="32"/>
  <c r="X476" i="32" s="1"/>
  <c r="S478" i="32" l="1"/>
  <c r="W477" i="32"/>
  <c r="X477" i="32" s="1"/>
  <c r="S479" i="32" l="1"/>
  <c r="W478" i="32"/>
  <c r="X478" i="32" s="1"/>
  <c r="S480" i="32" l="1"/>
  <c r="W479" i="32"/>
  <c r="X479" i="32" s="1"/>
  <c r="S481" i="32" l="1"/>
  <c r="W480" i="32"/>
  <c r="X480" i="32" s="1"/>
  <c r="S482" i="32" l="1"/>
  <c r="W481" i="32"/>
  <c r="X481" i="32" s="1"/>
  <c r="S483" i="32" l="1"/>
  <c r="W482" i="32"/>
  <c r="X482" i="32" s="1"/>
  <c r="S484" i="32" l="1"/>
  <c r="W483" i="32"/>
  <c r="X483" i="32" s="1"/>
  <c r="S485" i="32" l="1"/>
  <c r="W484" i="32"/>
  <c r="X484" i="32" s="1"/>
  <c r="S486" i="32" l="1"/>
  <c r="W485" i="32"/>
  <c r="X485" i="32" s="1"/>
  <c r="S487" i="32" l="1"/>
  <c r="W486" i="32"/>
  <c r="X486" i="32" s="1"/>
  <c r="S488" i="32" l="1"/>
  <c r="W487" i="32"/>
  <c r="X487" i="32" s="1"/>
  <c r="S489" i="32" l="1"/>
  <c r="W488" i="32"/>
  <c r="X488" i="32" s="1"/>
  <c r="S490" i="32" l="1"/>
  <c r="W489" i="32"/>
  <c r="X489" i="32" s="1"/>
  <c r="S491" i="32" l="1"/>
  <c r="W490" i="32"/>
  <c r="X490" i="32" s="1"/>
  <c r="S492" i="32" l="1"/>
  <c r="W491" i="32"/>
  <c r="X491" i="32" s="1"/>
  <c r="S493" i="32" l="1"/>
  <c r="W492" i="32"/>
  <c r="X492" i="32" s="1"/>
  <c r="S494" i="32" l="1"/>
  <c r="W493" i="32"/>
  <c r="X493" i="32" s="1"/>
  <c r="S495" i="32" l="1"/>
  <c r="W494" i="32"/>
  <c r="X494" i="32" s="1"/>
  <c r="S496" i="32" l="1"/>
  <c r="W495" i="32"/>
  <c r="X495" i="32" s="1"/>
  <c r="S497" i="32" l="1"/>
  <c r="W496" i="32"/>
  <c r="X496" i="32" s="1"/>
  <c r="S498" i="32" l="1"/>
  <c r="W497" i="32"/>
  <c r="X497" i="32" s="1"/>
  <c r="S499" i="32" l="1"/>
  <c r="W498" i="32"/>
  <c r="X498" i="32" s="1"/>
  <c r="S500" i="32" l="1"/>
  <c r="W499" i="32"/>
  <c r="X499" i="32" s="1"/>
  <c r="S501" i="32" l="1"/>
  <c r="W500" i="32"/>
  <c r="X500" i="32" s="1"/>
  <c r="S502" i="32" l="1"/>
  <c r="W501" i="32"/>
  <c r="X501" i="32" s="1"/>
  <c r="S503" i="32" l="1"/>
  <c r="W502" i="32"/>
  <c r="X502" i="32" s="1"/>
  <c r="S504" i="32" l="1"/>
  <c r="W503" i="32"/>
  <c r="X503" i="32" s="1"/>
  <c r="S505" i="32" l="1"/>
  <c r="W504" i="32"/>
  <c r="X504" i="32" s="1"/>
  <c r="S506" i="32" l="1"/>
  <c r="W505" i="32"/>
  <c r="X505" i="32" s="1"/>
  <c r="S507" i="32" l="1"/>
  <c r="W506" i="32"/>
  <c r="X506" i="32" s="1"/>
  <c r="S508" i="32" l="1"/>
  <c r="W507" i="32"/>
  <c r="X507" i="32" s="1"/>
  <c r="S509" i="32" l="1"/>
  <c r="W508" i="32"/>
  <c r="X508" i="32" s="1"/>
  <c r="S510" i="32" l="1"/>
  <c r="W509" i="32"/>
  <c r="X509" i="32" s="1"/>
  <c r="S511" i="32" l="1"/>
  <c r="W510" i="32"/>
  <c r="X510" i="32" s="1"/>
  <c r="S512" i="32" l="1"/>
  <c r="W511" i="32"/>
  <c r="X511" i="32" s="1"/>
  <c r="S513" i="32" l="1"/>
  <c r="W512" i="32"/>
  <c r="X512" i="32" s="1"/>
  <c r="S514" i="32" l="1"/>
  <c r="W513" i="32"/>
  <c r="X513" i="32" s="1"/>
  <c r="S515" i="32" l="1"/>
  <c r="W514" i="32"/>
  <c r="X514" i="32" s="1"/>
  <c r="S516" i="32" l="1"/>
  <c r="W515" i="32"/>
  <c r="X515" i="32" s="1"/>
  <c r="S517" i="32" l="1"/>
  <c r="W516" i="32"/>
  <c r="X516" i="32" s="1"/>
  <c r="S518" i="32" l="1"/>
  <c r="W517" i="32"/>
  <c r="X517" i="32" s="1"/>
  <c r="S519" i="32" l="1"/>
  <c r="W518" i="32"/>
  <c r="X518" i="32" s="1"/>
  <c r="S520" i="32" l="1"/>
  <c r="W519" i="32"/>
  <c r="X519" i="32" s="1"/>
  <c r="S521" i="32" l="1"/>
  <c r="W520" i="32"/>
  <c r="X520" i="32" s="1"/>
  <c r="S522" i="32" l="1"/>
  <c r="W521" i="32"/>
  <c r="X521" i="32" s="1"/>
  <c r="S523" i="32" l="1"/>
  <c r="W522" i="32"/>
  <c r="X522" i="32" s="1"/>
  <c r="S524" i="32" l="1"/>
  <c r="W523" i="32"/>
  <c r="X523" i="32" s="1"/>
  <c r="S525" i="32" l="1"/>
  <c r="W524" i="32"/>
  <c r="X524" i="32" s="1"/>
  <c r="S526" i="32" l="1"/>
  <c r="W525" i="32"/>
  <c r="X525" i="32" s="1"/>
  <c r="S527" i="32" l="1"/>
  <c r="W526" i="32"/>
  <c r="X526" i="32" s="1"/>
  <c r="S528" i="32" l="1"/>
  <c r="W527" i="32"/>
  <c r="X527" i="32" s="1"/>
  <c r="S529" i="32" l="1"/>
  <c r="W528" i="32"/>
  <c r="X528" i="32" s="1"/>
  <c r="S530" i="32" l="1"/>
  <c r="W529" i="32"/>
  <c r="X529" i="32" s="1"/>
  <c r="S531" i="32" l="1"/>
  <c r="W530" i="32"/>
  <c r="X530" i="32" s="1"/>
  <c r="S532" i="32" l="1"/>
  <c r="W531" i="32"/>
  <c r="X531" i="32" s="1"/>
  <c r="S533" i="32" l="1"/>
  <c r="W532" i="32"/>
  <c r="X532" i="32" s="1"/>
  <c r="S534" i="32" l="1"/>
  <c r="W533" i="32"/>
  <c r="X533" i="32" s="1"/>
  <c r="S535" i="32" l="1"/>
  <c r="W534" i="32"/>
  <c r="X534" i="32" s="1"/>
  <c r="S536" i="32" l="1"/>
  <c r="W535" i="32"/>
  <c r="X535" i="32" s="1"/>
  <c r="S537" i="32" l="1"/>
  <c r="W536" i="32"/>
  <c r="X536" i="32" s="1"/>
  <c r="S538" i="32" l="1"/>
  <c r="W537" i="32"/>
  <c r="X537" i="32" s="1"/>
  <c r="S539" i="32" l="1"/>
  <c r="W538" i="32"/>
  <c r="X538" i="32" s="1"/>
  <c r="S540" i="32" l="1"/>
  <c r="W539" i="32"/>
  <c r="X539" i="32" s="1"/>
  <c r="S541" i="32" l="1"/>
  <c r="W540" i="32"/>
  <c r="X540" i="32" s="1"/>
  <c r="S542" i="32" l="1"/>
  <c r="W541" i="32"/>
  <c r="X541" i="32" s="1"/>
  <c r="S543" i="32" l="1"/>
  <c r="W542" i="32"/>
  <c r="X542" i="32" s="1"/>
  <c r="S544" i="32" l="1"/>
  <c r="W543" i="32"/>
  <c r="X543" i="32" s="1"/>
  <c r="S545" i="32" l="1"/>
  <c r="W544" i="32"/>
  <c r="X544" i="32" s="1"/>
  <c r="S546" i="32" l="1"/>
  <c r="W545" i="32"/>
  <c r="X545" i="32" s="1"/>
  <c r="S547" i="32" l="1"/>
  <c r="W546" i="32"/>
  <c r="X546" i="32" s="1"/>
  <c r="S548" i="32" l="1"/>
  <c r="W547" i="32"/>
  <c r="X547" i="32" s="1"/>
  <c r="S549" i="32" l="1"/>
  <c r="W548" i="32"/>
  <c r="X548" i="32" s="1"/>
  <c r="S550" i="32" l="1"/>
  <c r="W549" i="32"/>
  <c r="X549" i="32" s="1"/>
  <c r="S551" i="32" l="1"/>
  <c r="W550" i="32"/>
  <c r="X550" i="32" s="1"/>
  <c r="S552" i="32" l="1"/>
  <c r="W551" i="32"/>
  <c r="X551" i="32" s="1"/>
  <c r="S553" i="32" l="1"/>
  <c r="W552" i="32"/>
  <c r="X552" i="32" s="1"/>
  <c r="S554" i="32" l="1"/>
  <c r="W553" i="32"/>
  <c r="X553" i="32" s="1"/>
  <c r="S555" i="32" l="1"/>
  <c r="W554" i="32"/>
  <c r="X554" i="32" s="1"/>
  <c r="S556" i="32" l="1"/>
  <c r="W555" i="32"/>
  <c r="X555" i="32" s="1"/>
  <c r="S557" i="32" l="1"/>
  <c r="W556" i="32"/>
  <c r="X556" i="32" s="1"/>
  <c r="S558" i="32" l="1"/>
  <c r="W557" i="32"/>
  <c r="X557" i="32" s="1"/>
  <c r="S559" i="32" l="1"/>
  <c r="W558" i="32"/>
  <c r="X558" i="32" s="1"/>
  <c r="S560" i="32" l="1"/>
  <c r="W559" i="32"/>
  <c r="X559" i="32" s="1"/>
  <c r="S561" i="32" l="1"/>
  <c r="W560" i="32"/>
  <c r="X560" i="32" s="1"/>
  <c r="S562" i="32" l="1"/>
  <c r="W561" i="32"/>
  <c r="X561" i="32" s="1"/>
  <c r="S563" i="32" l="1"/>
  <c r="W562" i="32"/>
  <c r="X562" i="32" s="1"/>
  <c r="S564" i="32" l="1"/>
  <c r="W563" i="32"/>
  <c r="X563" i="32" s="1"/>
  <c r="S565" i="32" l="1"/>
  <c r="W564" i="32"/>
  <c r="X564" i="32" s="1"/>
  <c r="S566" i="32" l="1"/>
  <c r="W565" i="32"/>
  <c r="X565" i="32" s="1"/>
  <c r="S567" i="32" l="1"/>
  <c r="W566" i="32"/>
  <c r="X566" i="32" s="1"/>
  <c r="S568" i="32" l="1"/>
  <c r="W567" i="32"/>
  <c r="X567" i="32" s="1"/>
  <c r="S569" i="32" l="1"/>
  <c r="W568" i="32"/>
  <c r="X568" i="32" s="1"/>
  <c r="S570" i="32" l="1"/>
  <c r="W569" i="32"/>
  <c r="X569" i="32" s="1"/>
  <c r="S571" i="32" l="1"/>
  <c r="W570" i="32"/>
  <c r="X570" i="32" s="1"/>
  <c r="S572" i="32" l="1"/>
  <c r="W571" i="32"/>
  <c r="X571" i="32" s="1"/>
  <c r="S573" i="32" l="1"/>
  <c r="W572" i="32"/>
  <c r="X572" i="32" s="1"/>
  <c r="S574" i="32" l="1"/>
  <c r="W573" i="32"/>
  <c r="X573" i="32" s="1"/>
  <c r="S575" i="32" l="1"/>
  <c r="W574" i="32"/>
  <c r="X574" i="32" s="1"/>
  <c r="S576" i="32" l="1"/>
  <c r="W575" i="32"/>
  <c r="X575" i="32" s="1"/>
  <c r="S577" i="32" l="1"/>
  <c r="W576" i="32"/>
  <c r="X576" i="32" s="1"/>
  <c r="S578" i="32" l="1"/>
  <c r="W577" i="32"/>
  <c r="X577" i="32" s="1"/>
  <c r="S579" i="32" l="1"/>
  <c r="W578" i="32"/>
  <c r="X578" i="32" s="1"/>
  <c r="S580" i="32" l="1"/>
  <c r="W579" i="32"/>
  <c r="X579" i="32" s="1"/>
  <c r="S581" i="32" l="1"/>
  <c r="W580" i="32"/>
  <c r="X580" i="32" s="1"/>
  <c r="S582" i="32" l="1"/>
  <c r="W581" i="32"/>
  <c r="X581" i="32" s="1"/>
  <c r="S583" i="32" l="1"/>
  <c r="W582" i="32"/>
  <c r="X582" i="32" s="1"/>
  <c r="S584" i="32" l="1"/>
  <c r="W583" i="32"/>
  <c r="X583" i="32" s="1"/>
  <c r="S585" i="32" l="1"/>
  <c r="W584" i="32"/>
  <c r="X584" i="32" s="1"/>
  <c r="S586" i="32" l="1"/>
  <c r="W585" i="32"/>
  <c r="X585" i="32" s="1"/>
  <c r="S587" i="32" l="1"/>
  <c r="W586" i="32"/>
  <c r="X586" i="32" s="1"/>
  <c r="S588" i="32" l="1"/>
  <c r="W587" i="32"/>
  <c r="X587" i="32" s="1"/>
  <c r="S589" i="32" l="1"/>
  <c r="W588" i="32"/>
  <c r="X588" i="32" s="1"/>
  <c r="S590" i="32" l="1"/>
  <c r="W589" i="32"/>
  <c r="X589" i="32" s="1"/>
  <c r="S591" i="32" l="1"/>
  <c r="W590" i="32"/>
  <c r="X590" i="32" s="1"/>
  <c r="S592" i="32" l="1"/>
  <c r="W591" i="32"/>
  <c r="X591" i="32" s="1"/>
  <c r="S593" i="32" l="1"/>
  <c r="W592" i="32"/>
  <c r="X592" i="32" s="1"/>
  <c r="S594" i="32" l="1"/>
  <c r="W593" i="32"/>
  <c r="X593" i="32" s="1"/>
  <c r="S595" i="32" l="1"/>
  <c r="W594" i="32"/>
  <c r="X594" i="32" s="1"/>
  <c r="S596" i="32" l="1"/>
  <c r="W595" i="32"/>
  <c r="X595" i="32" s="1"/>
  <c r="S597" i="32" l="1"/>
  <c r="W596" i="32"/>
  <c r="X596" i="32" s="1"/>
  <c r="S598" i="32" l="1"/>
  <c r="W597" i="32"/>
  <c r="X597" i="32" s="1"/>
  <c r="S599" i="32" l="1"/>
  <c r="W598" i="32"/>
  <c r="X598" i="32" s="1"/>
  <c r="S600" i="32" l="1"/>
  <c r="W599" i="32"/>
  <c r="X599" i="32" s="1"/>
  <c r="S601" i="32" l="1"/>
  <c r="W600" i="32"/>
  <c r="X600" i="32" s="1"/>
  <c r="S602" i="32" l="1"/>
  <c r="W601" i="32"/>
  <c r="X601" i="32" s="1"/>
  <c r="S603" i="32" l="1"/>
  <c r="W602" i="32"/>
  <c r="X602" i="32" s="1"/>
  <c r="S604" i="32" l="1"/>
  <c r="W603" i="32"/>
  <c r="X603" i="32" s="1"/>
  <c r="S605" i="32" l="1"/>
  <c r="W604" i="32"/>
  <c r="X604" i="32" s="1"/>
  <c r="S606" i="32" l="1"/>
  <c r="W605" i="32"/>
  <c r="X605" i="32" s="1"/>
  <c r="S607" i="32" l="1"/>
  <c r="W606" i="32"/>
  <c r="X606" i="32" s="1"/>
  <c r="S608" i="32" l="1"/>
  <c r="W607" i="32"/>
  <c r="X607" i="32" s="1"/>
  <c r="S609" i="32" l="1"/>
  <c r="W608" i="32"/>
  <c r="X608" i="32" s="1"/>
  <c r="S610" i="32" l="1"/>
  <c r="W609" i="32"/>
  <c r="X609" i="32" s="1"/>
  <c r="S611" i="32" l="1"/>
  <c r="W610" i="32"/>
  <c r="X610" i="32" s="1"/>
  <c r="S612" i="32" l="1"/>
  <c r="W611" i="32"/>
  <c r="X611" i="32" s="1"/>
  <c r="S613" i="32" l="1"/>
  <c r="W612" i="32"/>
  <c r="X612" i="32" s="1"/>
  <c r="S614" i="32" l="1"/>
  <c r="W613" i="32"/>
  <c r="X613" i="32" s="1"/>
  <c r="S615" i="32" l="1"/>
  <c r="W614" i="32"/>
  <c r="X614" i="32" s="1"/>
  <c r="S616" i="32" l="1"/>
  <c r="W615" i="32"/>
  <c r="X615" i="32" s="1"/>
  <c r="S617" i="32" l="1"/>
  <c r="W616" i="32"/>
  <c r="X616" i="32" s="1"/>
  <c r="S618" i="32" l="1"/>
  <c r="W617" i="32"/>
  <c r="X617" i="32" s="1"/>
  <c r="S619" i="32" l="1"/>
  <c r="W618" i="32"/>
  <c r="X618" i="32" s="1"/>
  <c r="S620" i="32" l="1"/>
  <c r="W619" i="32"/>
  <c r="X619" i="32" s="1"/>
  <c r="S621" i="32" l="1"/>
  <c r="W620" i="32"/>
  <c r="X620" i="32" s="1"/>
  <c r="S622" i="32" l="1"/>
  <c r="W621" i="32"/>
  <c r="X621" i="32" s="1"/>
  <c r="S623" i="32" l="1"/>
  <c r="W622" i="32"/>
  <c r="X622" i="32" s="1"/>
  <c r="S624" i="32" l="1"/>
  <c r="W623" i="32"/>
  <c r="X623" i="32" s="1"/>
  <c r="S625" i="32" l="1"/>
  <c r="W624" i="32"/>
  <c r="X624" i="32" s="1"/>
  <c r="S626" i="32" l="1"/>
  <c r="W625" i="32"/>
  <c r="X625" i="32" s="1"/>
  <c r="S627" i="32" l="1"/>
  <c r="W626" i="32"/>
  <c r="X626" i="32" s="1"/>
  <c r="S628" i="32" l="1"/>
  <c r="W627" i="32"/>
  <c r="X627" i="32" s="1"/>
  <c r="S629" i="32" l="1"/>
  <c r="W628" i="32"/>
  <c r="X628" i="32" s="1"/>
  <c r="S630" i="32" l="1"/>
  <c r="W629" i="32"/>
  <c r="X629" i="32" s="1"/>
  <c r="S631" i="32" l="1"/>
  <c r="W630" i="32"/>
  <c r="X630" i="32" s="1"/>
  <c r="S632" i="32" l="1"/>
  <c r="W631" i="32"/>
  <c r="X631" i="32" s="1"/>
  <c r="S633" i="32" l="1"/>
  <c r="W632" i="32"/>
  <c r="X632" i="32" s="1"/>
  <c r="S634" i="32" l="1"/>
  <c r="W633" i="32"/>
  <c r="X633" i="32" s="1"/>
  <c r="S635" i="32" l="1"/>
  <c r="W634" i="32"/>
  <c r="X634" i="32" s="1"/>
  <c r="S636" i="32" l="1"/>
  <c r="W635" i="32"/>
  <c r="X635" i="32" s="1"/>
  <c r="S637" i="32" l="1"/>
  <c r="W636" i="32"/>
  <c r="X636" i="32" s="1"/>
  <c r="S638" i="32" l="1"/>
  <c r="W637" i="32"/>
  <c r="X637" i="32" s="1"/>
  <c r="S639" i="32" l="1"/>
  <c r="W638" i="32"/>
  <c r="X638" i="32" s="1"/>
  <c r="S640" i="32" l="1"/>
  <c r="W639" i="32"/>
  <c r="X639" i="32" s="1"/>
  <c r="S641" i="32" l="1"/>
  <c r="W640" i="32"/>
  <c r="X640" i="32" s="1"/>
  <c r="S642" i="32" l="1"/>
  <c r="W641" i="32"/>
  <c r="X641" i="32" s="1"/>
  <c r="S643" i="32" l="1"/>
  <c r="W642" i="32"/>
  <c r="X642" i="32" s="1"/>
  <c r="S644" i="32" l="1"/>
  <c r="W643" i="32"/>
  <c r="X643" i="32" s="1"/>
  <c r="S645" i="32" l="1"/>
  <c r="W644" i="32"/>
  <c r="X644" i="32" s="1"/>
  <c r="S646" i="32" l="1"/>
  <c r="W645" i="32"/>
  <c r="X645" i="32" s="1"/>
  <c r="S647" i="32" l="1"/>
  <c r="W646" i="32"/>
  <c r="X646" i="32" s="1"/>
  <c r="S648" i="32" l="1"/>
  <c r="W647" i="32"/>
  <c r="X647" i="32" s="1"/>
  <c r="S649" i="32" l="1"/>
  <c r="W648" i="32"/>
  <c r="X648" i="32" s="1"/>
  <c r="S650" i="32" l="1"/>
  <c r="W649" i="32"/>
  <c r="X649" i="32" s="1"/>
  <c r="S651" i="32" l="1"/>
  <c r="W650" i="32"/>
  <c r="X650" i="32" s="1"/>
  <c r="S652" i="32" l="1"/>
  <c r="W651" i="32"/>
  <c r="X651" i="32" s="1"/>
  <c r="S653" i="32" l="1"/>
  <c r="W652" i="32"/>
  <c r="X652" i="32" s="1"/>
  <c r="S654" i="32" l="1"/>
  <c r="W653" i="32"/>
  <c r="X653" i="32" s="1"/>
  <c r="S655" i="32" l="1"/>
  <c r="W654" i="32"/>
  <c r="X654" i="32" s="1"/>
  <c r="S656" i="32" l="1"/>
  <c r="W655" i="32"/>
  <c r="X655" i="32" s="1"/>
  <c r="S657" i="32" l="1"/>
  <c r="W656" i="32"/>
  <c r="X656" i="32" s="1"/>
  <c r="S658" i="32" l="1"/>
  <c r="W657" i="32"/>
  <c r="X657" i="32" s="1"/>
  <c r="S659" i="32" l="1"/>
  <c r="W658" i="32"/>
  <c r="X658" i="32" s="1"/>
  <c r="S660" i="32" l="1"/>
  <c r="W659" i="32"/>
  <c r="X659" i="32" s="1"/>
  <c r="S661" i="32" l="1"/>
  <c r="W660" i="32"/>
  <c r="X660" i="32" s="1"/>
  <c r="S662" i="32" l="1"/>
  <c r="W661" i="32"/>
  <c r="X661" i="32" s="1"/>
  <c r="S663" i="32" l="1"/>
  <c r="W662" i="32"/>
  <c r="X662" i="32" s="1"/>
  <c r="S664" i="32" l="1"/>
  <c r="W663" i="32"/>
  <c r="X663" i="32" s="1"/>
  <c r="S665" i="32" l="1"/>
  <c r="W664" i="32"/>
  <c r="X664" i="32" s="1"/>
  <c r="S666" i="32" l="1"/>
  <c r="W665" i="32"/>
  <c r="X665" i="32" s="1"/>
  <c r="S667" i="32" l="1"/>
  <c r="W666" i="32"/>
  <c r="X666" i="32" s="1"/>
  <c r="S668" i="32" l="1"/>
  <c r="W667" i="32"/>
  <c r="X667" i="32" s="1"/>
  <c r="S669" i="32" l="1"/>
  <c r="W668" i="32"/>
  <c r="X668" i="32" s="1"/>
  <c r="S670" i="32" l="1"/>
  <c r="W669" i="32"/>
  <c r="X669" i="32" s="1"/>
  <c r="S671" i="32" l="1"/>
  <c r="W670" i="32"/>
  <c r="X670" i="32" s="1"/>
  <c r="S672" i="32" l="1"/>
  <c r="W671" i="32"/>
  <c r="X671" i="32" s="1"/>
  <c r="S673" i="32" l="1"/>
  <c r="W672" i="32"/>
  <c r="X672" i="32" s="1"/>
  <c r="S674" i="32" l="1"/>
  <c r="W673" i="32"/>
  <c r="X673" i="32" s="1"/>
  <c r="S675" i="32" l="1"/>
  <c r="W674" i="32"/>
  <c r="X674" i="32" s="1"/>
  <c r="S676" i="32" l="1"/>
  <c r="W675" i="32"/>
  <c r="X675" i="32" s="1"/>
  <c r="S677" i="32" l="1"/>
  <c r="W676" i="32"/>
  <c r="X676" i="32" s="1"/>
  <c r="S678" i="32" l="1"/>
  <c r="W677" i="32"/>
  <c r="X677" i="32" s="1"/>
  <c r="S679" i="32" l="1"/>
  <c r="W678" i="32"/>
  <c r="X678" i="32" s="1"/>
  <c r="S680" i="32" l="1"/>
  <c r="W679" i="32"/>
  <c r="X679" i="32" s="1"/>
  <c r="S681" i="32" l="1"/>
  <c r="W680" i="32"/>
  <c r="X680" i="32" s="1"/>
  <c r="S682" i="32" l="1"/>
  <c r="W681" i="32"/>
  <c r="X681" i="32" s="1"/>
  <c r="S683" i="32" l="1"/>
  <c r="W682" i="32"/>
  <c r="X682" i="32" s="1"/>
  <c r="S684" i="32" l="1"/>
  <c r="W683" i="32"/>
  <c r="X683" i="32" s="1"/>
  <c r="S685" i="32" l="1"/>
  <c r="W684" i="32"/>
  <c r="X684" i="32" s="1"/>
  <c r="S686" i="32" l="1"/>
  <c r="W685" i="32"/>
  <c r="X685" i="32" s="1"/>
  <c r="S687" i="32" l="1"/>
  <c r="W686" i="32"/>
  <c r="X686" i="32" s="1"/>
  <c r="S688" i="32" l="1"/>
  <c r="W687" i="32"/>
  <c r="X687" i="32" s="1"/>
  <c r="S689" i="32" l="1"/>
  <c r="W688" i="32"/>
  <c r="X688" i="32" s="1"/>
  <c r="S690" i="32" l="1"/>
  <c r="W689" i="32"/>
  <c r="X689" i="32" s="1"/>
  <c r="S691" i="32" l="1"/>
  <c r="W690" i="32"/>
  <c r="X690" i="32" s="1"/>
  <c r="S692" i="32" l="1"/>
  <c r="W691" i="32"/>
  <c r="X691" i="32" s="1"/>
  <c r="S693" i="32" l="1"/>
  <c r="W692" i="32"/>
  <c r="X692" i="32" s="1"/>
  <c r="S694" i="32" l="1"/>
  <c r="W693" i="32"/>
  <c r="X693" i="32" s="1"/>
  <c r="S695" i="32" l="1"/>
  <c r="W694" i="32"/>
  <c r="X694" i="32" s="1"/>
  <c r="S696" i="32" l="1"/>
  <c r="W695" i="32"/>
  <c r="X695" i="32" s="1"/>
  <c r="S697" i="32" l="1"/>
  <c r="W696" i="32"/>
  <c r="X696" i="32" s="1"/>
  <c r="S698" i="32" l="1"/>
  <c r="W697" i="32"/>
  <c r="X697" i="32" s="1"/>
  <c r="S699" i="32" l="1"/>
  <c r="W698" i="32"/>
  <c r="X698" i="32" s="1"/>
  <c r="S700" i="32" l="1"/>
  <c r="W699" i="32"/>
  <c r="X699" i="32" s="1"/>
  <c r="S701" i="32" l="1"/>
  <c r="W700" i="32"/>
  <c r="X700" i="32" s="1"/>
  <c r="S702" i="32" l="1"/>
  <c r="W701" i="32"/>
  <c r="X701" i="32" s="1"/>
  <c r="S703" i="32" l="1"/>
  <c r="W702" i="32"/>
  <c r="X702" i="32" s="1"/>
  <c r="S704" i="32" l="1"/>
  <c r="W703" i="32"/>
  <c r="X703" i="32" s="1"/>
  <c r="S705" i="32" l="1"/>
  <c r="W704" i="32"/>
  <c r="X704" i="32" s="1"/>
  <c r="S706" i="32" l="1"/>
  <c r="W705" i="32"/>
  <c r="X705" i="32" s="1"/>
  <c r="S707" i="32" l="1"/>
  <c r="W706" i="32"/>
  <c r="X706" i="32" s="1"/>
  <c r="S708" i="32" l="1"/>
  <c r="W707" i="32"/>
  <c r="X707" i="32" s="1"/>
  <c r="S709" i="32" l="1"/>
  <c r="W708" i="32"/>
  <c r="X708" i="32" s="1"/>
  <c r="S710" i="32" l="1"/>
  <c r="W709" i="32"/>
  <c r="X709" i="32" s="1"/>
  <c r="S711" i="32" l="1"/>
  <c r="W710" i="32"/>
  <c r="X710" i="32" s="1"/>
  <c r="S712" i="32" l="1"/>
  <c r="W711" i="32"/>
  <c r="X711" i="32" s="1"/>
  <c r="S713" i="32" l="1"/>
  <c r="W712" i="32"/>
  <c r="X712" i="32" s="1"/>
  <c r="S714" i="32" l="1"/>
  <c r="W713" i="32"/>
  <c r="X713" i="32" s="1"/>
  <c r="S715" i="32" l="1"/>
  <c r="W714" i="32"/>
  <c r="X714" i="32" s="1"/>
  <c r="S716" i="32" l="1"/>
  <c r="W715" i="32"/>
  <c r="X715" i="32" s="1"/>
  <c r="S717" i="32" l="1"/>
  <c r="W716" i="32"/>
  <c r="X716" i="32" s="1"/>
  <c r="S718" i="32" l="1"/>
  <c r="W717" i="32"/>
  <c r="X717" i="32" s="1"/>
  <c r="S719" i="32" l="1"/>
  <c r="W718" i="32"/>
  <c r="X718" i="32" s="1"/>
  <c r="S720" i="32" l="1"/>
  <c r="W719" i="32"/>
  <c r="X719" i="32" s="1"/>
  <c r="S721" i="32" l="1"/>
  <c r="W720" i="32"/>
  <c r="X720" i="32" s="1"/>
  <c r="S722" i="32" l="1"/>
  <c r="W721" i="32"/>
  <c r="X721" i="32" s="1"/>
  <c r="S723" i="32" l="1"/>
  <c r="W722" i="32"/>
  <c r="X722" i="32" s="1"/>
  <c r="S724" i="32" l="1"/>
  <c r="W723" i="32"/>
  <c r="X723" i="32" s="1"/>
  <c r="S725" i="32" l="1"/>
  <c r="W724" i="32"/>
  <c r="X724" i="32" s="1"/>
  <c r="S726" i="32" l="1"/>
  <c r="W725" i="32"/>
  <c r="X725" i="32" s="1"/>
  <c r="S727" i="32" l="1"/>
  <c r="W726" i="32"/>
  <c r="X726" i="32" s="1"/>
  <c r="S728" i="32" l="1"/>
  <c r="W727" i="32"/>
  <c r="X727" i="32" s="1"/>
  <c r="S729" i="32" l="1"/>
  <c r="W728" i="32"/>
  <c r="X728" i="32" s="1"/>
  <c r="S730" i="32" l="1"/>
  <c r="W729" i="32"/>
  <c r="X729" i="32" s="1"/>
  <c r="S731" i="32" l="1"/>
  <c r="W730" i="32"/>
  <c r="X730" i="32" s="1"/>
  <c r="S732" i="32" l="1"/>
  <c r="W731" i="32"/>
  <c r="X731" i="32" s="1"/>
  <c r="S733" i="32" l="1"/>
  <c r="W732" i="32"/>
  <c r="X732" i="32" s="1"/>
  <c r="S734" i="32" l="1"/>
  <c r="W733" i="32"/>
  <c r="X733" i="32" s="1"/>
  <c r="S735" i="32" l="1"/>
  <c r="W734" i="32"/>
  <c r="X734" i="32" s="1"/>
  <c r="S736" i="32" l="1"/>
  <c r="W735" i="32"/>
  <c r="X735" i="32" s="1"/>
  <c r="S737" i="32" l="1"/>
  <c r="W736" i="32"/>
  <c r="X736" i="32" s="1"/>
  <c r="S738" i="32" l="1"/>
  <c r="W737" i="32"/>
  <c r="X737" i="32" s="1"/>
  <c r="S739" i="32" l="1"/>
  <c r="W738" i="32"/>
  <c r="X738" i="32" s="1"/>
  <c r="S740" i="32" l="1"/>
  <c r="W739" i="32"/>
  <c r="X739" i="32" s="1"/>
  <c r="S741" i="32" l="1"/>
  <c r="W740" i="32"/>
  <c r="X740" i="32" s="1"/>
  <c r="S742" i="32" l="1"/>
  <c r="W741" i="32"/>
  <c r="X741" i="32" s="1"/>
  <c r="S743" i="32" l="1"/>
  <c r="W742" i="32"/>
  <c r="X742" i="32" s="1"/>
  <c r="S744" i="32" l="1"/>
  <c r="W743" i="32"/>
  <c r="X743" i="32" s="1"/>
  <c r="S745" i="32" l="1"/>
  <c r="W744" i="32"/>
  <c r="X744" i="32" s="1"/>
  <c r="S746" i="32" l="1"/>
  <c r="W745" i="32"/>
  <c r="X745" i="32" s="1"/>
  <c r="S747" i="32" l="1"/>
  <c r="W746" i="32"/>
  <c r="X746" i="32" s="1"/>
  <c r="S748" i="32" l="1"/>
  <c r="W747" i="32"/>
  <c r="X747" i="32" s="1"/>
  <c r="S749" i="32" l="1"/>
  <c r="W748" i="32"/>
  <c r="X748" i="32" s="1"/>
  <c r="S750" i="32" l="1"/>
  <c r="W749" i="32"/>
  <c r="X749" i="32" s="1"/>
  <c r="S751" i="32" l="1"/>
  <c r="W750" i="32"/>
  <c r="X750" i="32" s="1"/>
  <c r="S752" i="32" l="1"/>
  <c r="W751" i="32"/>
  <c r="X751" i="32" s="1"/>
  <c r="S753" i="32" l="1"/>
  <c r="W752" i="32"/>
  <c r="X752" i="32" s="1"/>
  <c r="S754" i="32" l="1"/>
  <c r="W754" i="32" s="1"/>
  <c r="X754" i="32" s="1"/>
  <c r="W753" i="32"/>
  <c r="X753"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 xml:space="preserve">GE </author>
  </authors>
  <commentList>
    <comment ref="K14" authorId="0" shapeId="0" xr:uid="{00000000-0006-0000-0000-000001000000}">
      <text>
        <r>
          <rPr>
            <sz val="9"/>
            <color indexed="81"/>
            <rFont val="ＭＳ Ｐゴシック"/>
            <family val="3"/>
            <charset val="128"/>
          </rPr>
          <t>会社名はこちらにご記入下さい。</t>
        </r>
      </text>
    </comment>
    <comment ref="S62" authorId="0" shapeId="0" xr:uid="{00000000-0006-0000-0000-000002000000}">
      <text>
        <r>
          <rPr>
            <sz val="9"/>
            <color indexed="81"/>
            <rFont val="ＭＳ Ｐゴシック"/>
            <family val="3"/>
            <charset val="128"/>
          </rPr>
          <t>2名以上の場合は
選択の上、別紙にて追記下さい。</t>
        </r>
      </text>
    </comment>
    <comment ref="S76" authorId="0" shapeId="0" xr:uid="{00000000-0006-0000-0000-000003000000}">
      <text>
        <r>
          <rPr>
            <sz val="9"/>
            <color indexed="81"/>
            <rFont val="ＭＳ Ｐゴシック"/>
            <family val="3"/>
            <charset val="128"/>
          </rPr>
          <t>2名以上の場合は
選択の上、別紙にて追記下さい。</t>
        </r>
      </text>
    </comment>
    <comment ref="D85" authorId="0" shapeId="0" xr:uid="{00000000-0006-0000-0000-000004000000}">
      <text>
        <r>
          <rPr>
            <sz val="9"/>
            <color indexed="81"/>
            <rFont val="ＭＳ Ｐゴシック"/>
            <family val="3"/>
            <charset val="128"/>
          </rPr>
          <t>会社名をこちらにご記入下さい。</t>
        </r>
      </text>
    </comment>
    <comment ref="D97" authorId="1" shapeId="0" xr:uid="{00000000-0006-0000-0000-000005000000}">
      <text>
        <r>
          <rPr>
            <sz val="9"/>
            <color indexed="81"/>
            <rFont val="ＭＳ Ｐゴシック"/>
            <family val="3"/>
            <charset val="128"/>
          </rPr>
          <t>物件名称の記入をお願い致します。</t>
        </r>
      </text>
    </comment>
    <comment ref="N99" authorId="0" shapeId="0" xr:uid="{00000000-0006-0000-0000-000006000000}">
      <text>
        <r>
          <rPr>
            <sz val="9"/>
            <color indexed="81"/>
            <rFont val="ＭＳ Ｐゴシック"/>
            <family val="3"/>
            <charset val="128"/>
          </rPr>
          <t>６欄において、
「要」を選択した場合に記入してください</t>
        </r>
      </text>
    </comment>
    <comment ref="L152" authorId="0" shapeId="0" xr:uid="{00000000-0006-0000-0000-000007000000}">
      <text>
        <r>
          <rPr>
            <sz val="9"/>
            <color indexed="81"/>
            <rFont val="ＭＳ Ｐゴシック"/>
            <family val="3"/>
            <charset val="128"/>
          </rPr>
          <t>液状化に係る情報提供を行う場合は、
「申出書」を添付して下さい。</t>
        </r>
      </text>
    </comment>
    <comment ref="B197" authorId="0" shapeId="0" xr:uid="{00000000-0006-0000-0000-000008000000}">
      <text>
        <r>
          <rPr>
            <sz val="9"/>
            <color indexed="81"/>
            <rFont val="ＭＳ Ｐゴシック"/>
            <family val="3"/>
            <charset val="128"/>
          </rPr>
          <t>第二面６欄において、
「要」を選択した場合に区分所有の有無を選択してください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100-000001000000}">
      <text>
        <r>
          <rPr>
            <sz val="9"/>
            <color indexed="81"/>
            <rFont val="ＭＳ Ｐゴシック"/>
            <family val="3"/>
            <charset val="128"/>
          </rPr>
          <t>2以上の申請者はこちらに記載し添付をして下さい。</t>
        </r>
      </text>
    </comment>
    <comment ref="D22" authorId="0" shapeId="0" xr:uid="{00000000-0006-0000-0100-000002000000}">
      <text>
        <r>
          <rPr>
            <sz val="9"/>
            <color indexed="81"/>
            <rFont val="ＭＳ Ｐゴシック"/>
            <family val="3"/>
            <charset val="128"/>
          </rPr>
          <t>2以上の建築主はこちらに記載し添付をして下さい。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 authorId="0" shapeId="0" xr:uid="{00000000-0006-0000-0200-000001000000}">
      <text>
        <r>
          <rPr>
            <sz val="9"/>
            <color indexed="81"/>
            <rFont val="ＭＳ Ｐゴシック"/>
            <family val="3"/>
            <charset val="128"/>
          </rPr>
          <t xml:space="preserve">第4面代替に記入すれば提出不要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GE </author>
  </authors>
  <commentList>
    <comment ref="E28" authorId="0" shapeId="0" xr:uid="{00000000-0006-0000-0400-000001000000}">
      <text>
        <r>
          <rPr>
            <sz val="9"/>
            <color indexed="81"/>
            <rFont val="ＭＳ Ｐゴシック"/>
            <family val="3"/>
            <charset val="128"/>
          </rPr>
          <t>変更の概要をこちらにご記入下さい。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2500-000001000000}">
      <text>
        <r>
          <rPr>
            <b/>
            <sz val="9"/>
            <color indexed="81"/>
            <rFont val="ＭＳ Ｐゴシック"/>
            <family val="3"/>
            <charset val="128"/>
          </rPr>
          <t xml:space="preserve">入力について
</t>
        </r>
        <r>
          <rPr>
            <sz val="9"/>
            <color indexed="81"/>
            <rFont val="ＭＳ Ｐゴシック"/>
            <family val="3"/>
            <charset val="128"/>
          </rPr>
          <t xml:space="preserve">小数点第3位以下の数値につきましては切捨入力にてお願い致します。
例）0.123⇒0.12　0.789⇒0.78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0" authorId="0" shapeId="0" xr:uid="{00000000-0006-0000-2700-000001000000}">
      <text>
        <r>
          <rPr>
            <b/>
            <sz val="9"/>
            <color indexed="81"/>
            <rFont val="ＭＳ Ｐゴシック"/>
            <family val="3"/>
            <charset val="128"/>
          </rPr>
          <t xml:space="preserve">建築主が連名になる場合があります。
</t>
        </r>
      </text>
    </comment>
  </commentList>
</comments>
</file>

<file path=xl/sharedStrings.xml><?xml version="1.0" encoding="utf-8"?>
<sst xmlns="http://schemas.openxmlformats.org/spreadsheetml/2006/main" count="19379" uniqueCount="2904">
  <si>
    <t>６．空気環境に関すること</t>
    <rPh sb="2" eb="4">
      <t>クウキ</t>
    </rPh>
    <rPh sb="4" eb="6">
      <t>カンキョウ</t>
    </rPh>
    <rPh sb="7" eb="8">
      <t>カン</t>
    </rPh>
    <phoneticPr fontId="4"/>
  </si>
  <si>
    <t>ホルムアルデヒド対策（内装及び天井裏等）</t>
    <rPh sb="8" eb="10">
      <t>タイサク</t>
    </rPh>
    <rPh sb="11" eb="13">
      <t>ナイソウ</t>
    </rPh>
    <rPh sb="13" eb="14">
      <t>オヨ</t>
    </rPh>
    <rPh sb="15" eb="18">
      <t>テンジョウウラ</t>
    </rPh>
    <rPh sb="18" eb="19">
      <t>トウ</t>
    </rPh>
    <phoneticPr fontId="4"/>
  </si>
  <si>
    <t>1/12以下＋段の併設</t>
    <rPh sb="4" eb="6">
      <t>イカ</t>
    </rPh>
    <rPh sb="7" eb="8">
      <t>ダン</t>
    </rPh>
    <rPh sb="9" eb="11">
      <t>ヘイセツ</t>
    </rPh>
    <phoneticPr fontId="4"/>
  </si>
  <si>
    <t>□</t>
    <phoneticPr fontId="4"/>
  </si>
  <si>
    <t>1/15以下</t>
    <rPh sb="4" eb="6">
      <t>イカ</t>
    </rPh>
    <phoneticPr fontId="4"/>
  </si>
  <si>
    <t>1/8以下</t>
    <rPh sb="3" eb="5">
      <t>イカ</t>
    </rPh>
    <phoneticPr fontId="4"/>
  </si>
  <si>
    <t>傾斜路の構造</t>
    <rPh sb="0" eb="2">
      <t>ケイシャ</t>
    </rPh>
    <rPh sb="2" eb="3">
      <t>ミチ</t>
    </rPh>
    <rPh sb="4" eb="6">
      <t>コウゾウ</t>
    </rPh>
    <phoneticPr fontId="4"/>
  </si>
  <si>
    <t>手すりの床面の高さ</t>
    <rPh sb="0" eb="1">
      <t>テ</t>
    </rPh>
    <rPh sb="4" eb="5">
      <t>ユカ</t>
    </rPh>
    <rPh sb="5" eb="6">
      <t>メン</t>
    </rPh>
    <rPh sb="7" eb="8">
      <t>タカ</t>
    </rPh>
    <phoneticPr fontId="4"/>
  </si>
  <si>
    <t>（</t>
    <phoneticPr fontId="4"/>
  </si>
  <si>
    <t>有効幅員</t>
    <rPh sb="0" eb="2">
      <t>ユウコウ</t>
    </rPh>
    <rPh sb="2" eb="4">
      <t>フクイン</t>
    </rPh>
    <phoneticPr fontId="4"/>
  </si>
  <si>
    <t>段の構造</t>
    <rPh sb="0" eb="1">
      <t>ダン</t>
    </rPh>
    <rPh sb="2" eb="4">
      <t>コウゾウ</t>
    </rPh>
    <phoneticPr fontId="4"/>
  </si>
  <si>
    <t>手すりの踏面先端からの高さ</t>
    <rPh sb="0" eb="1">
      <t>テ</t>
    </rPh>
    <rPh sb="4" eb="6">
      <t>フミヅラ</t>
    </rPh>
    <rPh sb="6" eb="8">
      <t>センタン</t>
    </rPh>
    <rPh sb="11" eb="12">
      <t>タカ</t>
    </rPh>
    <phoneticPr fontId="4"/>
  </si>
  <si>
    <t>階段詳細図</t>
    <rPh sb="0" eb="2">
      <t>カイダン</t>
    </rPh>
    <rPh sb="2" eb="4">
      <t>ショウサイ</t>
    </rPh>
    <rPh sb="4" eb="5">
      <t>ズ</t>
    </rPh>
    <phoneticPr fontId="4"/>
  </si>
  <si>
    <t>※等級5のみ記入</t>
    <rPh sb="1" eb="3">
      <t>トウキュウ</t>
    </rPh>
    <rPh sb="6" eb="8">
      <t>キニュウ</t>
    </rPh>
    <phoneticPr fontId="4"/>
  </si>
  <si>
    <t>踏面の先端からの高さ</t>
    <rPh sb="0" eb="1">
      <t>トウ</t>
    </rPh>
    <rPh sb="1" eb="2">
      <t>メン</t>
    </rPh>
    <rPh sb="3" eb="5">
      <t>センタン</t>
    </rPh>
    <rPh sb="8" eb="9">
      <t>タカ</t>
    </rPh>
    <phoneticPr fontId="4"/>
  </si>
  <si>
    <t>共用階段の幅</t>
    <rPh sb="0" eb="2">
      <t>キョウヨウ</t>
    </rPh>
    <rPh sb="2" eb="4">
      <t>カイダン</t>
    </rPh>
    <rPh sb="5" eb="6">
      <t>ハバ</t>
    </rPh>
    <phoneticPr fontId="4"/>
  </si>
  <si>
    <t>高齢者（共用）2/2</t>
    <rPh sb="0" eb="3">
      <t>コウレイシャ</t>
    </rPh>
    <rPh sb="4" eb="6">
      <t>キョウヨウ</t>
    </rPh>
    <phoneticPr fontId="4"/>
  </si>
  <si>
    <t>住戸位置</t>
    <rPh sb="0" eb="2">
      <t>ジュウコ</t>
    </rPh>
    <rPh sb="2" eb="4">
      <t>イチ</t>
    </rPh>
    <phoneticPr fontId="4"/>
  </si>
  <si>
    <t>建物出入口の存する階</t>
    <rPh sb="0" eb="2">
      <t>タテモノ</t>
    </rPh>
    <rPh sb="2" eb="4">
      <t>デイリ</t>
    </rPh>
    <rPh sb="4" eb="5">
      <t>グチ</t>
    </rPh>
    <rPh sb="6" eb="7">
      <t>ゾン</t>
    </rPh>
    <rPh sb="9" eb="10">
      <t>カイ</t>
    </rPh>
    <phoneticPr fontId="4"/>
  </si>
  <si>
    <t>左記以外</t>
    <rPh sb="0" eb="2">
      <t>サキ</t>
    </rPh>
    <rPh sb="2" eb="4">
      <t>イガイ</t>
    </rPh>
    <phoneticPr fontId="4"/>
  </si>
  <si>
    <t>ｴﾚﾍﾞｰﾀｰ設置</t>
    <rPh sb="7" eb="9">
      <t>セッチ</t>
    </rPh>
    <phoneticPr fontId="4"/>
  </si>
  <si>
    <t>□</t>
    <phoneticPr fontId="4"/>
  </si>
  <si>
    <t>かごの奥行き寸法</t>
    <rPh sb="3" eb="5">
      <t>オクユ</t>
    </rPh>
    <rPh sb="6" eb="8">
      <t>スンポウ</t>
    </rPh>
    <phoneticPr fontId="4"/>
  </si>
  <si>
    <t>ｴﾚﾍﾞｰﾀｰﾎｰﾙの寸法</t>
    <rPh sb="11" eb="13">
      <t>スンポウ</t>
    </rPh>
    <phoneticPr fontId="4"/>
  </si>
  <si>
    <t>自己評価</t>
    <rPh sb="0" eb="2">
      <t>ジコ</t>
    </rPh>
    <rPh sb="2" eb="4">
      <t>ヒョウカ</t>
    </rPh>
    <phoneticPr fontId="4"/>
  </si>
  <si>
    <t>最高</t>
    <rPh sb="0" eb="2">
      <t>サイコウ</t>
    </rPh>
    <phoneticPr fontId="4"/>
  </si>
  <si>
    <t>最低</t>
    <rPh sb="0" eb="2">
      <t>サイテイ</t>
    </rPh>
    <phoneticPr fontId="4"/>
  </si>
  <si>
    <t>・</t>
    <phoneticPr fontId="4"/>
  </si>
  <si>
    <t>Ｋ</t>
    <phoneticPr fontId="4"/>
  </si>
  <si>
    <t>建具番号</t>
    <rPh sb="0" eb="2">
      <t>タテグ</t>
    </rPh>
    <rPh sb="2" eb="4">
      <t>バンゴウ</t>
    </rPh>
    <phoneticPr fontId="4"/>
  </si>
  <si>
    <t>W寸法(m)</t>
    <rPh sb="1" eb="3">
      <t>スンポウ</t>
    </rPh>
    <phoneticPr fontId="4"/>
  </si>
  <si>
    <t>H寸法(m)</t>
    <rPh sb="1" eb="3">
      <t>スンポウ</t>
    </rPh>
    <phoneticPr fontId="4"/>
  </si>
  <si>
    <t>腰高(m)</t>
    <rPh sb="0" eb="2">
      <t>コシダカ</t>
    </rPh>
    <phoneticPr fontId="4"/>
  </si>
  <si>
    <t>ｶﾞﾗｽ・仕様</t>
    <rPh sb="5" eb="7">
      <t>シヨウ</t>
    </rPh>
    <phoneticPr fontId="4"/>
  </si>
  <si>
    <t>開口面積</t>
    <rPh sb="0" eb="2">
      <t>カイコウ</t>
    </rPh>
    <rPh sb="2" eb="4">
      <t>メンセキ</t>
    </rPh>
    <phoneticPr fontId="4"/>
  </si>
  <si>
    <t>方位別開口面積合計</t>
    <rPh sb="0" eb="2">
      <t>ホウイ</t>
    </rPh>
    <rPh sb="2" eb="3">
      <t>ベツ</t>
    </rPh>
    <rPh sb="3" eb="5">
      <t>カイコウ</t>
    </rPh>
    <rPh sb="5" eb="7">
      <t>メンセキ</t>
    </rPh>
    <rPh sb="7" eb="9">
      <t>ゴウケイ</t>
    </rPh>
    <phoneticPr fontId="4"/>
  </si>
  <si>
    <t>上段設計値、下段表示値</t>
    <rPh sb="0" eb="2">
      <t>ジョウダン</t>
    </rPh>
    <rPh sb="2" eb="4">
      <t>セッケイ</t>
    </rPh>
    <rPh sb="4" eb="5">
      <t>チ</t>
    </rPh>
    <rPh sb="6" eb="8">
      <t>ゲダン</t>
    </rPh>
    <rPh sb="8" eb="10">
      <t>ヒョウジ</t>
    </rPh>
    <rPh sb="10" eb="11">
      <t>チ</t>
    </rPh>
    <phoneticPr fontId="4"/>
  </si>
  <si>
    <t>洋室（1）</t>
    <rPh sb="0" eb="2">
      <t>ヨウシツ</t>
    </rPh>
    <phoneticPr fontId="4"/>
  </si>
  <si>
    <t>7-1</t>
    <phoneticPr fontId="4"/>
  </si>
  <si>
    <t>7-2</t>
    <phoneticPr fontId="4"/>
  </si>
  <si>
    <t>【10．利用関係】</t>
    <rPh sb="4" eb="5">
      <t>リ</t>
    </rPh>
    <rPh sb="5" eb="6">
      <t>ヨウ</t>
    </rPh>
    <rPh sb="6" eb="8">
      <t>カンケイ</t>
    </rPh>
    <phoneticPr fontId="4"/>
  </si>
  <si>
    <t>持家</t>
    <rPh sb="0" eb="2">
      <t>モチイエ</t>
    </rPh>
    <phoneticPr fontId="4"/>
  </si>
  <si>
    <t>給与住宅</t>
    <rPh sb="0" eb="2">
      <t>キュウヨ</t>
    </rPh>
    <rPh sb="2" eb="4">
      <t>ジュウタク</t>
    </rPh>
    <phoneticPr fontId="4"/>
  </si>
  <si>
    <t>分譲住宅</t>
    <rPh sb="0" eb="2">
      <t>ブンジョウ</t>
    </rPh>
    <rPh sb="2" eb="4">
      <t>ジュウタク</t>
    </rPh>
    <phoneticPr fontId="4"/>
  </si>
  <si>
    <t>■</t>
    <phoneticPr fontId="4"/>
  </si>
  <si>
    <t>☐</t>
    <phoneticPr fontId="4"/>
  </si>
  <si>
    <t>年</t>
    <rPh sb="0" eb="1">
      <t>ネン</t>
    </rPh>
    <phoneticPr fontId="4"/>
  </si>
  <si>
    <t>月</t>
    <rPh sb="0" eb="1">
      <t>ツキ</t>
    </rPh>
    <phoneticPr fontId="4"/>
  </si>
  <si>
    <t>氏　名：　　　　　　　　　　　　　　　　　　　　　　　　　</t>
    <phoneticPr fontId="4"/>
  </si>
  <si>
    <t>（第一面）</t>
    <rPh sb="1" eb="4">
      <t>ダイイチメン</t>
    </rPh>
    <phoneticPr fontId="4"/>
  </si>
  <si>
    <t>建物の名称</t>
    <rPh sb="0" eb="2">
      <t>タテモノ</t>
    </rPh>
    <rPh sb="3" eb="5">
      <t>メイショウ</t>
    </rPh>
    <phoneticPr fontId="4"/>
  </si>
  <si>
    <t>建築物の所在地</t>
    <rPh sb="0" eb="3">
      <t>ケンチクブツ</t>
    </rPh>
    <rPh sb="4" eb="7">
      <t>ショザイチ</t>
    </rPh>
    <phoneticPr fontId="4"/>
  </si>
  <si>
    <t>設計者氏名</t>
    <rPh sb="0" eb="3">
      <t>セッケイシャ</t>
    </rPh>
    <rPh sb="3" eb="5">
      <t>シメイ</t>
    </rPh>
    <phoneticPr fontId="4"/>
  </si>
  <si>
    <t>評価者氏名</t>
    <rPh sb="0" eb="2">
      <t>ヒョウカ</t>
    </rPh>
    <rPh sb="2" eb="3">
      <t>シャ</t>
    </rPh>
    <rPh sb="3" eb="5">
      <t>シメイ</t>
    </rPh>
    <phoneticPr fontId="4"/>
  </si>
  <si>
    <t>性　能　表　示　事　項</t>
    <rPh sb="0" eb="1">
      <t>セイ</t>
    </rPh>
    <rPh sb="2" eb="3">
      <t>ノウ</t>
    </rPh>
    <rPh sb="4" eb="5">
      <t>ヒョウ</t>
    </rPh>
    <rPh sb="6" eb="7">
      <t>シメ</t>
    </rPh>
    <rPh sb="8" eb="9">
      <t>コト</t>
    </rPh>
    <rPh sb="10" eb="11">
      <t>コウ</t>
    </rPh>
    <phoneticPr fontId="4"/>
  </si>
  <si>
    <t>等級</t>
    <rPh sb="0" eb="2">
      <t>トウキュウ</t>
    </rPh>
    <phoneticPr fontId="4"/>
  </si>
  <si>
    <t>評価方法基準による</t>
    <rPh sb="0" eb="2">
      <t>ヒョウカ</t>
    </rPh>
    <rPh sb="2" eb="4">
      <t>ホウホウ</t>
    </rPh>
    <rPh sb="4" eb="6">
      <t>キジュン</t>
    </rPh>
    <phoneticPr fontId="4"/>
  </si>
  <si>
    <t>特別評価方法認定による</t>
    <rPh sb="0" eb="2">
      <t>トクベツ</t>
    </rPh>
    <rPh sb="2" eb="4">
      <t>ヒョウカ</t>
    </rPh>
    <rPh sb="4" eb="6">
      <t>ホウホウ</t>
    </rPh>
    <rPh sb="6" eb="8">
      <t>ニンテイ</t>
    </rPh>
    <phoneticPr fontId="4"/>
  </si>
  <si>
    <t>住宅型式性能認定による</t>
    <rPh sb="0" eb="2">
      <t>ジュウタク</t>
    </rPh>
    <rPh sb="2" eb="4">
      <t>カタシキ</t>
    </rPh>
    <rPh sb="4" eb="6">
      <t>セイノウ</t>
    </rPh>
    <rPh sb="6" eb="8">
      <t>ニンテイ</t>
    </rPh>
    <phoneticPr fontId="4"/>
  </si>
  <si>
    <t>型式住宅部分等製造者の認証による</t>
    <rPh sb="0" eb="2">
      <t>カタシキ</t>
    </rPh>
    <rPh sb="2" eb="4">
      <t>ジュウタク</t>
    </rPh>
    <rPh sb="4" eb="7">
      <t>ブブンナド</t>
    </rPh>
    <rPh sb="7" eb="10">
      <t>セイゾウシャ</t>
    </rPh>
    <rPh sb="11" eb="13">
      <t>ニンショウ</t>
    </rPh>
    <phoneticPr fontId="4"/>
  </si>
  <si>
    <t>１．構造の安定に関すること</t>
    <rPh sb="2" eb="4">
      <t>コウゾウ</t>
    </rPh>
    <rPh sb="5" eb="7">
      <t>アンテイ</t>
    </rPh>
    <rPh sb="8" eb="9">
      <t>カン</t>
    </rPh>
    <phoneticPr fontId="4"/>
  </si>
  <si>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4"/>
  </si>
  <si>
    <t>耐震等級（構造躯体の損傷防止）</t>
    <rPh sb="0" eb="2">
      <t>タイシン</t>
    </rPh>
    <rPh sb="2" eb="4">
      <t>トウキュウ</t>
    </rPh>
    <rPh sb="5" eb="7">
      <t>コウゾウ</t>
    </rPh>
    <rPh sb="7" eb="8">
      <t>ク</t>
    </rPh>
    <rPh sb="8" eb="9">
      <t>カラダ</t>
    </rPh>
    <rPh sb="10" eb="12">
      <t>ソンショウ</t>
    </rPh>
    <rPh sb="12" eb="14">
      <t>ボウシ</t>
    </rPh>
    <phoneticPr fontId="4"/>
  </si>
  <si>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4"/>
  </si>
  <si>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4"/>
  </si>
  <si>
    <t>基礎の構造方法及び形式等</t>
    <rPh sb="0" eb="2">
      <t>キソ</t>
    </rPh>
    <rPh sb="3" eb="5">
      <t>コウゾウ</t>
    </rPh>
    <rPh sb="5" eb="7">
      <t>ホウホウ</t>
    </rPh>
    <rPh sb="7" eb="8">
      <t>オヨ</t>
    </rPh>
    <rPh sb="9" eb="11">
      <t>ケイシキ</t>
    </rPh>
    <rPh sb="11" eb="12">
      <t>ナド</t>
    </rPh>
    <phoneticPr fontId="4"/>
  </si>
  <si>
    <t>-</t>
    <phoneticPr fontId="4"/>
  </si>
  <si>
    <t>２．火災時の安全に関すること</t>
    <rPh sb="2" eb="4">
      <t>カサイ</t>
    </rPh>
    <rPh sb="4" eb="5">
      <t>ジ</t>
    </rPh>
    <rPh sb="6" eb="8">
      <t>アンゼン</t>
    </rPh>
    <rPh sb="9" eb="10">
      <t>カン</t>
    </rPh>
    <phoneticPr fontId="4"/>
  </si>
  <si>
    <t>耐火等級（延焼のおそれのある部分（開口部））</t>
    <rPh sb="0" eb="2">
      <t>タイカ</t>
    </rPh>
    <rPh sb="2" eb="4">
      <t>トウキュウ</t>
    </rPh>
    <rPh sb="5" eb="7">
      <t>エンショウ</t>
    </rPh>
    <rPh sb="14" eb="16">
      <t>ブブン</t>
    </rPh>
    <rPh sb="17" eb="20">
      <t>カイコウブ</t>
    </rPh>
    <phoneticPr fontId="4"/>
  </si>
  <si>
    <t>耐火等級（延焼のおそれのある部分（開口部以外））</t>
    <rPh sb="0" eb="2">
      <t>タイカ</t>
    </rPh>
    <rPh sb="2" eb="4">
      <t>トウキュウ</t>
    </rPh>
    <rPh sb="5" eb="7">
      <t>エンショウ</t>
    </rPh>
    <rPh sb="14" eb="16">
      <t>ブブン</t>
    </rPh>
    <rPh sb="17" eb="20">
      <t>カイコウブ</t>
    </rPh>
    <rPh sb="20" eb="22">
      <t>イガイ</t>
    </rPh>
    <phoneticPr fontId="4"/>
  </si>
  <si>
    <t>３．劣化の軽減に関すること</t>
    <rPh sb="2" eb="4">
      <t>レッカ</t>
    </rPh>
    <rPh sb="5" eb="7">
      <t>ケイゲン</t>
    </rPh>
    <rPh sb="8" eb="9">
      <t>カン</t>
    </rPh>
    <phoneticPr fontId="4"/>
  </si>
  <si>
    <t>劣化対策等級（構造躯体等）</t>
    <rPh sb="0" eb="2">
      <t>レッカ</t>
    </rPh>
    <rPh sb="2" eb="4">
      <t>タイサク</t>
    </rPh>
    <rPh sb="4" eb="6">
      <t>トウキュウ</t>
    </rPh>
    <rPh sb="7" eb="9">
      <t>コウゾウ</t>
    </rPh>
    <rPh sb="9" eb="10">
      <t>ムクロ</t>
    </rPh>
    <rPh sb="10" eb="12">
      <t>カラダナド</t>
    </rPh>
    <phoneticPr fontId="4"/>
  </si>
  <si>
    <t>維持管理対策等級（共用配管）</t>
    <rPh sb="0" eb="2">
      <t>イジ</t>
    </rPh>
    <rPh sb="2" eb="4">
      <t>カンリ</t>
    </rPh>
    <rPh sb="4" eb="6">
      <t>タイサク</t>
    </rPh>
    <rPh sb="6" eb="8">
      <t>トウキュウ</t>
    </rPh>
    <rPh sb="9" eb="11">
      <t>キョウヨウ</t>
    </rPh>
    <rPh sb="11" eb="13">
      <t>ハイカン</t>
    </rPh>
    <phoneticPr fontId="4"/>
  </si>
  <si>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4"/>
  </si>
  <si>
    <t>感知警報装置設置等級（他住戸等火災時）</t>
    <rPh sb="0" eb="2">
      <t>カンチ</t>
    </rPh>
    <rPh sb="2" eb="4">
      <t>ケイホウ</t>
    </rPh>
    <rPh sb="4" eb="6">
      <t>ソウチ</t>
    </rPh>
    <rPh sb="6" eb="8">
      <t>セッチ</t>
    </rPh>
    <rPh sb="8" eb="10">
      <t>トウキュウ</t>
    </rPh>
    <rPh sb="11" eb="12">
      <t>タ</t>
    </rPh>
    <rPh sb="12" eb="14">
      <t>ジュウコ</t>
    </rPh>
    <rPh sb="14" eb="15">
      <t>トウ</t>
    </rPh>
    <rPh sb="15" eb="17">
      <t>カサイ</t>
    </rPh>
    <rPh sb="17" eb="18">
      <t>ジ</t>
    </rPh>
    <phoneticPr fontId="4"/>
  </si>
  <si>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4"/>
  </si>
  <si>
    <t>脱出対策（火災時）</t>
    <rPh sb="0" eb="2">
      <t>ダッシュツ</t>
    </rPh>
    <rPh sb="2" eb="4">
      <t>タイサク</t>
    </rPh>
    <rPh sb="5" eb="7">
      <t>カサイ</t>
    </rPh>
    <rPh sb="7" eb="8">
      <t>ジ</t>
    </rPh>
    <phoneticPr fontId="4"/>
  </si>
  <si>
    <t>耐火等級（界壁及び界床）</t>
    <rPh sb="0" eb="2">
      <t>タイカ</t>
    </rPh>
    <rPh sb="2" eb="4">
      <t>トウキュウ</t>
    </rPh>
    <rPh sb="5" eb="6">
      <t>カイ</t>
    </rPh>
    <rPh sb="6" eb="7">
      <t>ヘキ</t>
    </rPh>
    <rPh sb="7" eb="8">
      <t>オヨ</t>
    </rPh>
    <rPh sb="9" eb="10">
      <t>カイ</t>
    </rPh>
    <rPh sb="10" eb="11">
      <t>ショウ</t>
    </rPh>
    <phoneticPr fontId="4"/>
  </si>
  <si>
    <t>維持管理対策等級（専用配管）</t>
    <rPh sb="0" eb="2">
      <t>イジ</t>
    </rPh>
    <rPh sb="2" eb="4">
      <t>カンリ</t>
    </rPh>
    <rPh sb="4" eb="6">
      <t>タイサク</t>
    </rPh>
    <rPh sb="6" eb="8">
      <t>トウキュウ</t>
    </rPh>
    <rPh sb="9" eb="11">
      <t>センヨウ</t>
    </rPh>
    <rPh sb="11" eb="13">
      <t>ハイカン</t>
    </rPh>
    <phoneticPr fontId="4"/>
  </si>
  <si>
    <t>【１．地名地番】</t>
    <rPh sb="3" eb="5">
      <t>チメイ</t>
    </rPh>
    <rPh sb="5" eb="7">
      <t>チバン</t>
    </rPh>
    <phoneticPr fontId="4"/>
  </si>
  <si>
    <t>登録住宅性能評価機関</t>
    <rPh sb="0" eb="10">
      <t>ト</t>
    </rPh>
    <phoneticPr fontId="4"/>
  </si>
  <si>
    <t>及びその設定</t>
    <rPh sb="0" eb="1">
      <t>オヨ</t>
    </rPh>
    <phoneticPr fontId="4"/>
  </si>
  <si>
    <t>・地盤調査方法等</t>
    <rPh sb="1" eb="3">
      <t>ジバン</t>
    </rPh>
    <rPh sb="3" eb="5">
      <t>チョウサ</t>
    </rPh>
    <rPh sb="5" eb="7">
      <t>ホウホウ</t>
    </rPh>
    <rPh sb="7" eb="8">
      <t>ナド</t>
    </rPh>
    <phoneticPr fontId="4"/>
  </si>
  <si>
    <t>・地盤改良の方法</t>
    <rPh sb="1" eb="3">
      <t>ジバン</t>
    </rPh>
    <rPh sb="3" eb="5">
      <t>カイリョウ</t>
    </rPh>
    <rPh sb="6" eb="7">
      <t>ホウ</t>
    </rPh>
    <rPh sb="7" eb="8">
      <t>ホウ</t>
    </rPh>
    <phoneticPr fontId="4"/>
  </si>
  <si>
    <t>なし</t>
    <phoneticPr fontId="4"/>
  </si>
  <si>
    <t>浅層混合処理工法</t>
    <rPh sb="0" eb="1">
      <t>アサ</t>
    </rPh>
    <rPh sb="1" eb="2">
      <t>ソウ</t>
    </rPh>
    <rPh sb="2" eb="4">
      <t>コンゴウ</t>
    </rPh>
    <rPh sb="4" eb="6">
      <t>ショリ</t>
    </rPh>
    <rPh sb="6" eb="8">
      <t>コウホウ</t>
    </rPh>
    <phoneticPr fontId="4"/>
  </si>
  <si>
    <t>補強土工法</t>
    <rPh sb="0" eb="2">
      <t>ホキョウ</t>
    </rPh>
    <rPh sb="2" eb="3">
      <t>ツチ</t>
    </rPh>
    <rPh sb="3" eb="5">
      <t>コウホウ</t>
    </rPh>
    <phoneticPr fontId="4"/>
  </si>
  <si>
    <t>置換工法</t>
    <rPh sb="0" eb="2">
      <t>チカン</t>
    </rPh>
    <rPh sb="2" eb="4">
      <t>コウホウ</t>
    </rPh>
    <phoneticPr fontId="4"/>
  </si>
  <si>
    <t>深層混合処理工法</t>
    <rPh sb="0" eb="2">
      <t>シンソウ</t>
    </rPh>
    <rPh sb="2" eb="4">
      <t>コンゴウ</t>
    </rPh>
    <rPh sb="4" eb="6">
      <t>ショリ</t>
    </rPh>
    <rPh sb="6" eb="8">
      <t>コウホウ</t>
    </rPh>
    <phoneticPr fontId="4"/>
  </si>
  <si>
    <t>小口径鋼管工法</t>
    <rPh sb="0" eb="2">
      <t>コグチ</t>
    </rPh>
    <rPh sb="2" eb="3">
      <t>ケイ</t>
    </rPh>
    <rPh sb="3" eb="5">
      <t>コウカン</t>
    </rPh>
    <rPh sb="5" eb="7">
      <t>コウホウ</t>
    </rPh>
    <phoneticPr fontId="4"/>
  </si>
  <si>
    <t>木杭</t>
    <rPh sb="0" eb="1">
      <t>キ</t>
    </rPh>
    <rPh sb="1" eb="2">
      <t>クイ</t>
    </rPh>
    <phoneticPr fontId="4"/>
  </si>
  <si>
    <t>基礎の構造方</t>
    <rPh sb="0" eb="2">
      <t>キソ</t>
    </rPh>
    <rPh sb="3" eb="4">
      <t>ガマエ</t>
    </rPh>
    <phoneticPr fontId="4"/>
  </si>
  <si>
    <t>法及び形式</t>
    <rPh sb="0" eb="1">
      <t>ホウ</t>
    </rPh>
    <rPh sb="1" eb="2">
      <t>オヨ</t>
    </rPh>
    <phoneticPr fontId="4"/>
  </si>
  <si>
    <t>・</t>
    <phoneticPr fontId="4"/>
  </si>
  <si>
    <t>）</t>
    <phoneticPr fontId="4"/>
  </si>
  <si>
    <t xml:space="preserve">能が最も低い
</t>
    <rPh sb="0" eb="1">
      <t>ノウ</t>
    </rPh>
    <rPh sb="2" eb="3">
      <t>モット</t>
    </rPh>
    <rPh sb="4" eb="5">
      <t>ヒク</t>
    </rPh>
    <phoneticPr fontId="4"/>
  </si>
  <si>
    <t>外壁の構造等</t>
    <rPh sb="0" eb="2">
      <t>ガイヘキ</t>
    </rPh>
    <rPh sb="3" eb="5">
      <t>コウゾウ</t>
    </rPh>
    <rPh sb="5" eb="6">
      <t>ナド</t>
    </rPh>
    <phoneticPr fontId="4"/>
  </si>
  <si>
    <t>・</t>
    <phoneticPr fontId="4"/>
  </si>
  <si>
    <t>等</t>
    <rPh sb="0" eb="1">
      <t>ナド</t>
    </rPh>
    <phoneticPr fontId="4"/>
  </si>
  <si>
    <t>床面積合計１　　　　　　　（①+②+③）</t>
    <rPh sb="0" eb="3">
      <t>ユカメンセキ</t>
    </rPh>
    <rPh sb="3" eb="5">
      <t>ゴウケイ</t>
    </rPh>
    <phoneticPr fontId="4"/>
  </si>
  <si>
    <t>床面積合計２　　　（①+②）</t>
    <rPh sb="0" eb="3">
      <t>ユカメンセキ</t>
    </rPh>
    <rPh sb="3" eb="5">
      <t>ゴウケイ</t>
    </rPh>
    <phoneticPr fontId="4"/>
  </si>
  <si>
    <t>共用階段</t>
    <rPh sb="0" eb="2">
      <t>キョウヨウ</t>
    </rPh>
    <rPh sb="2" eb="4">
      <t>カイダン</t>
    </rPh>
    <phoneticPr fontId="4"/>
  </si>
  <si>
    <t>共用廊下</t>
    <rPh sb="0" eb="2">
      <t>キョウヨウ</t>
    </rPh>
    <rPh sb="2" eb="4">
      <t>ロウカ</t>
    </rPh>
    <phoneticPr fontId="4"/>
  </si>
  <si>
    <t>界壁の有無</t>
    <rPh sb="0" eb="1">
      <t>カイ</t>
    </rPh>
    <rPh sb="1" eb="2">
      <t>ヘキ</t>
    </rPh>
    <rPh sb="3" eb="5">
      <t>ウム</t>
    </rPh>
    <phoneticPr fontId="4"/>
  </si>
  <si>
    <t>界床の有無</t>
    <rPh sb="0" eb="2">
      <t>カイユカ</t>
    </rPh>
    <rPh sb="3" eb="5">
      <t>ウム</t>
    </rPh>
    <phoneticPr fontId="4"/>
  </si>
  <si>
    <t>部屋番号</t>
    <rPh sb="0" eb="2">
      <t>ヘヤ</t>
    </rPh>
    <rPh sb="2" eb="4">
      <t>バンゴウ</t>
    </rPh>
    <phoneticPr fontId="4"/>
  </si>
  <si>
    <t>上階</t>
    <rPh sb="0" eb="1">
      <t>ジョウカイ</t>
    </rPh>
    <rPh sb="1" eb="2">
      <t>カイ</t>
    </rPh>
    <phoneticPr fontId="4"/>
  </si>
  <si>
    <t>下階</t>
    <rPh sb="0" eb="1">
      <t>ゲ</t>
    </rPh>
    <rPh sb="1" eb="2">
      <t>カイ</t>
    </rPh>
    <phoneticPr fontId="4"/>
  </si>
  <si>
    <t>※の欄を設計者が記入のこと</t>
    <rPh sb="2" eb="3">
      <t>ラン</t>
    </rPh>
    <rPh sb="4" eb="6">
      <t>セッケイ</t>
    </rPh>
    <rPh sb="6" eb="7">
      <t>シャ</t>
    </rPh>
    <rPh sb="8" eb="10">
      <t>キニュウ</t>
    </rPh>
    <phoneticPr fontId="4"/>
  </si>
  <si>
    <t>建築物の名称</t>
    <rPh sb="0" eb="3">
      <t>ケンチクブツ</t>
    </rPh>
    <rPh sb="4" eb="6">
      <t>メイショウ</t>
    </rPh>
    <phoneticPr fontId="4"/>
  </si>
  <si>
    <t>設計者等氏名</t>
    <rPh sb="0" eb="2">
      <t>セッケイ</t>
    </rPh>
    <rPh sb="2" eb="3">
      <t>シャ</t>
    </rPh>
    <rPh sb="3" eb="4">
      <t>トウ</t>
    </rPh>
    <rPh sb="4" eb="6">
      <t>シメイ</t>
    </rPh>
    <phoneticPr fontId="4"/>
  </si>
  <si>
    <t>性能表示</t>
    <rPh sb="0" eb="2">
      <t>セイノウ</t>
    </rPh>
    <rPh sb="2" eb="4">
      <t>ヒョウジ</t>
    </rPh>
    <phoneticPr fontId="4"/>
  </si>
  <si>
    <t>確認項目</t>
    <rPh sb="0" eb="2">
      <t>カクニン</t>
    </rPh>
    <rPh sb="2" eb="4">
      <t>コウモク</t>
    </rPh>
    <phoneticPr fontId="4"/>
  </si>
  <si>
    <t>設計内容説明欄</t>
    <rPh sb="0" eb="2">
      <t>セッケイ</t>
    </rPh>
    <rPh sb="2" eb="4">
      <t>ナイヨウ</t>
    </rPh>
    <rPh sb="4" eb="6">
      <t>セツメイ</t>
    </rPh>
    <rPh sb="6" eb="7">
      <t>ラン</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</si>
  <si>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</si>
  <si>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</si>
  <si>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</si>
  <si>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構造担当者</t>
    <rPh sb="0" eb="2">
      <t>コウゾウ</t>
    </rPh>
    <rPh sb="2" eb="5">
      <t>タントウシャ</t>
    </rPh>
    <phoneticPr fontId="4"/>
  </si>
  <si>
    <t>〒</t>
    <phoneticPr fontId="4"/>
  </si>
  <si>
    <t>TEL</t>
    <phoneticPr fontId="4"/>
  </si>
  <si>
    <t>FAX</t>
    <phoneticPr fontId="4"/>
  </si>
  <si>
    <t>□</t>
    <phoneticPr fontId="4"/>
  </si>
  <si>
    <t>・</t>
    <phoneticPr fontId="4"/>
  </si>
  <si>
    <t>（</t>
    <phoneticPr fontId="4"/>
  </si>
  <si>
    <t>あり</t>
    <phoneticPr fontId="4"/>
  </si>
  <si>
    <t>なし</t>
    <phoneticPr fontId="4"/>
  </si>
  <si>
    <t>）</t>
    <phoneticPr fontId="4"/>
  </si>
  <si>
    <t>あり</t>
    <phoneticPr fontId="4"/>
  </si>
  <si>
    <t>なし</t>
    <phoneticPr fontId="4"/>
  </si>
  <si>
    <t>㎡</t>
    <phoneticPr fontId="4"/>
  </si>
  <si>
    <t>・</t>
    <phoneticPr fontId="4"/>
  </si>
  <si>
    <t>申込書</t>
    <phoneticPr fontId="4"/>
  </si>
  <si>
    <t>申請者</t>
    <rPh sb="0" eb="3">
      <t>シンセイシャ</t>
    </rPh>
    <phoneticPr fontId="4"/>
  </si>
  <si>
    <t>申請先</t>
    <rPh sb="0" eb="2">
      <t>シンセイ</t>
    </rPh>
    <rPh sb="2" eb="3">
      <t>サキ</t>
    </rPh>
    <phoneticPr fontId="4"/>
  </si>
  <si>
    <t>株式会社　グッド・アイズ建築検査機構</t>
    <rPh sb="0" eb="4">
      <t>カ</t>
    </rPh>
    <rPh sb="12" eb="14">
      <t>ケンチク</t>
    </rPh>
    <rPh sb="14" eb="16">
      <t>ケンサ</t>
    </rPh>
    <rPh sb="16" eb="18">
      <t>キコウ</t>
    </rPh>
    <phoneticPr fontId="4"/>
  </si>
  <si>
    <t>部署名</t>
    <rPh sb="0" eb="2">
      <t>ブショ</t>
    </rPh>
    <rPh sb="2" eb="3">
      <t>メイ</t>
    </rPh>
    <phoneticPr fontId="4"/>
  </si>
  <si>
    <t>担当者名</t>
    <rPh sb="0" eb="3">
      <t>タントウシャ</t>
    </rPh>
    <rPh sb="3" eb="4">
      <t>メイ</t>
    </rPh>
    <phoneticPr fontId="4"/>
  </si>
  <si>
    <t>〒</t>
    <phoneticPr fontId="4"/>
  </si>
  <si>
    <t>TEL</t>
    <phoneticPr fontId="4"/>
  </si>
  <si>
    <t>FAX</t>
    <phoneticPr fontId="4"/>
  </si>
  <si>
    <t>設計担当者</t>
    <rPh sb="0" eb="2">
      <t>セッケイ</t>
    </rPh>
    <phoneticPr fontId="4"/>
  </si>
  <si>
    <t>東京都新宿区百人町2-16-15　M・Yビル2F</t>
    <rPh sb="0" eb="24">
      <t>ト</t>
    </rPh>
    <phoneticPr fontId="4"/>
  </si>
  <si>
    <t>直接土に接する部分</t>
    <rPh sb="0" eb="2">
      <t>チョクセツ</t>
    </rPh>
    <rPh sb="2" eb="3">
      <t>ツチ</t>
    </rPh>
    <rPh sb="4" eb="5">
      <t>セッ</t>
    </rPh>
    <rPh sb="7" eb="9">
      <t>ブブン</t>
    </rPh>
    <phoneticPr fontId="4"/>
  </si>
  <si>
    <t>柱・梁・床スラブ・耐力壁</t>
    <rPh sb="0" eb="1">
      <t>ハシラ</t>
    </rPh>
    <rPh sb="2" eb="3">
      <t>ハリ</t>
    </rPh>
    <rPh sb="4" eb="5">
      <t>ユカ</t>
    </rPh>
    <rPh sb="9" eb="11">
      <t>タイリョク</t>
    </rPh>
    <rPh sb="11" eb="12">
      <t>ヘキ</t>
    </rPh>
    <phoneticPr fontId="4"/>
  </si>
  <si>
    <t>基礎・擁壁</t>
    <rPh sb="0" eb="2">
      <t>キソ</t>
    </rPh>
    <rPh sb="3" eb="4">
      <t>ヨウ</t>
    </rPh>
    <rPh sb="4" eb="5">
      <t>ヘキ</t>
    </rPh>
    <phoneticPr fontId="4"/>
  </si>
  <si>
    <t>外壁仕上げ</t>
    <rPh sb="0" eb="2">
      <t>ガイヘキ</t>
    </rPh>
    <rPh sb="2" eb="4">
      <t>シア</t>
    </rPh>
    <phoneticPr fontId="4"/>
  </si>
  <si>
    <t>タイル貼</t>
    <rPh sb="3" eb="4">
      <t>ハリ</t>
    </rPh>
    <phoneticPr fontId="4"/>
  </si>
  <si>
    <t>モルタル塗</t>
    <rPh sb="4" eb="5">
      <t>ヌ</t>
    </rPh>
    <phoneticPr fontId="4"/>
  </si>
  <si>
    <t>外断熱工法</t>
    <rPh sb="0" eb="1">
      <t>ソト</t>
    </rPh>
    <rPh sb="1" eb="3">
      <t>ダンネツ</t>
    </rPh>
    <rPh sb="3" eb="5">
      <t>コウホウ</t>
    </rPh>
    <phoneticPr fontId="4"/>
  </si>
  <si>
    <t>設計かぶり厚さ</t>
    <rPh sb="0" eb="2">
      <t>セッケイ</t>
    </rPh>
    <rPh sb="5" eb="6">
      <t>アツ</t>
    </rPh>
    <phoneticPr fontId="4"/>
  </si>
  <si>
    <t>18cm以下</t>
    <rPh sb="4" eb="6">
      <t>イカ</t>
    </rPh>
    <phoneticPr fontId="4"/>
  </si>
  <si>
    <t>21cm以下</t>
    <rPh sb="4" eb="6">
      <t>イカ</t>
    </rPh>
    <phoneticPr fontId="4"/>
  </si>
  <si>
    <t>単位水量</t>
    <rPh sb="0" eb="2">
      <t>タンイ</t>
    </rPh>
    <rPh sb="2" eb="4">
      <t>スイリョウ</t>
    </rPh>
    <phoneticPr fontId="4"/>
  </si>
  <si>
    <t>空気量</t>
    <rPh sb="0" eb="2">
      <t>クウキ</t>
    </rPh>
    <rPh sb="2" eb="3">
      <t>リョウ</t>
    </rPh>
    <phoneticPr fontId="4"/>
  </si>
  <si>
    <t>施工計画</t>
    <rPh sb="0" eb="2">
      <t>セコウ</t>
    </rPh>
    <rPh sb="2" eb="4">
      <t>ケイカク</t>
    </rPh>
    <phoneticPr fontId="4"/>
  </si>
  <si>
    <t>ＪＡＳＳ５－７節に準拠</t>
    <rPh sb="7" eb="8">
      <t>セツ</t>
    </rPh>
    <rPh sb="9" eb="11">
      <t>ジュンキョ</t>
    </rPh>
    <phoneticPr fontId="4"/>
  </si>
  <si>
    <t>ＪＡＳＳ５－８節に準拠</t>
    <rPh sb="7" eb="8">
      <t>セツ</t>
    </rPh>
    <rPh sb="9" eb="11">
      <t>ジュンキョ</t>
    </rPh>
    <phoneticPr fontId="4"/>
  </si>
  <si>
    <t>4-2</t>
    <phoneticPr fontId="4"/>
  </si>
  <si>
    <t>共用配管</t>
    <rPh sb="0" eb="2">
      <t>キョウヨウ</t>
    </rPh>
    <rPh sb="2" eb="4">
      <t>ハイカン</t>
    </rPh>
    <phoneticPr fontId="4"/>
  </si>
  <si>
    <t>排水管</t>
    <rPh sb="0" eb="3">
      <t>ハイスイカン</t>
    </rPh>
    <phoneticPr fontId="4"/>
  </si>
  <si>
    <t>仕様書</t>
    <rPh sb="0" eb="3">
      <t>シヨウショ</t>
    </rPh>
    <phoneticPr fontId="4"/>
  </si>
  <si>
    <t>給水管</t>
    <rPh sb="0" eb="2">
      <t>キュウスイ</t>
    </rPh>
    <rPh sb="2" eb="3">
      <t>カン</t>
    </rPh>
    <phoneticPr fontId="4"/>
  </si>
  <si>
    <t>給湯管</t>
    <rPh sb="0" eb="2">
      <t>キュウトウ</t>
    </rPh>
    <rPh sb="2" eb="3">
      <t>カン</t>
    </rPh>
    <phoneticPr fontId="4"/>
  </si>
  <si>
    <t>該当なし</t>
    <rPh sb="0" eb="2">
      <t>ガイトウ</t>
    </rPh>
    <phoneticPr fontId="4"/>
  </si>
  <si>
    <t>設備図</t>
    <rPh sb="0" eb="2">
      <t>セツビ</t>
    </rPh>
    <rPh sb="2" eb="3">
      <t>ズ</t>
    </rPh>
    <phoneticPr fontId="4"/>
  </si>
  <si>
    <t>ガス管</t>
    <rPh sb="2" eb="3">
      <t>カン</t>
    </rPh>
    <phoneticPr fontId="4"/>
  </si>
  <si>
    <t>ピット図</t>
    <rPh sb="3" eb="4">
      <t>ズ</t>
    </rPh>
    <phoneticPr fontId="4"/>
  </si>
  <si>
    <t>地中埋設管上</t>
    <rPh sb="0" eb="2">
      <t>チチュウ</t>
    </rPh>
    <rPh sb="2" eb="4">
      <t>マイセツ</t>
    </rPh>
    <rPh sb="4" eb="5">
      <t>カン</t>
    </rPh>
    <rPh sb="5" eb="6">
      <t>ジョウ</t>
    </rPh>
    <phoneticPr fontId="4"/>
  </si>
  <si>
    <t>・</t>
    <phoneticPr fontId="4"/>
  </si>
  <si>
    <t>管</t>
    <rPh sb="0" eb="1">
      <t>クダ</t>
    </rPh>
    <phoneticPr fontId="4"/>
  </si>
  <si>
    <t>排水管の清掃</t>
    <rPh sb="0" eb="2">
      <t>ハイスイ</t>
    </rPh>
    <rPh sb="2" eb="3">
      <t>クダ</t>
    </rPh>
    <rPh sb="4" eb="6">
      <t>セイソウ</t>
    </rPh>
    <phoneticPr fontId="4"/>
  </si>
  <si>
    <t>共用立管</t>
    <rPh sb="0" eb="2">
      <t>キョウヨウ</t>
    </rPh>
    <rPh sb="2" eb="3">
      <t>タ</t>
    </rPh>
    <rPh sb="3" eb="4">
      <t>カン</t>
    </rPh>
    <phoneticPr fontId="4"/>
  </si>
  <si>
    <t>JIS遮音等級表示品</t>
    <rPh sb="3" eb="5">
      <t>シャオン</t>
    </rPh>
    <rPh sb="5" eb="7">
      <t>トウキュウ</t>
    </rPh>
    <rPh sb="7" eb="9">
      <t>ヒョウジ</t>
    </rPh>
    <rPh sb="9" eb="10">
      <t>シナ</t>
    </rPh>
    <phoneticPr fontId="4"/>
  </si>
  <si>
    <t>同等品</t>
    <rPh sb="0" eb="3">
      <t>ドウトウヒン</t>
    </rPh>
    <phoneticPr fontId="4"/>
  </si>
  <si>
    <t>遮音性能</t>
    <rPh sb="0" eb="2">
      <t>シャオン</t>
    </rPh>
    <rPh sb="2" eb="4">
      <t>セイノウ</t>
    </rPh>
    <phoneticPr fontId="4"/>
  </si>
  <si>
    <t>□</t>
    <phoneticPr fontId="4"/>
  </si>
  <si>
    <t>（最低遮音）</t>
    <rPh sb="1" eb="2">
      <t>モット</t>
    </rPh>
    <rPh sb="2" eb="3">
      <t>テイ</t>
    </rPh>
    <rPh sb="3" eb="5">
      <t>シャオン</t>
    </rPh>
    <phoneticPr fontId="4"/>
  </si>
  <si>
    <t>その他試験を行うもの</t>
    <rPh sb="2" eb="3">
      <t>ホカ</t>
    </rPh>
    <rPh sb="3" eb="5">
      <t>シケン</t>
    </rPh>
    <rPh sb="6" eb="7">
      <t>オコナ</t>
    </rPh>
    <phoneticPr fontId="4"/>
  </si>
  <si>
    <t>東の方位の</t>
    <rPh sb="0" eb="1">
      <t>ヒガシ</t>
    </rPh>
    <rPh sb="2" eb="4">
      <t>ホウイ</t>
    </rPh>
    <phoneticPr fontId="4"/>
  </si>
  <si>
    <t>南の方位の</t>
    <rPh sb="0" eb="1">
      <t>ミナミ</t>
    </rPh>
    <rPh sb="2" eb="4">
      <t>ホウイ</t>
    </rPh>
    <phoneticPr fontId="4"/>
  </si>
  <si>
    <t>西の方位の</t>
    <rPh sb="0" eb="1">
      <t>ニシ</t>
    </rPh>
    <rPh sb="2" eb="4">
      <t>ホウイ</t>
    </rPh>
    <phoneticPr fontId="4"/>
  </si>
  <si>
    <t>『単純開口率・方位別開口比算定表による』</t>
    <rPh sb="1" eb="3">
      <t>タンジュン</t>
    </rPh>
    <rPh sb="3" eb="5">
      <t>カイコウ</t>
    </rPh>
    <rPh sb="5" eb="6">
      <t>リツ</t>
    </rPh>
    <rPh sb="7" eb="9">
      <t>ホウイ</t>
    </rPh>
    <rPh sb="9" eb="10">
      <t>ベツ</t>
    </rPh>
    <rPh sb="10" eb="12">
      <t>カイコウ</t>
    </rPh>
    <rPh sb="12" eb="13">
      <t>ヒ</t>
    </rPh>
    <rPh sb="13" eb="15">
      <t>サンテイ</t>
    </rPh>
    <rPh sb="15" eb="16">
      <t>ヒョウ</t>
    </rPh>
    <phoneticPr fontId="4"/>
  </si>
  <si>
    <t>床面積表</t>
    <rPh sb="0" eb="3">
      <t>ユカメンセキ</t>
    </rPh>
    <rPh sb="3" eb="4">
      <t>ヒョウ</t>
    </rPh>
    <phoneticPr fontId="4"/>
  </si>
  <si>
    <t>採光面積表</t>
    <rPh sb="0" eb="2">
      <t>サイコウ</t>
    </rPh>
    <rPh sb="2" eb="4">
      <t>メンセキ</t>
    </rPh>
    <rPh sb="4" eb="5">
      <t>ヒョウ</t>
    </rPh>
    <phoneticPr fontId="4"/>
  </si>
  <si>
    <t>住戸用自動火災報知設備＋共用部警報ﾈｯﾄﾜｰｸ化</t>
    <rPh sb="0" eb="1">
      <t>ジュウ</t>
    </rPh>
    <rPh sb="1" eb="2">
      <t>コ</t>
    </rPh>
    <rPh sb="2" eb="3">
      <t>ヨウ</t>
    </rPh>
    <rPh sb="3" eb="5">
      <t>ジドウ</t>
    </rPh>
    <rPh sb="5" eb="7">
      <t>カサイ</t>
    </rPh>
    <rPh sb="7" eb="9">
      <t>ホウチ</t>
    </rPh>
    <rPh sb="9" eb="11">
      <t>セツビ</t>
    </rPh>
    <rPh sb="12" eb="14">
      <t>キョウヨウ</t>
    </rPh>
    <rPh sb="14" eb="15">
      <t>ブ</t>
    </rPh>
    <rPh sb="15" eb="17">
      <t>ケイホウ</t>
    </rPh>
    <rPh sb="23" eb="24">
      <t>カ</t>
    </rPh>
    <phoneticPr fontId="4"/>
  </si>
  <si>
    <t>（避難階）</t>
    <rPh sb="1" eb="3">
      <t>ヒナン</t>
    </rPh>
    <rPh sb="3" eb="4">
      <t>カイ</t>
    </rPh>
    <phoneticPr fontId="4"/>
  </si>
  <si>
    <t>当該階</t>
    <rPh sb="0" eb="2">
      <t>トウガイ</t>
    </rPh>
    <rPh sb="2" eb="3">
      <t>カイ</t>
    </rPh>
    <phoneticPr fontId="4"/>
  </si>
  <si>
    <t>D</t>
    <phoneticPr fontId="4"/>
  </si>
  <si>
    <t>型式住宅部分等製造者の認証による</t>
  </si>
  <si>
    <t>設計者等氏名</t>
  </si>
  <si>
    <t>3.劣化の軽減に関すること</t>
  </si>
  <si>
    <t>杭径</t>
    <phoneticPr fontId="4"/>
  </si>
  <si>
    <t>■</t>
  </si>
  <si>
    <t>で表示。</t>
  </si>
  <si>
    <t>3-1.劣化対策等級〔3段階〕</t>
  </si>
  <si>
    <t>A</t>
    <phoneticPr fontId="4"/>
  </si>
  <si>
    <t>杭長</t>
    <phoneticPr fontId="4"/>
  </si>
  <si>
    <t>〔</t>
    <phoneticPr fontId="4"/>
  </si>
  <si>
    <t>〕</t>
    <phoneticPr fontId="4"/>
  </si>
  <si>
    <t>4.維持管理・更新への配慮に関すること</t>
    <rPh sb="7" eb="9">
      <t>コウシン</t>
    </rPh>
    <phoneticPr fontId="4"/>
  </si>
  <si>
    <t>4-2.維持管理対策等級（共用配管）〔3段階〕</t>
  </si>
  <si>
    <t>mm）</t>
    <phoneticPr fontId="4"/>
  </si>
  <si>
    <t>□</t>
    <phoneticPr fontId="4"/>
  </si>
  <si>
    <t>mm）</t>
    <phoneticPr fontId="4"/>
  </si>
  <si>
    <t>mm）</t>
    <phoneticPr fontId="4"/>
  </si>
  <si>
    <t>□</t>
    <phoneticPr fontId="4"/>
  </si>
  <si>
    <t>㎡）</t>
    <phoneticPr fontId="4"/>
  </si>
  <si>
    <t>・</t>
    <phoneticPr fontId="4"/>
  </si>
  <si>
    <t>ﾕﾆｯﾄﾊﾞｽ</t>
    <phoneticPr fontId="4"/>
  </si>
  <si>
    <t>※等級5のみ</t>
    <phoneticPr fontId="4"/>
  </si>
  <si>
    <t>mm）</t>
    <phoneticPr fontId="4"/>
  </si>
  <si>
    <t>※等級4のみ</t>
    <phoneticPr fontId="4"/>
  </si>
  <si>
    <t>※等級3のみ</t>
    <phoneticPr fontId="4"/>
  </si>
  <si>
    <t>その２．住戸評価用</t>
    <rPh sb="4" eb="5">
      <t>ジュウ</t>
    </rPh>
    <rPh sb="5" eb="6">
      <t>コ</t>
    </rPh>
    <rPh sb="6" eb="8">
      <t>ヒョウカ</t>
    </rPh>
    <rPh sb="8" eb="9">
      <t>ヨウ</t>
    </rPh>
    <phoneticPr fontId="4"/>
  </si>
  <si>
    <t>　　(</t>
    <phoneticPr fontId="4"/>
  </si>
  <si>
    <t>サッシの性能</t>
    <phoneticPr fontId="4"/>
  </si>
  <si>
    <t>比較的容</t>
    <phoneticPr fontId="4"/>
  </si>
  <si>
    <t>（</t>
    <phoneticPr fontId="4"/>
  </si>
  <si>
    <t>易な開口</t>
    <phoneticPr fontId="4"/>
  </si>
  <si>
    <t>部</t>
    <phoneticPr fontId="4"/>
  </si>
  <si>
    <t>ガラスによ</t>
    <phoneticPr fontId="4"/>
  </si>
  <si>
    <t>　　(</t>
    <phoneticPr fontId="4"/>
  </si>
  <si>
    <t>区分c</t>
    <phoneticPr fontId="4"/>
  </si>
  <si>
    <t>サッシの性能</t>
    <phoneticPr fontId="4"/>
  </si>
  <si>
    <t>（</t>
    <phoneticPr fontId="4"/>
  </si>
  <si>
    <t>(つづき)</t>
    <phoneticPr fontId="4"/>
  </si>
  <si>
    <t>戸）</t>
    <phoneticPr fontId="4"/>
  </si>
  <si>
    <t>□該当なし</t>
    <phoneticPr fontId="4"/>
  </si>
  <si>
    <t>（ⅰ）</t>
    <phoneticPr fontId="4"/>
  </si>
  <si>
    <t>または共</t>
    <phoneticPr fontId="4"/>
  </si>
  <si>
    <t>　　(</t>
    <phoneticPr fontId="4"/>
  </si>
  <si>
    <t>区分b</t>
    <phoneticPr fontId="4"/>
  </si>
  <si>
    <t>比較的容</t>
    <phoneticPr fontId="4"/>
  </si>
  <si>
    <t>易な開口</t>
    <phoneticPr fontId="4"/>
  </si>
  <si>
    <t>戸）</t>
    <phoneticPr fontId="4"/>
  </si>
  <si>
    <t>(つづき)</t>
    <phoneticPr fontId="4"/>
  </si>
  <si>
    <t>□該当なし</t>
    <phoneticPr fontId="4"/>
  </si>
  <si>
    <t>（ⅱ）</t>
    <phoneticPr fontId="4"/>
  </si>
  <si>
    <t>バルコニ</t>
    <phoneticPr fontId="4"/>
  </si>
  <si>
    <t>8-1イ</t>
    <phoneticPr fontId="4"/>
  </si>
  <si>
    <t>mm）</t>
    <phoneticPr fontId="4"/>
  </si>
  <si>
    <t>ﾎﾞｲﾄﾞｽﾗﾌﾞ</t>
    <phoneticPr fontId="4"/>
  </si>
  <si>
    <t>mm）</t>
    <phoneticPr fontId="4"/>
  </si>
  <si>
    <t>ﾎﾞｲﾄﾞｽﾗﾌﾞ</t>
    <phoneticPr fontId="4"/>
  </si>
  <si>
    <t>8-1ロ</t>
    <phoneticPr fontId="4"/>
  </si>
  <si>
    <t>Ａ</t>
    <phoneticPr fontId="4"/>
  </si>
  <si>
    <t>Ｂ</t>
    <phoneticPr fontId="4"/>
  </si>
  <si>
    <t>Ｃ</t>
    <phoneticPr fontId="4"/>
  </si>
  <si>
    <t>Ｄ</t>
    <phoneticPr fontId="4"/>
  </si>
  <si>
    <t>設備図</t>
  </si>
  <si>
    <t>4-4</t>
    <phoneticPr fontId="4"/>
  </si>
  <si>
    <t>□</t>
    <phoneticPr fontId="4"/>
  </si>
  <si>
    <t>〔</t>
    <phoneticPr fontId="4"/>
  </si>
  <si>
    <t>はり</t>
    <phoneticPr fontId="4"/>
  </si>
  <si>
    <t>（</t>
    <phoneticPr fontId="4"/>
  </si>
  <si>
    <t>）</t>
    <phoneticPr fontId="4"/>
  </si>
  <si>
    <t>あり</t>
    <phoneticPr fontId="4"/>
  </si>
  <si>
    <t>）</t>
    <phoneticPr fontId="4"/>
  </si>
  <si>
    <t>□</t>
    <phoneticPr fontId="4"/>
  </si>
  <si>
    <t>なし</t>
    <phoneticPr fontId="4"/>
  </si>
  <si>
    <t>ｴﾚﾍﾞｰﾀｰﾎｰﾙ</t>
    <phoneticPr fontId="4"/>
  </si>
  <si>
    <t>の広さ</t>
    <phoneticPr fontId="4"/>
  </si>
  <si>
    <t>)</t>
    <phoneticPr fontId="4"/>
  </si>
  <si>
    <t>（</t>
    <phoneticPr fontId="4"/>
  </si>
  <si>
    <t>ﾊﾞﾙｺﾆｰ）</t>
    <phoneticPr fontId="4"/>
  </si>
  <si>
    <t>（</t>
    <phoneticPr fontId="4"/>
  </si>
  <si>
    <t>（</t>
    <phoneticPr fontId="4"/>
  </si>
  <si>
    <t>Ｎｏ</t>
    <phoneticPr fontId="4"/>
  </si>
  <si>
    <t>2-1</t>
    <phoneticPr fontId="4"/>
  </si>
  <si>
    <t>(自住戸火災</t>
    <phoneticPr fontId="4"/>
  </si>
  <si>
    <t>時)</t>
    <phoneticPr fontId="4"/>
  </si>
  <si>
    <t>（</t>
    <phoneticPr fontId="4"/>
  </si>
  <si>
    <t>（</t>
    <phoneticPr fontId="4"/>
  </si>
  <si>
    <t>2-2</t>
    <phoneticPr fontId="4"/>
  </si>
  <si>
    <t>(他住戸火災</t>
    <phoneticPr fontId="4"/>
  </si>
  <si>
    <t>等の感知器か</t>
    <phoneticPr fontId="4"/>
  </si>
  <si>
    <t>ら評価対象住</t>
    <phoneticPr fontId="4"/>
  </si>
  <si>
    <t>戸等の警報機</t>
    <phoneticPr fontId="4"/>
  </si>
  <si>
    <t>への連絡方法</t>
    <phoneticPr fontId="4"/>
  </si>
  <si>
    <t>2-3</t>
    <phoneticPr fontId="4"/>
  </si>
  <si>
    <t>災時下）</t>
    <phoneticPr fontId="4"/>
  </si>
  <si>
    <t>隔壁の開口部）</t>
    <phoneticPr fontId="4"/>
  </si>
  <si>
    <t>もの）</t>
    <phoneticPr fontId="4"/>
  </si>
  <si>
    <t>・</t>
    <phoneticPr fontId="4"/>
  </si>
  <si>
    <t>)</t>
    <phoneticPr fontId="4"/>
  </si>
  <si>
    <t>2-4</t>
    <phoneticPr fontId="4"/>
  </si>
  <si>
    <t>バルコニー</t>
    <phoneticPr fontId="4"/>
  </si>
  <si>
    <t>器具</t>
    <phoneticPr fontId="4"/>
  </si>
  <si>
    <t>）</t>
    <phoneticPr fontId="4"/>
  </si>
  <si>
    <t>2-7</t>
    <phoneticPr fontId="4"/>
  </si>
  <si>
    <t>・</t>
    <phoneticPr fontId="4"/>
  </si>
  <si>
    <t>排水用タールエポキシ塗装鋼管</t>
    <rPh sb="0" eb="3">
      <t>ハイスイヨウ</t>
    </rPh>
    <rPh sb="10" eb="12">
      <t>トソウ</t>
    </rPh>
    <rPh sb="12" eb="14">
      <t>コウカン</t>
    </rPh>
    <phoneticPr fontId="4"/>
  </si>
  <si>
    <t>排水用鋳鉄管</t>
    <rPh sb="0" eb="3">
      <t>ハイスイヨウ</t>
    </rPh>
    <rPh sb="3" eb="4">
      <t>イ</t>
    </rPh>
    <rPh sb="4" eb="5">
      <t>テツ</t>
    </rPh>
    <rPh sb="5" eb="6">
      <t>カン</t>
    </rPh>
    <phoneticPr fontId="4"/>
  </si>
  <si>
    <t>配管用炭素鋼鋼管</t>
    <rPh sb="0" eb="2">
      <t>ハイカン</t>
    </rPh>
    <rPh sb="2" eb="3">
      <t>ヨウ</t>
    </rPh>
    <rPh sb="3" eb="5">
      <t>タンソ</t>
    </rPh>
    <rPh sb="5" eb="6">
      <t>コウ</t>
    </rPh>
    <rPh sb="6" eb="8">
      <t>コウカン</t>
    </rPh>
    <phoneticPr fontId="4"/>
  </si>
  <si>
    <t>耐火二層管</t>
    <rPh sb="0" eb="2">
      <t>タイカ</t>
    </rPh>
    <rPh sb="2" eb="3">
      <t>ニ</t>
    </rPh>
    <rPh sb="3" eb="4">
      <t>ソウ</t>
    </rPh>
    <rPh sb="4" eb="5">
      <t>カン</t>
    </rPh>
    <phoneticPr fontId="4"/>
  </si>
  <si>
    <t>抜け防止</t>
    <rPh sb="0" eb="1">
      <t>ヌ</t>
    </rPh>
    <rPh sb="2" eb="4">
      <t>ボウシ</t>
    </rPh>
    <phoneticPr fontId="4"/>
  </si>
  <si>
    <t>肉厚の異なる管の接合なし</t>
    <rPh sb="0" eb="2">
      <t>ニクアツ</t>
    </rPh>
    <rPh sb="3" eb="4">
      <t>コト</t>
    </rPh>
    <rPh sb="6" eb="7">
      <t>カン</t>
    </rPh>
    <rPh sb="8" eb="10">
      <t>セツゴウ</t>
    </rPh>
    <phoneticPr fontId="4"/>
  </si>
  <si>
    <t>排水継ぎ手により排水管内面に高低差なし</t>
    <rPh sb="0" eb="2">
      <t>ハイスイ</t>
    </rPh>
    <rPh sb="2" eb="3">
      <t>ツ</t>
    </rPh>
    <rPh sb="4" eb="5">
      <t>テ</t>
    </rPh>
    <rPh sb="8" eb="11">
      <t>ハイスイカン</t>
    </rPh>
    <rPh sb="11" eb="13">
      <t>ナイメン</t>
    </rPh>
    <rPh sb="14" eb="17">
      <t>コウテイサ</t>
    </rPh>
    <phoneticPr fontId="4"/>
  </si>
  <si>
    <t>・</t>
    <phoneticPr fontId="4"/>
  </si>
  <si>
    <t>たわみ防止</t>
    <rPh sb="3" eb="5">
      <t>ボウシ</t>
    </rPh>
    <phoneticPr fontId="4"/>
  </si>
  <si>
    <t>（措置</t>
    <rPh sb="1" eb="3">
      <t>ソチ</t>
    </rPh>
    <phoneticPr fontId="4"/>
  </si>
  <si>
    <t>支持金物</t>
    <rPh sb="0" eb="2">
      <t>シジ</t>
    </rPh>
    <rPh sb="2" eb="4">
      <t>カナモノ</t>
    </rPh>
    <phoneticPr fontId="4"/>
  </si>
  <si>
    <t>吊り金物</t>
    <rPh sb="0" eb="1">
      <t>ツ</t>
    </rPh>
    <rPh sb="2" eb="4">
      <t>カナモノ</t>
    </rPh>
    <phoneticPr fontId="4"/>
  </si>
  <si>
    <t>抜け防止措置あり</t>
    <rPh sb="0" eb="1">
      <t>ヌ</t>
    </rPh>
    <rPh sb="2" eb="4">
      <t>ボウシ</t>
    </rPh>
    <rPh sb="4" eb="6">
      <t>ソチ</t>
    </rPh>
    <phoneticPr fontId="4"/>
  </si>
  <si>
    <t>（接合形式</t>
    <rPh sb="1" eb="3">
      <t>セツゴウ</t>
    </rPh>
    <rPh sb="3" eb="5">
      <t>ケイシキ</t>
    </rPh>
    <phoneticPr fontId="4"/>
  </si>
  <si>
    <t>ねじ接合</t>
    <rPh sb="2" eb="4">
      <t>セツゴウ</t>
    </rPh>
    <phoneticPr fontId="4"/>
  </si>
  <si>
    <t>接着接合</t>
    <rPh sb="0" eb="2">
      <t>セッチャク</t>
    </rPh>
    <rPh sb="2" eb="4">
      <t>セツゴウ</t>
    </rPh>
    <phoneticPr fontId="4"/>
  </si>
  <si>
    <t>ﾒｶﾆｶﾙ接合</t>
    <rPh sb="5" eb="7">
      <t>セツゴウ</t>
    </rPh>
    <phoneticPr fontId="4"/>
  </si>
  <si>
    <t>排水管と専用</t>
    <rPh sb="0" eb="3">
      <t>ハイスイカン</t>
    </rPh>
    <rPh sb="4" eb="6">
      <t>センヨウ</t>
    </rPh>
    <phoneticPr fontId="4"/>
  </si>
  <si>
    <t>配管の接合部</t>
    <rPh sb="0" eb="2">
      <t>ハイカン</t>
    </rPh>
    <rPh sb="3" eb="5">
      <t>セツゴウ</t>
    </rPh>
    <rPh sb="5" eb="6">
      <t>ブ</t>
    </rPh>
    <phoneticPr fontId="4"/>
  </si>
  <si>
    <t>MB扉</t>
    <rPh sb="2" eb="3">
      <t>トビラ</t>
    </rPh>
    <phoneticPr fontId="4"/>
  </si>
  <si>
    <t>給水管と専用</t>
    <rPh sb="0" eb="2">
      <t>キュウスイ</t>
    </rPh>
    <rPh sb="2" eb="3">
      <t>カン</t>
    </rPh>
    <rPh sb="4" eb="6">
      <t>センヨウ</t>
    </rPh>
    <phoneticPr fontId="4"/>
  </si>
  <si>
    <t>系統図</t>
    <rPh sb="0" eb="2">
      <t>ケイトウ</t>
    </rPh>
    <rPh sb="2" eb="3">
      <t>ズ</t>
    </rPh>
    <phoneticPr fontId="4"/>
  </si>
  <si>
    <t>一覧表</t>
    <rPh sb="0" eb="2">
      <t>イチラン</t>
    </rPh>
    <rPh sb="2" eb="3">
      <t>ヒョウ</t>
    </rPh>
    <phoneticPr fontId="4"/>
  </si>
  <si>
    <t>給湯管と専用</t>
    <rPh sb="0" eb="2">
      <t>キュウトウ</t>
    </rPh>
    <rPh sb="2" eb="3">
      <t>カン</t>
    </rPh>
    <rPh sb="4" eb="6">
      <t>センヨウ</t>
    </rPh>
    <phoneticPr fontId="4"/>
  </si>
  <si>
    <t>ガス管と専用</t>
    <rPh sb="2" eb="3">
      <t>カン</t>
    </rPh>
    <rPh sb="4" eb="6">
      <t>センヨウ</t>
    </rPh>
    <phoneticPr fontId="4"/>
  </si>
  <si>
    <t>排水管</t>
    <rPh sb="0" eb="2">
      <t>ハイスイ</t>
    </rPh>
    <rPh sb="2" eb="3">
      <t>クダ</t>
    </rPh>
    <phoneticPr fontId="4"/>
  </si>
  <si>
    <t>建物直下になし</t>
    <rPh sb="0" eb="2">
      <t>タテモノ</t>
    </rPh>
    <rPh sb="2" eb="4">
      <t>チョッカ</t>
    </rPh>
    <phoneticPr fontId="4"/>
  </si>
  <si>
    <t>ピット内又は床下設置（</t>
    <rPh sb="3" eb="4">
      <t>ナイ</t>
    </rPh>
    <rPh sb="4" eb="5">
      <t>マタ</t>
    </rPh>
    <rPh sb="6" eb="8">
      <t>ユカシタ</t>
    </rPh>
    <rPh sb="8" eb="10">
      <t>セッチ</t>
    </rPh>
    <phoneticPr fontId="4"/>
  </si>
  <si>
    <t>人通孔設置</t>
    <rPh sb="0" eb="3">
      <t>ジンツウコウ</t>
    </rPh>
    <rPh sb="3" eb="5">
      <t>セッチ</t>
    </rPh>
    <phoneticPr fontId="4"/>
  </si>
  <si>
    <t>給水管</t>
    <rPh sb="0" eb="2">
      <t>キュウスイ</t>
    </rPh>
    <rPh sb="2" eb="3">
      <t>クダ</t>
    </rPh>
    <phoneticPr fontId="4"/>
  </si>
  <si>
    <t>給湯管</t>
    <rPh sb="0" eb="2">
      <t>キュウトウ</t>
    </rPh>
    <rPh sb="2" eb="3">
      <t>クダ</t>
    </rPh>
    <phoneticPr fontId="4"/>
  </si>
  <si>
    <t>ガス管</t>
    <rPh sb="2" eb="3">
      <t>クダ</t>
    </rPh>
    <phoneticPr fontId="4"/>
  </si>
  <si>
    <t>露出</t>
    <rPh sb="0" eb="2">
      <t>ロシュツ</t>
    </rPh>
    <phoneticPr fontId="4"/>
  </si>
  <si>
    <t>共用部</t>
    <rPh sb="0" eb="2">
      <t>キョウヨウ</t>
    </rPh>
    <rPh sb="2" eb="3">
      <t>ブ</t>
    </rPh>
    <phoneticPr fontId="4"/>
  </si>
  <si>
    <t>保有水平耐力計算等</t>
    <rPh sb="0" eb="2">
      <t>ホユウ</t>
    </rPh>
    <rPh sb="2" eb="4">
      <t>スイヘイ</t>
    </rPh>
    <rPh sb="4" eb="6">
      <t>タイリョク</t>
    </rPh>
    <rPh sb="6" eb="8">
      <t>ケイサン</t>
    </rPh>
    <rPh sb="8" eb="9">
      <t>ナド</t>
    </rPh>
    <phoneticPr fontId="4"/>
  </si>
  <si>
    <t>記</t>
    <rPh sb="0" eb="1">
      <t>キ</t>
    </rPh>
    <phoneticPr fontId="4"/>
  </si>
  <si>
    <t>申込日</t>
    <rPh sb="0" eb="2">
      <t>モウシコミ</t>
    </rPh>
    <rPh sb="2" eb="3">
      <t>ビ</t>
    </rPh>
    <phoneticPr fontId="4"/>
  </si>
  <si>
    <t>申込業務区分</t>
    <rPh sb="0" eb="2">
      <t>モウシコミ</t>
    </rPh>
    <rPh sb="2" eb="4">
      <t>ギョウム</t>
    </rPh>
    <rPh sb="4" eb="6">
      <t>クブン</t>
    </rPh>
    <phoneticPr fontId="4"/>
  </si>
  <si>
    <t>設計住宅性能評価</t>
    <rPh sb="0" eb="2">
      <t>セッケイ</t>
    </rPh>
    <phoneticPr fontId="4"/>
  </si>
  <si>
    <t>□</t>
    <phoneticPr fontId="4"/>
  </si>
  <si>
    <t>建設住宅性能評価</t>
    <phoneticPr fontId="4"/>
  </si>
  <si>
    <t>変更設計住宅性能評価</t>
    <phoneticPr fontId="4"/>
  </si>
  <si>
    <t>変更建設住宅性能評価</t>
    <phoneticPr fontId="4"/>
  </si>
  <si>
    <t>□</t>
    <phoneticPr fontId="4"/>
  </si>
  <si>
    <t>申込評価戸数</t>
    <phoneticPr fontId="4"/>
  </si>
  <si>
    <t>設計住宅性能評価</t>
    <phoneticPr fontId="4"/>
  </si>
  <si>
    <t>設計住宅性能評価のみ（建設住宅性能評価申請予定なし）</t>
    <phoneticPr fontId="4"/>
  </si>
  <si>
    <t>建設住宅性能評価申請予定</t>
    <phoneticPr fontId="4"/>
  </si>
  <si>
    <t>建設住宅性能評価</t>
    <phoneticPr fontId="4"/>
  </si>
  <si>
    <t>グッド・アイズﾞ建築検査機構で設計住宅性能評価受領済</t>
    <phoneticPr fontId="4"/>
  </si>
  <si>
    <t>交付番号</t>
    <rPh sb="0" eb="2">
      <t>コウフ</t>
    </rPh>
    <rPh sb="2" eb="4">
      <t>バンゴウ</t>
    </rPh>
    <phoneticPr fontId="4"/>
  </si>
  <si>
    <t>他機関で設計住宅性能評価受領済</t>
    <phoneticPr fontId="4"/>
  </si>
  <si>
    <t>引受住宅概要</t>
    <phoneticPr fontId="4"/>
  </si>
  <si>
    <t>(1)</t>
    <phoneticPr fontId="4"/>
  </si>
  <si>
    <t>建築物又は住宅の名称</t>
    <phoneticPr fontId="4"/>
  </si>
  <si>
    <t>所在地</t>
    <phoneticPr fontId="4"/>
  </si>
  <si>
    <t>建物区分</t>
    <phoneticPr fontId="4"/>
  </si>
  <si>
    <t>一戸建ての住宅</t>
    <phoneticPr fontId="4"/>
  </si>
  <si>
    <t>共同住宅等</t>
    <phoneticPr fontId="4"/>
  </si>
  <si>
    <t>規模</t>
    <phoneticPr fontId="4"/>
  </si>
  <si>
    <t>階数</t>
    <rPh sb="0" eb="2">
      <t>カイスウ</t>
    </rPh>
    <phoneticPr fontId="4"/>
  </si>
  <si>
    <t>地上</t>
    <rPh sb="0" eb="2">
      <t>チジョウ</t>
    </rPh>
    <phoneticPr fontId="4"/>
  </si>
  <si>
    <t>地下</t>
    <rPh sb="0" eb="2">
      <t>チカ</t>
    </rPh>
    <phoneticPr fontId="4"/>
  </si>
  <si>
    <t>延べ面積</t>
    <rPh sb="0" eb="1">
      <t>ノ</t>
    </rPh>
    <rPh sb="2" eb="4">
      <t>メンセキ</t>
    </rPh>
    <phoneticPr fontId="4"/>
  </si>
  <si>
    <t>戸数</t>
    <rPh sb="0" eb="2">
      <t>コスウ</t>
    </rPh>
    <phoneticPr fontId="4"/>
  </si>
  <si>
    <t>希望業務期日</t>
    <rPh sb="0" eb="2">
      <t>キボウ</t>
    </rPh>
    <rPh sb="2" eb="4">
      <t>ギョウム</t>
    </rPh>
    <rPh sb="4" eb="6">
      <t>キジツ</t>
    </rPh>
    <phoneticPr fontId="4"/>
  </si>
  <si>
    <t>申込担当者</t>
    <phoneticPr fontId="4"/>
  </si>
  <si>
    <t>会社名</t>
    <rPh sb="0" eb="2">
      <t>カイシャ</t>
    </rPh>
    <rPh sb="2" eb="3">
      <t>メイ</t>
    </rPh>
    <phoneticPr fontId="4"/>
  </si>
  <si>
    <t>第四号様式（第三条関係）</t>
    <rPh sb="1" eb="2">
      <t>ヨン</t>
    </rPh>
    <phoneticPr fontId="4"/>
  </si>
  <si>
    <t>設計住宅性能評価申請書（第四号様式（第三条関係）　　（第四面に代える書類）</t>
    <rPh sb="0" eb="2">
      <t>セッケイ</t>
    </rPh>
    <rPh sb="2" eb="4">
      <t>ジュウタク</t>
    </rPh>
    <rPh sb="4" eb="6">
      <t>セイノウ</t>
    </rPh>
    <rPh sb="6" eb="8">
      <t>ヒョウカ</t>
    </rPh>
    <rPh sb="8" eb="10">
      <t>シンセイ</t>
    </rPh>
    <rPh sb="10" eb="11">
      <t>ショ</t>
    </rPh>
    <rPh sb="12" eb="13">
      <t>ダイ</t>
    </rPh>
    <rPh sb="13" eb="14">
      <t>ヨン</t>
    </rPh>
    <rPh sb="14" eb="15">
      <t>ゴウ</t>
    </rPh>
    <rPh sb="15" eb="17">
      <t>ヨウシキ</t>
    </rPh>
    <rPh sb="18" eb="19">
      <t>ダイ</t>
    </rPh>
    <rPh sb="19" eb="20">
      <t>3</t>
    </rPh>
    <rPh sb="20" eb="21">
      <t>ジョウ</t>
    </rPh>
    <rPh sb="21" eb="23">
      <t>カンケイ</t>
    </rPh>
    <rPh sb="27" eb="28">
      <t>ダイ</t>
    </rPh>
    <rPh sb="28" eb="29">
      <t>4</t>
    </rPh>
    <rPh sb="29" eb="30">
      <t>メン</t>
    </rPh>
    <rPh sb="31" eb="32">
      <t>カ</t>
    </rPh>
    <rPh sb="34" eb="36">
      <t>ショルイ</t>
    </rPh>
    <phoneticPr fontId="4"/>
  </si>
  <si>
    <t>合板その他これに類する板状に成型した建築材料がない等</t>
    <rPh sb="0" eb="2">
      <t>ゴウハン</t>
    </rPh>
    <rPh sb="4" eb="5">
      <t>ホカ</t>
    </rPh>
    <rPh sb="8" eb="9">
      <t>ルイ</t>
    </rPh>
    <rPh sb="11" eb="13">
      <t>イタジョウ</t>
    </rPh>
    <rPh sb="14" eb="16">
      <t>セイケイ</t>
    </rPh>
    <rPh sb="18" eb="20">
      <t>ケンチク</t>
    </rPh>
    <rPh sb="20" eb="22">
      <t>ザイリョウ</t>
    </rPh>
    <rPh sb="25" eb="26">
      <t>ナド</t>
    </rPh>
    <phoneticPr fontId="4"/>
  </si>
  <si>
    <t>（第11面）</t>
    <rPh sb="1" eb="2">
      <t>ダイ</t>
    </rPh>
    <rPh sb="4" eb="5">
      <t>メン</t>
    </rPh>
    <phoneticPr fontId="4"/>
  </si>
  <si>
    <t>居室の面積に</t>
    <rPh sb="0" eb="2">
      <t>キョシツ</t>
    </rPh>
    <rPh sb="3" eb="5">
      <t>メンセキ</t>
    </rPh>
    <phoneticPr fontId="4"/>
  </si>
  <si>
    <t>（</t>
    <phoneticPr fontId="4"/>
  </si>
  <si>
    <t>対する開口部</t>
    <rPh sb="0" eb="1">
      <t>タイ</t>
    </rPh>
    <rPh sb="3" eb="6">
      <t>カイコウブ</t>
    </rPh>
    <phoneticPr fontId="4"/>
  </si>
  <si>
    <t>計算書</t>
    <rPh sb="0" eb="2">
      <t>ケイサン</t>
    </rPh>
    <rPh sb="2" eb="3">
      <t>ショ</t>
    </rPh>
    <phoneticPr fontId="4"/>
  </si>
  <si>
    <t>の割合</t>
    <rPh sb="1" eb="3">
      <t>ワリアイ</t>
    </rPh>
    <phoneticPr fontId="4"/>
  </si>
  <si>
    <t>方位別開口部</t>
    <rPh sb="0" eb="2">
      <t>ホウイ</t>
    </rPh>
    <rPh sb="2" eb="3">
      <t>ベツ</t>
    </rPh>
    <rPh sb="3" eb="6">
      <t>カイコウブ</t>
    </rPh>
    <phoneticPr fontId="4"/>
  </si>
  <si>
    <t>の面積合計の</t>
    <rPh sb="1" eb="3">
      <t>メンセキ</t>
    </rPh>
    <rPh sb="3" eb="5">
      <t>ゴウケイ</t>
    </rPh>
    <phoneticPr fontId="4"/>
  </si>
  <si>
    <t>北</t>
    <rPh sb="0" eb="1">
      <t>キタ</t>
    </rPh>
    <phoneticPr fontId="4"/>
  </si>
  <si>
    <t>東</t>
    <rPh sb="0" eb="1">
      <t>ヒガシ</t>
    </rPh>
    <phoneticPr fontId="4"/>
  </si>
  <si>
    <t>南</t>
    <rPh sb="0" eb="1">
      <t>ミナミ</t>
    </rPh>
    <phoneticPr fontId="4"/>
  </si>
  <si>
    <t>西</t>
    <rPh sb="0" eb="1">
      <t>ニシ</t>
    </rPh>
    <phoneticPr fontId="4"/>
  </si>
  <si>
    <t>真上</t>
    <rPh sb="0" eb="2">
      <t>マウエ</t>
    </rPh>
    <phoneticPr fontId="4"/>
  </si>
  <si>
    <t>特定寝室と同</t>
    <rPh sb="0" eb="2">
      <t>トクテイ</t>
    </rPh>
    <rPh sb="2" eb="4">
      <t>シンシツ</t>
    </rPh>
    <rPh sb="5" eb="6">
      <t>ドウ</t>
    </rPh>
    <phoneticPr fontId="4"/>
  </si>
  <si>
    <t>・</t>
    <phoneticPr fontId="4"/>
  </si>
  <si>
    <t>特定寝室</t>
    <rPh sb="0" eb="2">
      <t>トクテイ</t>
    </rPh>
    <rPh sb="2" eb="4">
      <t>シンシツ</t>
    </rPh>
    <phoneticPr fontId="4"/>
  </si>
  <si>
    <t>室名：</t>
    <rPh sb="0" eb="1">
      <t>シツ</t>
    </rPh>
    <rPh sb="1" eb="2">
      <t>メイ</t>
    </rPh>
    <phoneticPr fontId="4"/>
  </si>
  <si>
    <t>一階にある室</t>
    <rPh sb="0" eb="2">
      <t>イチカイ</t>
    </rPh>
    <rPh sb="5" eb="6">
      <t>シツ</t>
    </rPh>
    <phoneticPr fontId="4"/>
  </si>
  <si>
    <t>特定寝室と同一階にある室</t>
    <rPh sb="0" eb="2">
      <t>トクテイ</t>
    </rPh>
    <rPh sb="2" eb="4">
      <t>シンシツ</t>
    </rPh>
    <rPh sb="5" eb="7">
      <t>ドウイツ</t>
    </rPh>
    <rPh sb="7" eb="8">
      <t>カイ</t>
    </rPh>
    <rPh sb="11" eb="12">
      <t>シツ</t>
    </rPh>
    <phoneticPr fontId="4"/>
  </si>
  <si>
    <t>玄関、便所、浴室、洗面所、脱衣室、食事室＋他</t>
    <rPh sb="0" eb="2">
      <t>ゲンカン</t>
    </rPh>
    <rPh sb="3" eb="5">
      <t>ベンジョ</t>
    </rPh>
    <rPh sb="6" eb="8">
      <t>ヨクシツ</t>
    </rPh>
    <rPh sb="9" eb="11">
      <t>センメン</t>
    </rPh>
    <rPh sb="11" eb="12">
      <t>ジョ</t>
    </rPh>
    <rPh sb="13" eb="16">
      <t>ダツイシツ</t>
    </rPh>
    <rPh sb="17" eb="20">
      <t>ショクジシツ</t>
    </rPh>
    <rPh sb="21" eb="22">
      <t>ホカ</t>
    </rPh>
    <phoneticPr fontId="4"/>
  </si>
  <si>
    <t>便所、浴室＋他</t>
    <rPh sb="0" eb="2">
      <t>ベンジョ</t>
    </rPh>
    <rPh sb="3" eb="5">
      <t>ヨクシツ</t>
    </rPh>
    <rPh sb="6" eb="7">
      <t>ホカ</t>
    </rPh>
    <phoneticPr fontId="4"/>
  </si>
  <si>
    <t>便所＋他</t>
    <rPh sb="0" eb="2">
      <t>ベンジョ</t>
    </rPh>
    <rPh sb="3" eb="4">
      <t>ホカ</t>
    </rPh>
    <phoneticPr fontId="4"/>
  </si>
  <si>
    <t>ﾎｰﾑｴﾚﾍﾞｰﾀｰ出入口の幅員</t>
    <rPh sb="10" eb="12">
      <t>デイリ</t>
    </rPh>
    <rPh sb="12" eb="13">
      <t>グチ</t>
    </rPh>
    <rPh sb="14" eb="16">
      <t>フクイン</t>
    </rPh>
    <phoneticPr fontId="4"/>
  </si>
  <si>
    <t>850以上</t>
    <rPh sb="3" eb="5">
      <t>イジョウ</t>
    </rPh>
    <phoneticPr fontId="4"/>
  </si>
  <si>
    <t>800以上</t>
    <rPh sb="3" eb="5">
      <t>イジョウ</t>
    </rPh>
    <phoneticPr fontId="4"/>
  </si>
  <si>
    <t>780以上</t>
    <rPh sb="3" eb="5">
      <t>イジョウ</t>
    </rPh>
    <phoneticPr fontId="4"/>
  </si>
  <si>
    <t>750以上</t>
    <rPh sb="3" eb="5">
      <t>イジョウ</t>
    </rPh>
    <phoneticPr fontId="4"/>
  </si>
  <si>
    <t>750未満</t>
    <rPh sb="3" eb="5">
      <t>ミマン</t>
    </rPh>
    <phoneticPr fontId="4"/>
  </si>
  <si>
    <t>段差</t>
    <rPh sb="0" eb="2">
      <t>ダンサ</t>
    </rPh>
    <phoneticPr fontId="4"/>
  </si>
  <si>
    <t>構造躯体</t>
    <rPh sb="0" eb="2">
      <t>コウゾウ</t>
    </rPh>
    <rPh sb="2" eb="3">
      <t>ムクロ</t>
    </rPh>
    <rPh sb="3" eb="4">
      <t>カラダ</t>
    </rPh>
    <phoneticPr fontId="4"/>
  </si>
  <si>
    <t>構造概要</t>
    <rPh sb="0" eb="2">
      <t>コウゾウ</t>
    </rPh>
    <rPh sb="2" eb="4">
      <t>ガイヨウ</t>
    </rPh>
    <phoneticPr fontId="4"/>
  </si>
  <si>
    <t>・</t>
    <phoneticPr fontId="4"/>
  </si>
  <si>
    <t>措置・掃除口</t>
    <rPh sb="0" eb="2">
      <t>ソチ</t>
    </rPh>
    <rPh sb="3" eb="5">
      <t>ソウジ</t>
    </rPh>
    <rPh sb="5" eb="6">
      <t>クチ</t>
    </rPh>
    <phoneticPr fontId="4"/>
  </si>
  <si>
    <t>・</t>
    <phoneticPr fontId="4"/>
  </si>
  <si>
    <t>掃除口の位置</t>
    <rPh sb="0" eb="2">
      <t>ソウジ</t>
    </rPh>
    <rPh sb="2" eb="3">
      <t>クチ</t>
    </rPh>
    <rPh sb="4" eb="6">
      <t>イチ</t>
    </rPh>
    <phoneticPr fontId="4"/>
  </si>
  <si>
    <t>の点検措置</t>
    <rPh sb="1" eb="3">
      <t>テンケン</t>
    </rPh>
    <rPh sb="3" eb="5">
      <t>ソチ</t>
    </rPh>
    <phoneticPr fontId="4"/>
  </si>
  <si>
    <t>最上階・最下階・中間階は3階以内又15m以内おき</t>
    <rPh sb="0" eb="3">
      <t>サイジョウカイ</t>
    </rPh>
    <rPh sb="4" eb="6">
      <t>サイカ</t>
    </rPh>
    <rPh sb="6" eb="7">
      <t>カイ</t>
    </rPh>
    <rPh sb="8" eb="10">
      <t>チュウカン</t>
    </rPh>
    <rPh sb="10" eb="11">
      <t>カイ</t>
    </rPh>
    <rPh sb="13" eb="14">
      <t>カイ</t>
    </rPh>
    <rPh sb="14" eb="16">
      <t>イナイ</t>
    </rPh>
    <rPh sb="16" eb="17">
      <t>マタ</t>
    </rPh>
    <rPh sb="20" eb="22">
      <t>イナイ</t>
    </rPh>
    <phoneticPr fontId="4"/>
  </si>
  <si>
    <t>矩計図</t>
    <rPh sb="0" eb="2">
      <t>カナバカリ</t>
    </rPh>
    <rPh sb="2" eb="3">
      <t>ズ</t>
    </rPh>
    <phoneticPr fontId="4"/>
  </si>
  <si>
    <t>系統</t>
    <rPh sb="0" eb="2">
      <t>ケイトウ</t>
    </rPh>
    <phoneticPr fontId="4"/>
  </si>
  <si>
    <t>自動転送により当該階の全ての警報ベルが鳴動</t>
    <rPh sb="0" eb="2">
      <t>ジドウ</t>
    </rPh>
    <rPh sb="2" eb="4">
      <t>テンソウ</t>
    </rPh>
    <rPh sb="7" eb="9">
      <t>トウガイ</t>
    </rPh>
    <rPh sb="9" eb="10">
      <t>カイ</t>
    </rPh>
    <rPh sb="11" eb="12">
      <t>スベ</t>
    </rPh>
    <rPh sb="14" eb="16">
      <t>ケイホウ</t>
    </rPh>
    <rPh sb="19" eb="21">
      <t>メイドウ</t>
    </rPh>
    <phoneticPr fontId="4"/>
  </si>
  <si>
    <t>自動転送により評価対象住戸内の警報ベルが鳴動</t>
    <rPh sb="0" eb="2">
      <t>ジドウ</t>
    </rPh>
    <rPh sb="2" eb="4">
      <t>テンソウ</t>
    </rPh>
    <rPh sb="7" eb="9">
      <t>ヒョウカ</t>
    </rPh>
    <rPh sb="9" eb="11">
      <t>タイショウ</t>
    </rPh>
    <rPh sb="11" eb="12">
      <t>ジュウ</t>
    </rPh>
    <rPh sb="12" eb="13">
      <t>コ</t>
    </rPh>
    <rPh sb="13" eb="14">
      <t>ナイ</t>
    </rPh>
    <rPh sb="15" eb="17">
      <t>ケイホウ</t>
    </rPh>
    <rPh sb="20" eb="22">
      <t>メイドウ</t>
    </rPh>
    <phoneticPr fontId="4"/>
  </si>
  <si>
    <t>戸外表示器へ表示＋手動転送により、当該階の全ての警報ベルが鳴動</t>
    <rPh sb="0" eb="2">
      <t>コガイ</t>
    </rPh>
    <rPh sb="2" eb="4">
      <t>ヒョウジ</t>
    </rPh>
    <rPh sb="4" eb="5">
      <t>キ</t>
    </rPh>
    <rPh sb="6" eb="8">
      <t>ヒョウジ</t>
    </rPh>
    <rPh sb="9" eb="11">
      <t>シュドウ</t>
    </rPh>
    <rPh sb="11" eb="13">
      <t>テンソウ</t>
    </rPh>
    <phoneticPr fontId="4"/>
  </si>
  <si>
    <t>戸外表示器へ表示＋手動転送により、評価対象住戸内の警報ベルが鳴動</t>
    <rPh sb="0" eb="2">
      <t>コガイ</t>
    </rPh>
    <rPh sb="2" eb="4">
      <t>ヒョウジ</t>
    </rPh>
    <rPh sb="4" eb="5">
      <t>キ</t>
    </rPh>
    <rPh sb="6" eb="8">
      <t>ヒョウジ</t>
    </rPh>
    <rPh sb="9" eb="11">
      <t>シュドウ</t>
    </rPh>
    <rPh sb="11" eb="13">
      <t>テンソウ</t>
    </rPh>
    <rPh sb="17" eb="19">
      <t>ヒョウカ</t>
    </rPh>
    <rPh sb="19" eb="21">
      <t>タイショウ</t>
    </rPh>
    <rPh sb="21" eb="22">
      <t>ジュウ</t>
    </rPh>
    <rPh sb="22" eb="23">
      <t>コ</t>
    </rPh>
    <rPh sb="23" eb="24">
      <t>ナイ</t>
    </rPh>
    <phoneticPr fontId="4"/>
  </si>
  <si>
    <t>排煙形式</t>
    <rPh sb="0" eb="2">
      <t>ハイエン</t>
    </rPh>
    <rPh sb="2" eb="4">
      <t>ケイシキ</t>
    </rPh>
    <phoneticPr fontId="4"/>
  </si>
  <si>
    <t>開放型廊下</t>
    <rPh sb="0" eb="3">
      <t>カイホウガタ</t>
    </rPh>
    <rPh sb="3" eb="5">
      <t>ロウカ</t>
    </rPh>
    <phoneticPr fontId="4"/>
  </si>
  <si>
    <t>対策</t>
    <rPh sb="0" eb="2">
      <t>タイサク</t>
    </rPh>
    <phoneticPr fontId="4"/>
  </si>
  <si>
    <t>機械排煙（一般）</t>
    <rPh sb="0" eb="2">
      <t>キカイ</t>
    </rPh>
    <rPh sb="2" eb="4">
      <t>ハイエン</t>
    </rPh>
    <rPh sb="5" eb="7">
      <t>イッパン</t>
    </rPh>
    <phoneticPr fontId="4"/>
  </si>
  <si>
    <t>機械排煙（加圧式）</t>
    <rPh sb="0" eb="2">
      <t>キカイ</t>
    </rPh>
    <rPh sb="2" eb="4">
      <t>ハイエン</t>
    </rPh>
    <rPh sb="5" eb="7">
      <t>カアツ</t>
    </rPh>
    <rPh sb="7" eb="8">
      <t>シキ</t>
    </rPh>
    <phoneticPr fontId="4"/>
  </si>
  <si>
    <t>その他</t>
    <rPh sb="2" eb="3">
      <t>ホカ</t>
    </rPh>
    <phoneticPr fontId="4"/>
  </si>
  <si>
    <t>平面形状</t>
    <rPh sb="0" eb="2">
      <t>ヘイメン</t>
    </rPh>
    <rPh sb="2" eb="4">
      <t>ケイジョウ</t>
    </rPh>
    <phoneticPr fontId="4"/>
  </si>
  <si>
    <t>通常の歩行経路による２以上の方向への避難可</t>
    <rPh sb="0" eb="2">
      <t>ツウジョウ</t>
    </rPh>
    <rPh sb="3" eb="5">
      <t>ホコウ</t>
    </rPh>
    <rPh sb="5" eb="7">
      <t>ケイロ</t>
    </rPh>
    <rPh sb="11" eb="13">
      <t>イジョウ</t>
    </rPh>
    <rPh sb="14" eb="16">
      <t>ホウコウ</t>
    </rPh>
    <rPh sb="18" eb="20">
      <t>ヒナン</t>
    </rPh>
    <rPh sb="20" eb="21">
      <t>カ</t>
    </rPh>
    <phoneticPr fontId="4"/>
  </si>
  <si>
    <t>直通階段との間に他住戸等なし</t>
    <rPh sb="0" eb="2">
      <t>チョクツウ</t>
    </rPh>
    <rPh sb="2" eb="4">
      <t>カイダン</t>
    </rPh>
    <rPh sb="6" eb="7">
      <t>アイダ</t>
    </rPh>
    <rPh sb="8" eb="9">
      <t>ホカ</t>
    </rPh>
    <rPh sb="9" eb="11">
      <t>ジュウコ</t>
    </rPh>
    <rPh sb="11" eb="12">
      <t>ナド</t>
    </rPh>
    <phoneticPr fontId="4"/>
  </si>
  <si>
    <t>防火設備の仕</t>
    <rPh sb="0" eb="2">
      <t>ボウカ</t>
    </rPh>
    <rPh sb="2" eb="4">
      <t>セツビ</t>
    </rPh>
    <rPh sb="5" eb="6">
      <t>ツカ</t>
    </rPh>
    <phoneticPr fontId="4"/>
  </si>
  <si>
    <t>様等（耐火性</t>
    <rPh sb="0" eb="1">
      <t>サマ</t>
    </rPh>
    <rPh sb="1" eb="2">
      <t>ナド</t>
    </rPh>
    <rPh sb="3" eb="5">
      <t>タイカ</t>
    </rPh>
    <rPh sb="5" eb="6">
      <t>セイ</t>
    </rPh>
    <phoneticPr fontId="4"/>
  </si>
  <si>
    <t>能が最も低い</t>
    <rPh sb="0" eb="1">
      <t>ノウ</t>
    </rPh>
    <rPh sb="2" eb="3">
      <t>モット</t>
    </rPh>
    <rPh sb="4" eb="5">
      <t>ヒク</t>
    </rPh>
    <phoneticPr fontId="4"/>
  </si>
  <si>
    <t>・</t>
    <phoneticPr fontId="4"/>
  </si>
  <si>
    <t>脱出対策</t>
    <rPh sb="0" eb="2">
      <t>ダッシュツ</t>
    </rPh>
    <rPh sb="2" eb="4">
      <t>タイサク</t>
    </rPh>
    <phoneticPr fontId="4"/>
  </si>
  <si>
    <t>その１．住棟評価用</t>
    <phoneticPr fontId="4"/>
  </si>
  <si>
    <t>※</t>
    <phoneticPr fontId="4"/>
  </si>
  <si>
    <t>1-1</t>
    <phoneticPr fontId="4"/>
  </si>
  <si>
    <t>（</t>
    <phoneticPr fontId="4"/>
  </si>
  <si>
    <t>）</t>
    <phoneticPr fontId="4"/>
  </si>
  <si>
    <t>・</t>
    <phoneticPr fontId="4"/>
  </si>
  <si>
    <t>□</t>
    <phoneticPr fontId="4"/>
  </si>
  <si>
    <t>1-2</t>
    <phoneticPr fontId="4"/>
  </si>
  <si>
    <t>・</t>
    <phoneticPr fontId="4"/>
  </si>
  <si>
    <t>□</t>
    <phoneticPr fontId="4"/>
  </si>
  <si>
    <t>（</t>
    <phoneticPr fontId="4"/>
  </si>
  <si>
    <t>）</t>
    <phoneticPr fontId="4"/>
  </si>
  <si>
    <t>（</t>
    <phoneticPr fontId="4"/>
  </si>
  <si>
    <t>）</t>
    <phoneticPr fontId="4"/>
  </si>
  <si>
    <t>1-2</t>
    <phoneticPr fontId="4"/>
  </si>
  <si>
    <t>□</t>
    <phoneticPr fontId="4"/>
  </si>
  <si>
    <t>（</t>
    <phoneticPr fontId="4"/>
  </si>
  <si>
    <t>）</t>
    <phoneticPr fontId="4"/>
  </si>
  <si>
    <t>）</t>
    <phoneticPr fontId="4"/>
  </si>
  <si>
    <t>）</t>
    <phoneticPr fontId="4"/>
  </si>
  <si>
    <r>
      <t>N/mm</t>
    </r>
    <r>
      <rPr>
        <vertAlign val="superscript"/>
        <sz val="9"/>
        <rFont val="ＭＳ Ｐゴシック"/>
        <family val="3"/>
        <charset val="128"/>
      </rPr>
      <t>2</t>
    </r>
    <phoneticPr fontId="4"/>
  </si>
  <si>
    <t>）</t>
    <phoneticPr fontId="4"/>
  </si>
  <si>
    <t>SD295A</t>
    <phoneticPr fontId="4"/>
  </si>
  <si>
    <t>SD345</t>
    <phoneticPr fontId="4"/>
  </si>
  <si>
    <t>SD390</t>
    <phoneticPr fontId="4"/>
  </si>
  <si>
    <t>（</t>
    <phoneticPr fontId="4"/>
  </si>
  <si>
    <r>
      <t>kN/m</t>
    </r>
    <r>
      <rPr>
        <vertAlign val="superscript"/>
        <sz val="9"/>
        <rFont val="ＭＳ Ｐゴシック"/>
        <family val="3"/>
        <charset val="128"/>
      </rPr>
      <t>2</t>
    </r>
    <phoneticPr fontId="4"/>
  </si>
  <si>
    <t>）</t>
    <phoneticPr fontId="4"/>
  </si>
  <si>
    <t>方法</t>
    <phoneticPr fontId="4"/>
  </si>
  <si>
    <t>）</t>
    <phoneticPr fontId="4"/>
  </si>
  <si>
    <t>・</t>
    <phoneticPr fontId="4"/>
  </si>
  <si>
    <t>m</t>
    <phoneticPr fontId="4"/>
  </si>
  <si>
    <t>cm</t>
    <phoneticPr fontId="4"/>
  </si>
  <si>
    <t>cm</t>
    <phoneticPr fontId="4"/>
  </si>
  <si>
    <t>－必須項目－</t>
    <phoneticPr fontId="4"/>
  </si>
  <si>
    <t>2-5</t>
    <phoneticPr fontId="4"/>
  </si>
  <si>
    <t>・</t>
    <phoneticPr fontId="4"/>
  </si>
  <si>
    <t>・</t>
    <phoneticPr fontId="4"/>
  </si>
  <si>
    <t>もの）</t>
    <phoneticPr fontId="4"/>
  </si>
  <si>
    <t>砂質シルト</t>
    <rPh sb="0" eb="1">
      <t>サ</t>
    </rPh>
    <rPh sb="1" eb="2">
      <t>シツ</t>
    </rPh>
    <phoneticPr fontId="4"/>
  </si>
  <si>
    <t>粘性シルト</t>
    <rPh sb="0" eb="2">
      <t>ネンセイ</t>
    </rPh>
    <phoneticPr fontId="4"/>
  </si>
  <si>
    <t>関東ローム層</t>
    <rPh sb="0" eb="2">
      <t>カントウ</t>
    </rPh>
    <rPh sb="5" eb="6">
      <t>ソウ</t>
    </rPh>
    <phoneticPr fontId="4"/>
  </si>
  <si>
    <t>砂礫土</t>
    <rPh sb="0" eb="1">
      <t>サ</t>
    </rPh>
    <rPh sb="1" eb="2">
      <t>レキ</t>
    </rPh>
    <rPh sb="2" eb="3">
      <t>ド</t>
    </rPh>
    <phoneticPr fontId="4"/>
  </si>
  <si>
    <t>礫</t>
    <rPh sb="0" eb="1">
      <t>レキ</t>
    </rPh>
    <phoneticPr fontId="4"/>
  </si>
  <si>
    <t>岩盤</t>
    <rPh sb="0" eb="2">
      <t>ガンバン</t>
    </rPh>
    <phoneticPr fontId="4"/>
  </si>
  <si>
    <t>支持力</t>
    <rPh sb="0" eb="2">
      <t>シジ</t>
    </rPh>
    <rPh sb="2" eb="3">
      <t>チカラ</t>
    </rPh>
    <phoneticPr fontId="4"/>
  </si>
  <si>
    <t>地盤の許容応力度</t>
    <rPh sb="0" eb="2">
      <t>ジバン</t>
    </rPh>
    <rPh sb="3" eb="5">
      <t>キョヨウ</t>
    </rPh>
    <rPh sb="5" eb="7">
      <t>オウリョク</t>
    </rPh>
    <rPh sb="7" eb="8">
      <t>ド</t>
    </rPh>
    <phoneticPr fontId="4"/>
  </si>
  <si>
    <t>（</t>
    <phoneticPr fontId="4"/>
  </si>
  <si>
    <t>kN/本</t>
    <rPh sb="3" eb="4">
      <t>ホン</t>
    </rPh>
    <phoneticPr fontId="4"/>
  </si>
  <si>
    <t>（</t>
    <phoneticPr fontId="4"/>
  </si>
  <si>
    <t>地盤調査</t>
    <rPh sb="0" eb="2">
      <t>ジバン</t>
    </rPh>
    <rPh sb="2" eb="4">
      <t>チョウサ</t>
    </rPh>
    <phoneticPr fontId="4"/>
  </si>
  <si>
    <t>標準貫入試験</t>
    <rPh sb="0" eb="2">
      <t>ヒョウジュン</t>
    </rPh>
    <rPh sb="2" eb="3">
      <t>カン</t>
    </rPh>
    <rPh sb="3" eb="4">
      <t>ニュウ</t>
    </rPh>
    <rPh sb="4" eb="6">
      <t>シケン</t>
    </rPh>
    <phoneticPr fontId="4"/>
  </si>
  <si>
    <t>孔内水平載荷試験</t>
    <rPh sb="0" eb="1">
      <t>コウ</t>
    </rPh>
    <rPh sb="1" eb="2">
      <t>ナイ</t>
    </rPh>
    <rPh sb="2" eb="4">
      <t>スイヘイ</t>
    </rPh>
    <rPh sb="4" eb="5">
      <t>サイ</t>
    </rPh>
    <rPh sb="5" eb="6">
      <t>カ</t>
    </rPh>
    <rPh sb="6" eb="8">
      <t>シケン</t>
    </rPh>
    <phoneticPr fontId="4"/>
  </si>
  <si>
    <t>載荷試験</t>
    <rPh sb="0" eb="1">
      <t>サイ</t>
    </rPh>
    <rPh sb="1" eb="2">
      <t>カ</t>
    </rPh>
    <rPh sb="2" eb="4">
      <t>シケン</t>
    </rPh>
    <phoneticPr fontId="4"/>
  </si>
  <si>
    <t>過去の測定データ</t>
    <rPh sb="0" eb="2">
      <t>カコ</t>
    </rPh>
    <rPh sb="3" eb="5">
      <t>ソクテイ</t>
    </rPh>
    <phoneticPr fontId="4"/>
  </si>
  <si>
    <t>周辺状況の調査</t>
    <rPh sb="0" eb="2">
      <t>シュウヘン</t>
    </rPh>
    <rPh sb="2" eb="4">
      <t>ジョウキョウ</t>
    </rPh>
    <rPh sb="5" eb="7">
      <t>チョウサ</t>
    </rPh>
    <phoneticPr fontId="4"/>
  </si>
  <si>
    <t>敷地の履歴調査</t>
    <rPh sb="0" eb="2">
      <t>シキチ</t>
    </rPh>
    <rPh sb="3" eb="5">
      <t>リレキ</t>
    </rPh>
    <rPh sb="5" eb="7">
      <t>チョウサ</t>
    </rPh>
    <phoneticPr fontId="4"/>
  </si>
  <si>
    <t>敷地の造成方法確認</t>
    <rPh sb="0" eb="2">
      <t>シキチ</t>
    </rPh>
    <rPh sb="3" eb="5">
      <t>ゾウセイ</t>
    </rPh>
    <rPh sb="5" eb="7">
      <t>ホウホウ</t>
    </rPh>
    <rPh sb="7" eb="9">
      <t>カクニン</t>
    </rPh>
    <phoneticPr fontId="4"/>
  </si>
  <si>
    <t>基礎</t>
    <rPh sb="0" eb="2">
      <t>キソ</t>
    </rPh>
    <phoneticPr fontId="4"/>
  </si>
  <si>
    <t>基礎の構造</t>
    <rPh sb="0" eb="2">
      <t>キソ</t>
    </rPh>
    <rPh sb="3" eb="5">
      <t>コウゾウ</t>
    </rPh>
    <phoneticPr fontId="4"/>
  </si>
  <si>
    <t>直接基礎</t>
    <rPh sb="0" eb="2">
      <t>チョクセツ</t>
    </rPh>
    <rPh sb="2" eb="4">
      <t>キソ</t>
    </rPh>
    <phoneticPr fontId="4"/>
  </si>
  <si>
    <t>方法</t>
    <rPh sb="0" eb="2">
      <t>ホウホウ</t>
    </rPh>
    <phoneticPr fontId="4"/>
  </si>
  <si>
    <t>構造</t>
    <rPh sb="0" eb="2">
      <t>コウゾウ</t>
    </rPh>
    <phoneticPr fontId="4"/>
  </si>
  <si>
    <t>鉄筋コンクリート造</t>
    <rPh sb="0" eb="2">
      <t>テッキン</t>
    </rPh>
    <rPh sb="8" eb="9">
      <t>ゾウ</t>
    </rPh>
    <phoneticPr fontId="4"/>
  </si>
  <si>
    <t>基礎の形式</t>
    <rPh sb="0" eb="2">
      <t>キソ</t>
    </rPh>
    <rPh sb="3" eb="5">
      <t>ケイシキ</t>
    </rPh>
    <phoneticPr fontId="4"/>
  </si>
  <si>
    <t>形式</t>
    <rPh sb="0" eb="2">
      <t>ケイシキ</t>
    </rPh>
    <phoneticPr fontId="4"/>
  </si>
  <si>
    <t>べた基礎</t>
    <rPh sb="2" eb="4">
      <t>キソ</t>
    </rPh>
    <phoneticPr fontId="4"/>
  </si>
  <si>
    <t>布基礎</t>
    <rPh sb="0" eb="1">
      <t>ヌノ</t>
    </rPh>
    <rPh sb="1" eb="3">
      <t>キソ</t>
    </rPh>
    <phoneticPr fontId="4"/>
  </si>
  <si>
    <t>独立基礎</t>
    <rPh sb="0" eb="2">
      <t>ドクリツ</t>
    </rPh>
    <rPh sb="2" eb="4">
      <t>キソ</t>
    </rPh>
    <phoneticPr fontId="4"/>
  </si>
  <si>
    <t>詳細図</t>
    <rPh sb="0" eb="2">
      <t>ショウサイ</t>
    </rPh>
    <rPh sb="2" eb="3">
      <t>ズ</t>
    </rPh>
    <phoneticPr fontId="4"/>
  </si>
  <si>
    <t>杭基礎</t>
    <rPh sb="0" eb="1">
      <t>クイ</t>
    </rPh>
    <rPh sb="1" eb="3">
      <t>キソ</t>
    </rPh>
    <phoneticPr fontId="4"/>
  </si>
  <si>
    <t>杭種</t>
    <rPh sb="0" eb="1">
      <t>クイ</t>
    </rPh>
    <rPh sb="1" eb="2">
      <t>シュ</t>
    </rPh>
    <phoneticPr fontId="4"/>
  </si>
  <si>
    <t>支持杭</t>
    <rPh sb="0" eb="2">
      <t>シジ</t>
    </rPh>
    <rPh sb="2" eb="3">
      <t>クイ</t>
    </rPh>
    <phoneticPr fontId="4"/>
  </si>
  <si>
    <t>摩擦杭</t>
    <rPh sb="0" eb="2">
      <t>マサツ</t>
    </rPh>
    <rPh sb="2" eb="3">
      <t>クイ</t>
    </rPh>
    <phoneticPr fontId="4"/>
  </si>
  <si>
    <t>場所打ちコンクリート杭</t>
    <rPh sb="0" eb="2">
      <t>バショ</t>
    </rPh>
    <rPh sb="2" eb="3">
      <t>ウ</t>
    </rPh>
    <rPh sb="10" eb="11">
      <t>クイ</t>
    </rPh>
    <phoneticPr fontId="4"/>
  </si>
  <si>
    <t>既製鋼管杭</t>
    <rPh sb="0" eb="2">
      <t>キセイ</t>
    </rPh>
    <rPh sb="2" eb="4">
      <t>コウカン</t>
    </rPh>
    <rPh sb="4" eb="5">
      <t>クイ</t>
    </rPh>
    <phoneticPr fontId="4"/>
  </si>
  <si>
    <t>既製コンクリート杭</t>
    <rPh sb="0" eb="2">
      <t>キセイ</t>
    </rPh>
    <rPh sb="8" eb="9">
      <t>クイ</t>
    </rPh>
    <phoneticPr fontId="4"/>
  </si>
  <si>
    <t>・</t>
    <phoneticPr fontId="4"/>
  </si>
  <si>
    <t>杭の実長</t>
    <rPh sb="0" eb="1">
      <t>クイ</t>
    </rPh>
    <rPh sb="2" eb="3">
      <t>ジツ</t>
    </rPh>
    <rPh sb="3" eb="4">
      <t>チョウ</t>
    </rPh>
    <phoneticPr fontId="4"/>
  </si>
  <si>
    <t>・</t>
    <phoneticPr fontId="4"/>
  </si>
  <si>
    <t>杭径</t>
    <rPh sb="0" eb="1">
      <t>クイ</t>
    </rPh>
    <rPh sb="1" eb="2">
      <t>ケイ</t>
    </rPh>
    <phoneticPr fontId="4"/>
  </si>
  <si>
    <t>軸径</t>
    <rPh sb="0" eb="1">
      <t>ジク</t>
    </rPh>
    <rPh sb="1" eb="2">
      <t>ケイ</t>
    </rPh>
    <phoneticPr fontId="4"/>
  </si>
  <si>
    <t>拡底径</t>
    <rPh sb="0" eb="1">
      <t>カク</t>
    </rPh>
    <rPh sb="1" eb="2">
      <t>テイ</t>
    </rPh>
    <rPh sb="2" eb="3">
      <t>ケイ</t>
    </rPh>
    <phoneticPr fontId="4"/>
  </si>
  <si>
    <t>開口部の</t>
    <rPh sb="0" eb="3">
      <t>カイコウブ</t>
    </rPh>
    <phoneticPr fontId="4"/>
  </si>
  <si>
    <t>サッシ種別</t>
    <rPh sb="3" eb="5">
      <t>シュベツ</t>
    </rPh>
    <phoneticPr fontId="4"/>
  </si>
  <si>
    <t>アルミニウム製</t>
    <rPh sb="6" eb="7">
      <t>セイ</t>
    </rPh>
    <phoneticPr fontId="4"/>
  </si>
  <si>
    <t>木質系</t>
    <rPh sb="0" eb="2">
      <t>モクシツ</t>
    </rPh>
    <rPh sb="2" eb="3">
      <t>ケイ</t>
    </rPh>
    <phoneticPr fontId="4"/>
  </si>
  <si>
    <t>平面詳細図</t>
    <rPh sb="0" eb="2">
      <t>ヘイメン</t>
    </rPh>
    <rPh sb="2" eb="4">
      <t>ショウサイ</t>
    </rPh>
    <rPh sb="4" eb="5">
      <t>ズ</t>
    </rPh>
    <phoneticPr fontId="4"/>
  </si>
  <si>
    <t>点検措置</t>
    <rPh sb="0" eb="2">
      <t>テンケン</t>
    </rPh>
    <rPh sb="2" eb="4">
      <t>ソチ</t>
    </rPh>
    <phoneticPr fontId="4"/>
  </si>
  <si>
    <t>PS点検口</t>
    <rPh sb="2" eb="4">
      <t>テンケン</t>
    </rPh>
    <rPh sb="4" eb="5">
      <t>コウ</t>
    </rPh>
    <phoneticPr fontId="4"/>
  </si>
  <si>
    <t>露出配管</t>
    <rPh sb="0" eb="2">
      <t>ロシュツ</t>
    </rPh>
    <rPh sb="2" eb="4">
      <t>ハイカン</t>
    </rPh>
    <phoneticPr fontId="4"/>
  </si>
  <si>
    <t>ＭＢ扉</t>
    <rPh sb="2" eb="3">
      <t>トビラ</t>
    </rPh>
    <phoneticPr fontId="4"/>
  </si>
  <si>
    <t>）</t>
    <phoneticPr fontId="4"/>
  </si>
  <si>
    <t>・</t>
    <phoneticPr fontId="4"/>
  </si>
  <si>
    <t>横主管</t>
    <rPh sb="0" eb="1">
      <t>ヨコ</t>
    </rPh>
    <rPh sb="1" eb="3">
      <t>シュカン</t>
    </rPh>
    <phoneticPr fontId="4"/>
  </si>
  <si>
    <t>掃除口の間隔</t>
    <rPh sb="0" eb="2">
      <t>ソウジ</t>
    </rPh>
    <rPh sb="2" eb="3">
      <t>クチ</t>
    </rPh>
    <rPh sb="4" eb="6">
      <t>カンカク</t>
    </rPh>
    <phoneticPr fontId="4"/>
  </si>
  <si>
    <t>ﾋﾟｯﾄ内露出</t>
    <rPh sb="5" eb="7">
      <t>ロシュツ</t>
    </rPh>
    <phoneticPr fontId="4"/>
  </si>
  <si>
    <t>天井点検口</t>
    <rPh sb="0" eb="2">
      <t>テンジョウ</t>
    </rPh>
    <rPh sb="2" eb="4">
      <t>テンケン</t>
    </rPh>
    <rPh sb="4" eb="5">
      <t>コウ</t>
    </rPh>
    <phoneticPr fontId="4"/>
  </si>
  <si>
    <t>天井露出</t>
    <rPh sb="0" eb="2">
      <t>テンジョウ</t>
    </rPh>
    <rPh sb="2" eb="4">
      <t>ロシュツ</t>
    </rPh>
    <phoneticPr fontId="4"/>
  </si>
  <si>
    <t>）</t>
    <phoneticPr fontId="4"/>
  </si>
  <si>
    <t>排水管等の</t>
    <rPh sb="0" eb="3">
      <t>ハイスイカン</t>
    </rPh>
    <rPh sb="3" eb="4">
      <t>ナド</t>
    </rPh>
    <phoneticPr fontId="4"/>
  </si>
  <si>
    <t>・</t>
    <phoneticPr fontId="4"/>
  </si>
  <si>
    <t>内面等</t>
    <rPh sb="0" eb="2">
      <t>ナイメン</t>
    </rPh>
    <rPh sb="2" eb="3">
      <t>ナド</t>
    </rPh>
    <phoneticPr fontId="4"/>
  </si>
  <si>
    <t>平滑</t>
    <rPh sb="0" eb="2">
      <t>ヘイカツ</t>
    </rPh>
    <phoneticPr fontId="4"/>
  </si>
  <si>
    <t>（仕様</t>
    <rPh sb="1" eb="3">
      <t>シヨウ</t>
    </rPh>
    <phoneticPr fontId="4"/>
  </si>
  <si>
    <t>排水用硬質塩化ビニルライニング鋼管</t>
    <rPh sb="0" eb="2">
      <t>ハイスイ</t>
    </rPh>
    <rPh sb="2" eb="3">
      <t>ヨウ</t>
    </rPh>
    <rPh sb="3" eb="5">
      <t>コウシツ</t>
    </rPh>
    <rPh sb="5" eb="7">
      <t>エンカ</t>
    </rPh>
    <rPh sb="15" eb="17">
      <t>コウカン</t>
    </rPh>
    <phoneticPr fontId="4"/>
  </si>
  <si>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</si>
  <si>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Ａu</t>
    <phoneticPr fontId="4"/>
  </si>
  <si>
    <r>
      <t>開口面積合計</t>
    </r>
    <r>
      <rPr>
        <b/>
        <sz val="10"/>
        <rFont val="ＭＳ Ｐゴシック"/>
        <family val="3"/>
        <charset val="128"/>
      </rPr>
      <t xml:space="preserve"> Ａ</t>
    </r>
    <rPh sb="0" eb="2">
      <t>カイコウ</t>
    </rPh>
    <rPh sb="2" eb="4">
      <t>メンセキ</t>
    </rPh>
    <rPh sb="4" eb="6">
      <t>ゴウケイ</t>
    </rPh>
    <phoneticPr fontId="4"/>
  </si>
  <si>
    <t>小さい階から</t>
    <rPh sb="0" eb="1">
      <t>チイ</t>
    </rPh>
    <rPh sb="3" eb="4">
      <t>カイ</t>
    </rPh>
    <phoneticPr fontId="4"/>
  </si>
  <si>
    <t>【氏名又は名称のフリガナ】</t>
    <phoneticPr fontId="4"/>
  </si>
  <si>
    <t>【氏名又は名称】</t>
    <phoneticPr fontId="4"/>
  </si>
  <si>
    <t>【郵便番号】</t>
    <phoneticPr fontId="4"/>
  </si>
  <si>
    <t>〒</t>
    <phoneticPr fontId="4"/>
  </si>
  <si>
    <t>【住　　所】</t>
    <phoneticPr fontId="4"/>
  </si>
  <si>
    <t>【電話番号】</t>
    <phoneticPr fontId="4"/>
  </si>
  <si>
    <t>【４．設計者】</t>
    <rPh sb="3" eb="6">
      <t>セッケイシャ</t>
    </rPh>
    <phoneticPr fontId="4"/>
  </si>
  <si>
    <t>【資格】</t>
    <rPh sb="1" eb="3">
      <t>シカク</t>
    </rPh>
    <phoneticPr fontId="4"/>
  </si>
  <si>
    <t>（</t>
    <phoneticPr fontId="4"/>
  </si>
  <si>
    <t>登録</t>
    <rPh sb="0" eb="2">
      <t>トウロク</t>
    </rPh>
    <phoneticPr fontId="4"/>
  </si>
  <si>
    <t>号</t>
    <rPh sb="0" eb="1">
      <t>ゴウ</t>
    </rPh>
    <phoneticPr fontId="4"/>
  </si>
  <si>
    <t>【建築士事務所名】</t>
    <rPh sb="1" eb="4">
      <t>ケンチクシ</t>
    </rPh>
    <rPh sb="4" eb="6">
      <t>ジム</t>
    </rPh>
    <rPh sb="6" eb="7">
      <t>ショ</t>
    </rPh>
    <rPh sb="7" eb="8">
      <t>メイ</t>
    </rPh>
    <phoneticPr fontId="4"/>
  </si>
  <si>
    <t>）知事登録第</t>
    <rPh sb="1" eb="3">
      <t>チジ</t>
    </rPh>
    <rPh sb="3" eb="5">
      <t>トウロク</t>
    </rPh>
    <rPh sb="5" eb="6">
      <t>ダイ</t>
    </rPh>
    <phoneticPr fontId="4"/>
  </si>
  <si>
    <t>木造</t>
    <rPh sb="0" eb="2">
      <t>モクゾウ</t>
    </rPh>
    <phoneticPr fontId="4"/>
  </si>
  <si>
    <t>透過損失等級（界壁）</t>
    <rPh sb="0" eb="2">
      <t>トウカ</t>
    </rPh>
    <rPh sb="2" eb="4">
      <t>ソンシツ</t>
    </rPh>
    <rPh sb="4" eb="6">
      <t>トウキュウ</t>
    </rPh>
    <rPh sb="7" eb="8">
      <t>カイ</t>
    </rPh>
    <rPh sb="8" eb="9">
      <t>ヘキ</t>
    </rPh>
    <phoneticPr fontId="4"/>
  </si>
  <si>
    <t>透過損失等級（外壁開口部）</t>
    <rPh sb="0" eb="2">
      <t>トウカ</t>
    </rPh>
    <rPh sb="2" eb="4">
      <t>ソンシツ</t>
    </rPh>
    <rPh sb="4" eb="6">
      <t>トウキュウ</t>
    </rPh>
    <rPh sb="7" eb="8">
      <t>ソト</t>
    </rPh>
    <rPh sb="8" eb="9">
      <t>ベト</t>
    </rPh>
    <rPh sb="9" eb="12">
      <t>カイコウブ</t>
    </rPh>
    <phoneticPr fontId="4"/>
  </si>
  <si>
    <t>住戸分類表</t>
    <rPh sb="0" eb="1">
      <t>ジュウ</t>
    </rPh>
    <rPh sb="1" eb="2">
      <t>コ</t>
    </rPh>
    <rPh sb="2" eb="4">
      <t>ブンルイ</t>
    </rPh>
    <rPh sb="4" eb="5">
      <t>ヒョウ</t>
    </rPh>
    <phoneticPr fontId="4"/>
  </si>
  <si>
    <t>全</t>
    <rPh sb="0" eb="1">
      <t>ゼン</t>
    </rPh>
    <phoneticPr fontId="4"/>
  </si>
  <si>
    <t>タイプ</t>
    <phoneticPr fontId="4"/>
  </si>
  <si>
    <t>住   戸</t>
    <rPh sb="0" eb="1">
      <t>ジュウ</t>
    </rPh>
    <rPh sb="4" eb="5">
      <t>ト</t>
    </rPh>
    <phoneticPr fontId="4"/>
  </si>
  <si>
    <t>専有</t>
    <rPh sb="0" eb="2">
      <t>センユウ</t>
    </rPh>
    <phoneticPr fontId="4"/>
  </si>
  <si>
    <t>自己評価書（総括表）＜共同住宅等＞</t>
    <rPh sb="0" eb="2">
      <t>ジコ</t>
    </rPh>
    <rPh sb="2" eb="4">
      <t>ヒョウカ</t>
    </rPh>
    <rPh sb="4" eb="5">
      <t>ショ</t>
    </rPh>
    <rPh sb="6" eb="8">
      <t>ソウカツ</t>
    </rPh>
    <rPh sb="8" eb="9">
      <t>ヒョウ</t>
    </rPh>
    <rPh sb="11" eb="13">
      <t>キョウドウ</t>
    </rPh>
    <rPh sb="13" eb="15">
      <t>ジュウタク</t>
    </rPh>
    <rPh sb="15" eb="16">
      <t>トウ</t>
    </rPh>
    <phoneticPr fontId="4"/>
  </si>
  <si>
    <t>１－１</t>
    <phoneticPr fontId="4"/>
  </si>
  <si>
    <t>１－２</t>
    <phoneticPr fontId="4"/>
  </si>
  <si>
    <t>１－３</t>
    <phoneticPr fontId="4"/>
  </si>
  <si>
    <t>□</t>
    <phoneticPr fontId="4"/>
  </si>
  <si>
    <t>・</t>
    <phoneticPr fontId="4"/>
  </si>
  <si>
    <t>所在地：</t>
    <phoneticPr fontId="4"/>
  </si>
  <si>
    <t>無</t>
    <rPh sb="0" eb="1">
      <t>ナシ</t>
    </rPh>
    <phoneticPr fontId="4"/>
  </si>
  <si>
    <t>有</t>
    <rPh sb="0" eb="1">
      <t>アリ</t>
    </rPh>
    <phoneticPr fontId="4"/>
  </si>
  <si>
    <t>通し番号</t>
    <rPh sb="0" eb="1">
      <t>トオ</t>
    </rPh>
    <rPh sb="2" eb="4">
      <t>バンゴウ</t>
    </rPh>
    <phoneticPr fontId="4"/>
  </si>
  <si>
    <t>１.部屋番号</t>
    <rPh sb="2" eb="4">
      <t>ヘヤ</t>
    </rPh>
    <rPh sb="4" eb="6">
      <t>バンゴウ</t>
    </rPh>
    <phoneticPr fontId="4"/>
  </si>
  <si>
    <t>2.階数(ﾒｿﾞﾈｯﾄ)</t>
    <rPh sb="2" eb="3">
      <t>カイ</t>
    </rPh>
    <rPh sb="3" eb="4">
      <t>スウ</t>
    </rPh>
    <phoneticPr fontId="4"/>
  </si>
  <si>
    <t>3.専用部分の面積</t>
    <rPh sb="2" eb="4">
      <t>センヨウ</t>
    </rPh>
    <rPh sb="4" eb="6">
      <t>ブブン</t>
    </rPh>
    <rPh sb="7" eb="9">
      <t>メンセキ</t>
    </rPh>
    <phoneticPr fontId="4"/>
  </si>
  <si>
    <t>5.界壁，界床の有無</t>
    <rPh sb="2" eb="3">
      <t>カイ</t>
    </rPh>
    <rPh sb="3" eb="4">
      <t>ヘキ</t>
    </rPh>
    <rPh sb="5" eb="7">
      <t>カイユカ</t>
    </rPh>
    <rPh sb="8" eb="10">
      <t>ウム</t>
    </rPh>
    <phoneticPr fontId="4"/>
  </si>
  <si>
    <t>6.その他必要な事項</t>
    <rPh sb="4" eb="5">
      <t>タ</t>
    </rPh>
    <rPh sb="5" eb="7">
      <t>ヒツヨウ</t>
    </rPh>
    <rPh sb="8" eb="10">
      <t>ジコウ</t>
    </rPh>
    <phoneticPr fontId="4"/>
  </si>
  <si>
    <t>7.備考</t>
    <rPh sb="2" eb="4">
      <t>ビコウ</t>
    </rPh>
    <phoneticPr fontId="4"/>
  </si>
  <si>
    <t>(2)</t>
  </si>
  <si>
    <t>(3)</t>
  </si>
  <si>
    <t>(4)</t>
  </si>
  <si>
    <t>①居室部分の面積</t>
    <rPh sb="1" eb="3">
      <t>キョシツ</t>
    </rPh>
    <rPh sb="3" eb="5">
      <t>ブブン</t>
    </rPh>
    <rPh sb="6" eb="8">
      <t>メンセキ</t>
    </rPh>
    <phoneticPr fontId="4"/>
  </si>
  <si>
    <t>換気対策</t>
    <rPh sb="0" eb="2">
      <t>カンキ</t>
    </rPh>
    <rPh sb="2" eb="4">
      <t>タイサク</t>
    </rPh>
    <phoneticPr fontId="4"/>
  </si>
  <si>
    <t>局所換気対策</t>
    <rPh sb="0" eb="2">
      <t>キョクショ</t>
    </rPh>
    <rPh sb="2" eb="4">
      <t>カンキ</t>
    </rPh>
    <rPh sb="4" eb="6">
      <t>タイサク</t>
    </rPh>
    <phoneticPr fontId="4"/>
  </si>
  <si>
    <t>７．光・視環境に関すること</t>
    <rPh sb="2" eb="3">
      <t>ヒカリ</t>
    </rPh>
    <rPh sb="4" eb="5">
      <t>シ</t>
    </rPh>
    <rPh sb="5" eb="7">
      <t>カンキョウ</t>
    </rPh>
    <rPh sb="8" eb="9">
      <t>カン</t>
    </rPh>
    <phoneticPr fontId="4"/>
  </si>
  <si>
    <t>単純開口率</t>
    <rPh sb="0" eb="2">
      <t>タンジュン</t>
    </rPh>
    <rPh sb="2" eb="4">
      <t>カイコウ</t>
    </rPh>
    <rPh sb="4" eb="5">
      <t>リツ</t>
    </rPh>
    <phoneticPr fontId="4"/>
  </si>
  <si>
    <t>方位別開口比</t>
    <rPh sb="0" eb="2">
      <t>ホウイ</t>
    </rPh>
    <rPh sb="2" eb="3">
      <t>ベツ</t>
    </rPh>
    <rPh sb="3" eb="5">
      <t>カイコウ</t>
    </rPh>
    <rPh sb="5" eb="6">
      <t>ヒ</t>
    </rPh>
    <phoneticPr fontId="4"/>
  </si>
  <si>
    <t>９．高齢者等への配慮に関すること</t>
    <rPh sb="2" eb="5">
      <t>コウレイシャ</t>
    </rPh>
    <rPh sb="5" eb="6">
      <t>トウ</t>
    </rPh>
    <rPh sb="8" eb="10">
      <t>ハイリョ</t>
    </rPh>
    <rPh sb="11" eb="12">
      <t>カン</t>
    </rPh>
    <phoneticPr fontId="4"/>
  </si>
  <si>
    <t>高齢者配慮対策等級（専用部分）</t>
    <rPh sb="0" eb="3">
      <t>コウレイシャ</t>
    </rPh>
    <rPh sb="3" eb="5">
      <t>ハイリョ</t>
    </rPh>
    <rPh sb="5" eb="7">
      <t>タイサク</t>
    </rPh>
    <rPh sb="7" eb="9">
      <t>トウキュウ</t>
    </rPh>
    <rPh sb="10" eb="12">
      <t>センヨウ</t>
    </rPh>
    <rPh sb="12" eb="14">
      <t>ブブン</t>
    </rPh>
    <phoneticPr fontId="4"/>
  </si>
  <si>
    <t>高齢者配慮対策等級（共用部分）</t>
    <rPh sb="0" eb="3">
      <t>コウレイシャ</t>
    </rPh>
    <rPh sb="3" eb="5">
      <t>ハイリョ</t>
    </rPh>
    <rPh sb="5" eb="7">
      <t>タイサク</t>
    </rPh>
    <rPh sb="7" eb="9">
      <t>トウキュウ</t>
    </rPh>
    <rPh sb="10" eb="12">
      <t>キョウヨウ</t>
    </rPh>
    <rPh sb="12" eb="14">
      <t>ブブン</t>
    </rPh>
    <phoneticPr fontId="4"/>
  </si>
  <si>
    <t>開口部の進入防止対策</t>
    <rPh sb="0" eb="3">
      <t>カイコウブ</t>
    </rPh>
    <rPh sb="4" eb="6">
      <t>シンニュウ</t>
    </rPh>
    <rPh sb="6" eb="8">
      <t>ボウシ</t>
    </rPh>
    <rPh sb="8" eb="10">
      <t>タイサク</t>
    </rPh>
    <phoneticPr fontId="4"/>
  </si>
  <si>
    <t>８．音環境に関すること</t>
    <rPh sb="2" eb="3">
      <t>オト</t>
    </rPh>
    <rPh sb="3" eb="5">
      <t>カンキョウ</t>
    </rPh>
    <rPh sb="6" eb="7">
      <t>カン</t>
    </rPh>
    <phoneticPr fontId="4"/>
  </si>
  <si>
    <t>数字は算用数字を、単位はメートル法を用いてください。</t>
    <phoneticPr fontId="4"/>
  </si>
  <si>
    <t>②</t>
    <phoneticPr fontId="4"/>
  </si>
  <si>
    <t>③</t>
    <phoneticPr fontId="4"/>
  </si>
  <si>
    <t>④</t>
    <phoneticPr fontId="4"/>
  </si>
  <si>
    <t>⑤</t>
    <phoneticPr fontId="4"/>
  </si>
  <si>
    <t>⑥</t>
    <phoneticPr fontId="4"/>
  </si>
  <si>
    <t>⑦</t>
    <phoneticPr fontId="4"/>
  </si>
  <si>
    <t>4.当該住戸への経路</t>
    <phoneticPr fontId="4"/>
  </si>
  <si>
    <t>ｴﾚﾍﾞｰﾀｰ</t>
    <phoneticPr fontId="4"/>
  </si>
  <si>
    <t>③ﾊﾞﾙｺﾆｰ等専用部分の面積</t>
    <rPh sb="7" eb="8">
      <t>トウ</t>
    </rPh>
    <rPh sb="8" eb="10">
      <t>センヨウ</t>
    </rPh>
    <rPh sb="10" eb="12">
      <t>ブブン</t>
    </rPh>
    <rPh sb="13" eb="15">
      <t>メンセキ</t>
    </rPh>
    <phoneticPr fontId="4"/>
  </si>
  <si>
    <t>ﾀｲﾌﾟ</t>
    <phoneticPr fontId="4"/>
  </si>
  <si>
    <t>日</t>
    <rPh sb="0" eb="1">
      <t>ニチ</t>
    </rPh>
    <phoneticPr fontId="4"/>
  </si>
  <si>
    <t>月</t>
    <rPh sb="0" eb="1">
      <t>ガツ</t>
    </rPh>
    <phoneticPr fontId="4"/>
  </si>
  <si>
    <t>都市計画区域内</t>
    <rPh sb="0" eb="2">
      <t>トシ</t>
    </rPh>
    <rPh sb="2" eb="4">
      <t>ケイカク</t>
    </rPh>
    <rPh sb="4" eb="6">
      <t>クイキ</t>
    </rPh>
    <rPh sb="6" eb="7">
      <t>ナイ</t>
    </rPh>
    <phoneticPr fontId="4"/>
  </si>
  <si>
    <t>私は</t>
    <phoneticPr fontId="4"/>
  </si>
  <si>
    <t>住宅の品質確保の促進等に関する法律第5条第1項による設計住宅性能評価</t>
    <phoneticPr fontId="4"/>
  </si>
  <si>
    <t>住宅の品質確保の促進等に関する法律施行規則第3条第1項による変更設計住宅性能評価</t>
    <phoneticPr fontId="4"/>
  </si>
  <si>
    <t>住宅の品質確保の促進等に関する法律第5条第1項による建設住宅性能評価</t>
    <phoneticPr fontId="4"/>
  </si>
  <si>
    <t>住宅の品質確保の促進等に関する法律施行規則第3条第1項による変更建設住宅性能評価</t>
    <phoneticPr fontId="4"/>
  </si>
  <si>
    <t>上記のチェック□のチェックマークをつけた業務に関する手続き、関連図書の作成、訂正及び
検査機関から交付される文書の受領</t>
    <phoneticPr fontId="4"/>
  </si>
  <si>
    <t>物件名：</t>
    <phoneticPr fontId="4"/>
  </si>
  <si>
    <t>）</t>
    <phoneticPr fontId="4"/>
  </si>
  <si>
    <t>（</t>
    <phoneticPr fontId="4"/>
  </si>
  <si>
    <t>□</t>
    <phoneticPr fontId="4"/>
  </si>
  <si>
    <t>□</t>
    <phoneticPr fontId="4"/>
  </si>
  <si>
    <t>【階数】</t>
    <phoneticPr fontId="4"/>
  </si>
  <si>
    <t>雨戸等による</t>
    <rPh sb="0" eb="2">
      <t>アマド</t>
    </rPh>
    <rPh sb="2" eb="3">
      <t>ナド</t>
    </rPh>
    <phoneticPr fontId="4"/>
  </si>
  <si>
    <t>種類(</t>
    <rPh sb="0" eb="2">
      <t>シュルイ</t>
    </rPh>
    <phoneticPr fontId="4"/>
  </si>
  <si>
    <t>雨戸</t>
    <rPh sb="0" eb="2">
      <t>アマド</t>
    </rPh>
    <phoneticPr fontId="4"/>
  </si>
  <si>
    <t>その他 (</t>
    <rPh sb="2" eb="3">
      <t>タ</t>
    </rPh>
    <phoneticPr fontId="4"/>
  </si>
  <si>
    <t>性能(</t>
    <rPh sb="0" eb="2">
      <t>セイノウ</t>
    </rPh>
    <phoneticPr fontId="4"/>
  </si>
  <si>
    <t>開閉機構あり</t>
    <rPh sb="0" eb="2">
      <t>カイヘイ</t>
    </rPh>
    <rPh sb="2" eb="4">
      <t>キコウ</t>
    </rPh>
    <phoneticPr fontId="4"/>
  </si>
  <si>
    <t>サッシ及び</t>
    <rPh sb="3" eb="4">
      <t>オヨ</t>
    </rPh>
    <phoneticPr fontId="4"/>
  </si>
  <si>
    <t>外部から</t>
    <rPh sb="0" eb="2">
      <t>ガイブ</t>
    </rPh>
    <phoneticPr fontId="4"/>
  </si>
  <si>
    <t>る対策</t>
    <rPh sb="1" eb="3">
      <t>タイサク</t>
    </rPh>
    <phoneticPr fontId="4"/>
  </si>
  <si>
    <t>の接近が</t>
    <rPh sb="1" eb="2">
      <t>セツ</t>
    </rPh>
    <phoneticPr fontId="4"/>
  </si>
  <si>
    <t>クレセント等（</t>
    <rPh sb="5" eb="6">
      <t>ナド</t>
    </rPh>
    <phoneticPr fontId="4"/>
  </si>
  <si>
    <t>面格子</t>
    <rPh sb="0" eb="1">
      <t>メン</t>
    </rPh>
    <rPh sb="1" eb="3">
      <t>コウシ</t>
    </rPh>
    <phoneticPr fontId="4"/>
  </si>
  <si>
    <t>開閉機構なし</t>
    <rPh sb="0" eb="2">
      <t>カイヘイ</t>
    </rPh>
    <rPh sb="2" eb="4">
      <t>キコウ</t>
    </rPh>
    <phoneticPr fontId="4"/>
  </si>
  <si>
    <t>イ：すべての開口部が侵入防止対策上有効な措置の講じられた開口部である</t>
    <rPh sb="6" eb="9">
      <t>カイコウブ</t>
    </rPh>
    <rPh sb="10" eb="12">
      <t>シンニュウ</t>
    </rPh>
    <rPh sb="12" eb="14">
      <t>ボウシ</t>
    </rPh>
    <rPh sb="14" eb="16">
      <t>タイサク</t>
    </rPh>
    <rPh sb="16" eb="17">
      <t>ジョウ</t>
    </rPh>
    <rPh sb="17" eb="19">
      <t>ユウコウ</t>
    </rPh>
    <rPh sb="20" eb="22">
      <t>ソチ</t>
    </rPh>
    <rPh sb="23" eb="24">
      <t>コウ</t>
    </rPh>
    <rPh sb="28" eb="31">
      <t>カイコウブ</t>
    </rPh>
    <phoneticPr fontId="4"/>
  </si>
  <si>
    <t>ロ：シャッター又は雨戸によってのみ対策が講じられている開口部が含まれる</t>
    <rPh sb="7" eb="8">
      <t>マタ</t>
    </rPh>
    <rPh sb="9" eb="11">
      <t>アマド</t>
    </rPh>
    <rPh sb="17" eb="19">
      <t>タイサク</t>
    </rPh>
    <rPh sb="20" eb="21">
      <t>コウ</t>
    </rPh>
    <rPh sb="27" eb="30">
      <t>カイコウブ</t>
    </rPh>
    <rPh sb="31" eb="32">
      <t>フク</t>
    </rPh>
    <phoneticPr fontId="4"/>
  </si>
  <si>
    <t>ハ：その他</t>
    <rPh sb="4" eb="5">
      <t>タ</t>
    </rPh>
    <phoneticPr fontId="4"/>
  </si>
  <si>
    <t>ニ：該当する開口部なし</t>
    <rPh sb="2" eb="4">
      <t>ガイトウ</t>
    </rPh>
    <rPh sb="6" eb="9">
      <t>カイコウブ</t>
    </rPh>
    <phoneticPr fontId="4"/>
  </si>
  <si>
    <t>防犯2/5</t>
    <rPh sb="0" eb="2">
      <t>ボウハン</t>
    </rPh>
    <phoneticPr fontId="4"/>
  </si>
  <si>
    <t>その他の</t>
    <rPh sb="2" eb="3">
      <t>タ</t>
    </rPh>
    <phoneticPr fontId="4"/>
  </si>
  <si>
    <t>開口部</t>
    <rPh sb="0" eb="2">
      <t>カイコウ</t>
    </rPh>
    <phoneticPr fontId="4"/>
  </si>
  <si>
    <t>評価対象外の</t>
    <rPh sb="0" eb="2">
      <t>ヒョウカ</t>
    </rPh>
    <rPh sb="2" eb="4">
      <t>タイショウ</t>
    </rPh>
    <phoneticPr fontId="4"/>
  </si>
  <si>
    <t>開口部の大</t>
    <rPh sb="0" eb="3">
      <t>カイコウブ</t>
    </rPh>
    <rPh sb="4" eb="5">
      <t>オオ</t>
    </rPh>
    <phoneticPr fontId="4"/>
  </si>
  <si>
    <t>開口部の大きさ</t>
    <rPh sb="0" eb="3">
      <t>カイコウブ</t>
    </rPh>
    <rPh sb="4" eb="5">
      <t>オオ</t>
    </rPh>
    <phoneticPr fontId="4"/>
  </si>
  <si>
    <t>対象箇所</t>
    <rPh sb="0" eb="2">
      <t>タイショウ</t>
    </rPh>
    <rPh sb="2" eb="4">
      <t>カショ</t>
    </rPh>
    <phoneticPr fontId="4"/>
  </si>
  <si>
    <t>きさ、対象</t>
    <rPh sb="3" eb="5">
      <t>タイショウ</t>
    </rPh>
    <phoneticPr fontId="4"/>
  </si>
  <si>
    <t>箇所</t>
    <rPh sb="0" eb="2">
      <t>カショ</t>
    </rPh>
    <phoneticPr fontId="4"/>
  </si>
  <si>
    <t>防犯3/5</t>
    <rPh sb="0" eb="2">
      <t>ボウハン</t>
    </rPh>
    <phoneticPr fontId="4"/>
  </si>
  <si>
    <t>の存する階以</t>
    <rPh sb="1" eb="2">
      <t>ゾン</t>
    </rPh>
    <phoneticPr fontId="4"/>
  </si>
  <si>
    <t>外の階の住</t>
    <rPh sb="0" eb="1">
      <t>ソト</t>
    </rPh>
    <rPh sb="2" eb="3">
      <t>カイ</t>
    </rPh>
    <phoneticPr fontId="4"/>
  </si>
  <si>
    <t>共用廊下</t>
    <rPh sb="0" eb="2">
      <t>キョウヨウ</t>
    </rPh>
    <rPh sb="2" eb="3">
      <t>ロウ</t>
    </rPh>
    <phoneticPr fontId="4"/>
  </si>
  <si>
    <t>用階段</t>
    <rPh sb="0" eb="1">
      <t>ヨウ</t>
    </rPh>
    <phoneticPr fontId="4"/>
  </si>
  <si>
    <t>防犯4/5</t>
    <rPh sb="0" eb="2">
      <t>ボウハン</t>
    </rPh>
    <phoneticPr fontId="4"/>
  </si>
  <si>
    <t>ー等</t>
    <rPh sb="1" eb="2">
      <t>トウ</t>
    </rPh>
    <phoneticPr fontId="4"/>
  </si>
  <si>
    <t>防犯5/5</t>
    <rPh sb="0" eb="2">
      <t>ボウハン</t>
    </rPh>
    <phoneticPr fontId="4"/>
  </si>
  <si>
    <t>音1/5</t>
    <rPh sb="0" eb="1">
      <t>オト</t>
    </rPh>
    <phoneticPr fontId="4"/>
  </si>
  <si>
    <t>－選択項目－</t>
    <rPh sb="1" eb="3">
      <t>センタク</t>
    </rPh>
    <phoneticPr fontId="4"/>
  </si>
  <si>
    <t>重量床衝撃音</t>
    <rPh sb="0" eb="2">
      <t>ジュウリョウ</t>
    </rPh>
    <rPh sb="2" eb="3">
      <t>ユカ</t>
    </rPh>
    <rPh sb="3" eb="4">
      <t>ショウ</t>
    </rPh>
    <phoneticPr fontId="4"/>
  </si>
  <si>
    <t>相当ｽﾗﾌﾞ厚</t>
    <rPh sb="0" eb="2">
      <t>ソウトウ</t>
    </rPh>
    <phoneticPr fontId="4"/>
  </si>
  <si>
    <t>ﾀﾌﾃｯﾄﾞｶｰﾍﾟｯﾄJIS-L-4405</t>
    <phoneticPr fontId="4"/>
  </si>
  <si>
    <t>注）　重量床</t>
    <rPh sb="0" eb="1">
      <t>チュウ</t>
    </rPh>
    <rPh sb="3" eb="5">
      <t>ジュウリョウ</t>
    </rPh>
    <rPh sb="5" eb="6">
      <t>ユカ</t>
    </rPh>
    <phoneticPr fontId="4"/>
  </si>
  <si>
    <t>音2/5</t>
    <rPh sb="0" eb="1">
      <t>オト</t>
    </rPh>
    <phoneticPr fontId="4"/>
  </si>
  <si>
    <t>下階界床</t>
    <rPh sb="0" eb="1">
      <t>シタ</t>
    </rPh>
    <rPh sb="1" eb="2">
      <t>カイ</t>
    </rPh>
    <rPh sb="2" eb="3">
      <t>カイ</t>
    </rPh>
    <rPh sb="3" eb="4">
      <t>ショウ</t>
    </rPh>
    <phoneticPr fontId="4"/>
  </si>
  <si>
    <t>音3/5</t>
    <rPh sb="0" eb="1">
      <t>オト</t>
    </rPh>
    <phoneticPr fontId="4"/>
  </si>
  <si>
    <t>床構造の区</t>
    <rPh sb="0" eb="1">
      <t>ユカ</t>
    </rPh>
    <rPh sb="1" eb="3">
      <t>コウゾウ</t>
    </rPh>
    <rPh sb="4" eb="5">
      <t>ク</t>
    </rPh>
    <phoneticPr fontId="4"/>
  </si>
  <si>
    <t>分等</t>
    <rPh sb="1" eb="2">
      <t>ナド</t>
    </rPh>
    <phoneticPr fontId="4"/>
  </si>
  <si>
    <t>軽量床衝撃音</t>
    <rPh sb="0" eb="2">
      <t>ケイリョウ</t>
    </rPh>
    <rPh sb="2" eb="3">
      <t>ユカ</t>
    </rPh>
    <rPh sb="3" eb="4">
      <t>ショウ</t>
    </rPh>
    <phoneticPr fontId="4"/>
  </si>
  <si>
    <t>注）　軽量床</t>
    <rPh sb="0" eb="1">
      <t>チュウ</t>
    </rPh>
    <rPh sb="3" eb="5">
      <t>ケイリョウ</t>
    </rPh>
    <rPh sb="5" eb="6">
      <t>ユカ</t>
    </rPh>
    <phoneticPr fontId="4"/>
  </si>
  <si>
    <t>床仕上げ材</t>
    <rPh sb="0" eb="1">
      <t>ユカ</t>
    </rPh>
    <rPh sb="1" eb="3">
      <t>シア</t>
    </rPh>
    <rPh sb="4" eb="5">
      <t>ザイ</t>
    </rPh>
    <phoneticPr fontId="4"/>
  </si>
  <si>
    <t>の区分等</t>
    <rPh sb="1" eb="3">
      <t>クブン</t>
    </rPh>
    <rPh sb="3" eb="4">
      <t>ナド</t>
    </rPh>
    <phoneticPr fontId="4"/>
  </si>
  <si>
    <t>音4/5</t>
    <rPh sb="0" eb="1">
      <t>オト</t>
    </rPh>
    <phoneticPr fontId="4"/>
  </si>
  <si>
    <t>（第22面）</t>
    <rPh sb="1" eb="2">
      <t>ダイ</t>
    </rPh>
    <rPh sb="4" eb="5">
      <t>メン</t>
    </rPh>
    <phoneticPr fontId="4"/>
  </si>
  <si>
    <t>下階界床</t>
    <rPh sb="0" eb="1">
      <t>カ</t>
    </rPh>
    <rPh sb="1" eb="2">
      <t>カイ</t>
    </rPh>
    <rPh sb="2" eb="3">
      <t>カイ</t>
    </rPh>
    <rPh sb="3" eb="4">
      <t>ショウ</t>
    </rPh>
    <phoneticPr fontId="4"/>
  </si>
  <si>
    <t>音5/5</t>
    <rPh sb="0" eb="1">
      <t>オト</t>
    </rPh>
    <phoneticPr fontId="4"/>
  </si>
  <si>
    <t>（第23面）</t>
    <rPh sb="1" eb="2">
      <t>ダイ</t>
    </rPh>
    <rPh sb="4" eb="5">
      <t>メン</t>
    </rPh>
    <phoneticPr fontId="4"/>
  </si>
  <si>
    <t>透過損失等級</t>
    <rPh sb="0" eb="2">
      <t>トウカ</t>
    </rPh>
    <rPh sb="2" eb="4">
      <t>ソンシツ</t>
    </rPh>
    <phoneticPr fontId="4"/>
  </si>
  <si>
    <t>能の低いも</t>
    <rPh sb="0" eb="1">
      <t>ノウ</t>
    </rPh>
    <rPh sb="2" eb="3">
      <t>ヒク</t>
    </rPh>
    <phoneticPr fontId="4"/>
  </si>
  <si>
    <t>特別評価方法</t>
    <rPh sb="0" eb="2">
      <t>トクベツ</t>
    </rPh>
    <rPh sb="2" eb="4">
      <t>ヒョウカ</t>
    </rPh>
    <rPh sb="4" eb="6">
      <t>ホウホウ</t>
    </rPh>
    <phoneticPr fontId="4"/>
  </si>
  <si>
    <t>界壁の耐震スリット</t>
    <rPh sb="0" eb="1">
      <t>カイ</t>
    </rPh>
    <rPh sb="1" eb="2">
      <t>ヘキ</t>
    </rPh>
    <rPh sb="3" eb="5">
      <t>タイシン</t>
    </rPh>
    <phoneticPr fontId="4"/>
  </si>
  <si>
    <t>無</t>
    <rPh sb="0" eb="1">
      <t>ナ</t>
    </rPh>
    <phoneticPr fontId="4"/>
  </si>
  <si>
    <t>特別評価方法*</t>
    <phoneticPr fontId="4"/>
  </si>
  <si>
    <t>(外壁開口部)</t>
    <rPh sb="1" eb="2">
      <t>ソト</t>
    </rPh>
    <rPh sb="2" eb="3">
      <t>カベ</t>
    </rPh>
    <rPh sb="3" eb="4">
      <t>カイ</t>
    </rPh>
    <phoneticPr fontId="4"/>
  </si>
  <si>
    <t>*特別評価方法により代えられる場合は認定書及び試験証明書を添付</t>
    <rPh sb="1" eb="3">
      <t>トクベツ</t>
    </rPh>
    <rPh sb="3" eb="5">
      <t>ヒョウカ</t>
    </rPh>
    <rPh sb="5" eb="7">
      <t>ホウホウ</t>
    </rPh>
    <rPh sb="10" eb="11">
      <t>カ</t>
    </rPh>
    <rPh sb="15" eb="17">
      <t>バアイ</t>
    </rPh>
    <rPh sb="18" eb="21">
      <t>ニンテイショ</t>
    </rPh>
    <rPh sb="21" eb="22">
      <t>オヨ</t>
    </rPh>
    <rPh sb="23" eb="25">
      <t>シケン</t>
    </rPh>
    <rPh sb="25" eb="28">
      <t>ショウメイショ</t>
    </rPh>
    <rPh sb="29" eb="31">
      <t>テンプ</t>
    </rPh>
    <phoneticPr fontId="4"/>
  </si>
  <si>
    <t>方位別開口部の面積合計の比</t>
  </si>
  <si>
    <t>【２．代理者】</t>
    <rPh sb="3" eb="5">
      <t>ダイリ</t>
    </rPh>
    <rPh sb="5" eb="6">
      <t>シャ</t>
    </rPh>
    <phoneticPr fontId="4"/>
  </si>
  <si>
    <t>感知部分の</t>
    <rPh sb="0" eb="2">
      <t>カンチ</t>
    </rPh>
    <rPh sb="2" eb="4">
      <t>ブブン</t>
    </rPh>
    <phoneticPr fontId="4"/>
  </si>
  <si>
    <t>種類</t>
    <rPh sb="0" eb="2">
      <t>シュルイ</t>
    </rPh>
    <phoneticPr fontId="4"/>
  </si>
  <si>
    <t>仕上表</t>
    <rPh sb="0" eb="2">
      <t>シア</t>
    </rPh>
    <rPh sb="2" eb="3">
      <t>ヒョウ</t>
    </rPh>
    <phoneticPr fontId="4"/>
  </si>
  <si>
    <t>設置場所等</t>
    <rPh sb="0" eb="2">
      <t>セッチ</t>
    </rPh>
    <rPh sb="2" eb="4">
      <t>バショ</t>
    </rPh>
    <rPh sb="4" eb="5">
      <t>ナド</t>
    </rPh>
    <phoneticPr fontId="4"/>
  </si>
  <si>
    <t>自動火災報知設備又は同等品</t>
    <rPh sb="0" eb="2">
      <t>ジドウ</t>
    </rPh>
    <rPh sb="2" eb="4">
      <t>カサイ</t>
    </rPh>
    <rPh sb="4" eb="6">
      <t>ホウチ</t>
    </rPh>
    <rPh sb="6" eb="8">
      <t>セツビ</t>
    </rPh>
    <rPh sb="8" eb="9">
      <t>マタ</t>
    </rPh>
    <rPh sb="10" eb="12">
      <t>ドウトウ</t>
    </rPh>
    <rPh sb="12" eb="13">
      <t>ヒン</t>
    </rPh>
    <phoneticPr fontId="4"/>
  </si>
  <si>
    <t>自動火災報知設備＋住戸内補助音響装置連動</t>
    <rPh sb="0" eb="2">
      <t>ジドウ</t>
    </rPh>
    <rPh sb="2" eb="4">
      <t>カサイ</t>
    </rPh>
    <rPh sb="4" eb="6">
      <t>ホウチ</t>
    </rPh>
    <rPh sb="6" eb="8">
      <t>セツビ</t>
    </rPh>
    <rPh sb="9" eb="10">
      <t>ジュウ</t>
    </rPh>
    <rPh sb="10" eb="11">
      <t>コ</t>
    </rPh>
    <rPh sb="11" eb="12">
      <t>ナイ</t>
    </rPh>
    <rPh sb="12" eb="14">
      <t>ホジョ</t>
    </rPh>
    <rPh sb="14" eb="16">
      <t>オンキョウ</t>
    </rPh>
    <rPh sb="16" eb="18">
      <t>ソウチ</t>
    </rPh>
    <rPh sb="18" eb="20">
      <t>レンドウ</t>
    </rPh>
    <phoneticPr fontId="4"/>
  </si>
  <si>
    <t>自火報図</t>
    <rPh sb="0" eb="3">
      <t>ジカホウ</t>
    </rPh>
    <rPh sb="3" eb="4">
      <t>ズ</t>
    </rPh>
    <phoneticPr fontId="4"/>
  </si>
  <si>
    <t>共同住宅用自動火災報知設備</t>
    <rPh sb="0" eb="2">
      <t>キョウドウ</t>
    </rPh>
    <rPh sb="2" eb="5">
      <t>ジュウタクヨウ</t>
    </rPh>
    <rPh sb="5" eb="7">
      <t>ジドウ</t>
    </rPh>
    <rPh sb="7" eb="9">
      <t>カサイ</t>
    </rPh>
    <rPh sb="9" eb="11">
      <t>ホウチ</t>
    </rPh>
    <rPh sb="11" eb="13">
      <t>セツビ</t>
    </rPh>
    <phoneticPr fontId="4"/>
  </si>
  <si>
    <t>住戸用自動火災報知設備＋共用部警報ﾈｯﾄﾜｰｸ化</t>
    <rPh sb="0" eb="1">
      <t>ジュウ</t>
    </rPh>
    <rPh sb="1" eb="2">
      <t>コ</t>
    </rPh>
    <rPh sb="2" eb="3">
      <t>ヨウ</t>
    </rPh>
    <rPh sb="3" eb="5">
      <t>ジドウ</t>
    </rPh>
    <rPh sb="5" eb="7">
      <t>カサイ</t>
    </rPh>
    <rPh sb="7" eb="9">
      <t>ホウチ</t>
    </rPh>
    <rPh sb="9" eb="11">
      <t>セツビ</t>
    </rPh>
    <phoneticPr fontId="4"/>
  </si>
  <si>
    <t>住戸用自動火災報知設備</t>
    <rPh sb="0" eb="1">
      <t>ジュウ</t>
    </rPh>
    <rPh sb="1" eb="2">
      <t>コ</t>
    </rPh>
    <rPh sb="2" eb="3">
      <t>ヨウ</t>
    </rPh>
    <rPh sb="3" eb="5">
      <t>ジドウ</t>
    </rPh>
    <rPh sb="5" eb="7">
      <t>カサイ</t>
    </rPh>
    <rPh sb="7" eb="9">
      <t>ホウチ</t>
    </rPh>
    <rPh sb="9" eb="11">
      <t>セツビ</t>
    </rPh>
    <phoneticPr fontId="4"/>
  </si>
  <si>
    <t>自動火災報知設備</t>
    <rPh sb="0" eb="2">
      <t>ジドウ</t>
    </rPh>
    <rPh sb="2" eb="4">
      <t>カサイ</t>
    </rPh>
    <rPh sb="4" eb="6">
      <t>ホウチ</t>
    </rPh>
    <rPh sb="6" eb="8">
      <t>セツビ</t>
    </rPh>
    <phoneticPr fontId="4"/>
  </si>
  <si>
    <t>住宅用火災警報装置又は同等品</t>
    <rPh sb="0" eb="3">
      <t>ジュウタクヨウ</t>
    </rPh>
    <rPh sb="3" eb="5">
      <t>カサイ</t>
    </rPh>
    <rPh sb="5" eb="7">
      <t>ケイホウ</t>
    </rPh>
    <rPh sb="7" eb="9">
      <t>ソウチ</t>
    </rPh>
    <rPh sb="9" eb="10">
      <t>マタ</t>
    </rPh>
    <rPh sb="11" eb="13">
      <t>ドウトウ</t>
    </rPh>
    <rPh sb="13" eb="14">
      <t>ヒン</t>
    </rPh>
    <phoneticPr fontId="4"/>
  </si>
  <si>
    <t>設置場所</t>
    <rPh sb="0" eb="2">
      <t>セッチ</t>
    </rPh>
    <rPh sb="2" eb="4">
      <t>バショ</t>
    </rPh>
    <phoneticPr fontId="4"/>
  </si>
  <si>
    <t>種別</t>
    <rPh sb="0" eb="2">
      <t>シュベツ</t>
    </rPh>
    <phoneticPr fontId="4"/>
  </si>
  <si>
    <t>全ての居室</t>
    <rPh sb="0" eb="1">
      <t>スベ</t>
    </rPh>
    <rPh sb="3" eb="5">
      <t>キョシツ</t>
    </rPh>
    <phoneticPr fontId="4"/>
  </si>
  <si>
    <t>種）</t>
    <rPh sb="0" eb="1">
      <t>シュ</t>
    </rPh>
    <phoneticPr fontId="4"/>
  </si>
  <si>
    <t>一の居室</t>
    <rPh sb="0" eb="1">
      <t>ヒト</t>
    </rPh>
    <rPh sb="2" eb="4">
      <t>キョシツ</t>
    </rPh>
    <phoneticPr fontId="4"/>
  </si>
  <si>
    <t>階段</t>
    <rPh sb="0" eb="2">
      <t>カイダン</t>
    </rPh>
    <phoneticPr fontId="4"/>
  </si>
  <si>
    <t>廊下</t>
    <rPh sb="0" eb="2">
      <t>ロウカ</t>
    </rPh>
    <phoneticPr fontId="4"/>
  </si>
  <si>
    <t>台所</t>
    <rPh sb="0" eb="2">
      <t>ダイドコロ</t>
    </rPh>
    <phoneticPr fontId="4"/>
  </si>
  <si>
    <t>感知器の性能</t>
    <rPh sb="0" eb="2">
      <t>カンチ</t>
    </rPh>
    <rPh sb="2" eb="3">
      <t>キ</t>
    </rPh>
    <rPh sb="4" eb="6">
      <t>セイノウ</t>
    </rPh>
    <phoneticPr fontId="4"/>
  </si>
  <si>
    <t>日本消防検定協会合格品</t>
    <rPh sb="0" eb="2">
      <t>ニホン</t>
    </rPh>
    <rPh sb="2" eb="4">
      <t>ショウボウ</t>
    </rPh>
    <rPh sb="4" eb="6">
      <t>ケンテイ</t>
    </rPh>
    <rPh sb="6" eb="8">
      <t>キョウカイ</t>
    </rPh>
    <rPh sb="8" eb="10">
      <t>ゴウカク</t>
    </rPh>
    <rPh sb="10" eb="11">
      <t>ヒン</t>
    </rPh>
    <phoneticPr fontId="4"/>
  </si>
  <si>
    <t>その他）</t>
    <rPh sb="2" eb="3">
      <t>タ</t>
    </rPh>
    <phoneticPr fontId="4"/>
  </si>
  <si>
    <t>警報部分の</t>
    <rPh sb="0" eb="2">
      <t>ケイホウ</t>
    </rPh>
    <rPh sb="2" eb="4">
      <t>ブブン</t>
    </rPh>
    <phoneticPr fontId="4"/>
  </si>
  <si>
    <t>性能</t>
    <rPh sb="0" eb="2">
      <t>セイノウ</t>
    </rPh>
    <phoneticPr fontId="4"/>
  </si>
  <si>
    <t>警報器の性能</t>
    <rPh sb="0" eb="2">
      <t>ケイホウ</t>
    </rPh>
    <rPh sb="2" eb="3">
      <t>キ</t>
    </rPh>
    <rPh sb="4" eb="6">
      <t>セイノウ</t>
    </rPh>
    <phoneticPr fontId="4"/>
  </si>
  <si>
    <t>警報を行う部分の面積</t>
    <rPh sb="0" eb="2">
      <t>ケイホウ</t>
    </rPh>
    <rPh sb="3" eb="4">
      <t>オコナ</t>
    </rPh>
    <rPh sb="5" eb="7">
      <t>ブブン</t>
    </rPh>
    <rPh sb="8" eb="10">
      <t>メンセキ</t>
    </rPh>
    <phoneticPr fontId="4"/>
  </si>
  <si>
    <t>（</t>
    <phoneticPr fontId="4"/>
  </si>
  <si>
    <t>150㎡以下</t>
    <rPh sb="4" eb="6">
      <t>イカ</t>
    </rPh>
    <phoneticPr fontId="4"/>
  </si>
  <si>
    <t>150㎡超</t>
    <rPh sb="4" eb="5">
      <t>チョウ</t>
    </rPh>
    <phoneticPr fontId="4"/>
  </si>
  <si>
    <t>上階に警報器有り（メゾネットタイプの場合のみ記入）</t>
    <rPh sb="0" eb="2">
      <t>ジョウカイ</t>
    </rPh>
    <rPh sb="3" eb="5">
      <t>ケイホウ</t>
    </rPh>
    <rPh sb="5" eb="6">
      <t>キ</t>
    </rPh>
    <rPh sb="6" eb="7">
      <t>ア</t>
    </rPh>
    <rPh sb="18" eb="20">
      <t>バアイ</t>
    </rPh>
    <rPh sb="22" eb="24">
      <t>キニュウ</t>
    </rPh>
    <phoneticPr fontId="4"/>
  </si>
  <si>
    <t>感知器</t>
    <rPh sb="0" eb="2">
      <t>カンチ</t>
    </rPh>
    <rPh sb="2" eb="3">
      <t>キ</t>
    </rPh>
    <phoneticPr fontId="4"/>
  </si>
  <si>
    <t>玄関出入口</t>
    <rPh sb="0" eb="2">
      <t>ゲンカン</t>
    </rPh>
    <rPh sb="2" eb="4">
      <t>デイリ</t>
    </rPh>
    <rPh sb="4" eb="5">
      <t>グチ</t>
    </rPh>
    <phoneticPr fontId="4"/>
  </si>
  <si>
    <t>くつずりと玄関外側</t>
    <rPh sb="5" eb="7">
      <t>ゲンカン</t>
    </rPh>
    <rPh sb="7" eb="9">
      <t>ソトガワ</t>
    </rPh>
    <phoneticPr fontId="4"/>
  </si>
  <si>
    <t>（</t>
    <phoneticPr fontId="4"/>
  </si>
  <si>
    <t>20以下</t>
    <rPh sb="2" eb="4">
      <t>イカ</t>
    </rPh>
    <phoneticPr fontId="4"/>
  </si>
  <si>
    <t>20超</t>
    <rPh sb="2" eb="3">
      <t>チョウ</t>
    </rPh>
    <phoneticPr fontId="4"/>
  </si>
  <si>
    <t>くつずりと玄関土間</t>
    <rPh sb="5" eb="7">
      <t>ゲンカン</t>
    </rPh>
    <rPh sb="7" eb="9">
      <t>ドマ</t>
    </rPh>
    <phoneticPr fontId="4"/>
  </si>
  <si>
    <t>5超</t>
    <rPh sb="1" eb="2">
      <t>チョウ</t>
    </rPh>
    <phoneticPr fontId="4"/>
  </si>
  <si>
    <t>玄関あがりかまち</t>
    <rPh sb="0" eb="2">
      <t>ゲンカン</t>
    </rPh>
    <phoneticPr fontId="4"/>
  </si>
  <si>
    <t>110以下</t>
    <rPh sb="3" eb="5">
      <t>イカ</t>
    </rPh>
    <phoneticPr fontId="4"/>
  </si>
  <si>
    <t>110超</t>
    <rPh sb="3" eb="4">
      <t>チョウ</t>
    </rPh>
    <phoneticPr fontId="4"/>
  </si>
  <si>
    <t>180以下</t>
    <rPh sb="3" eb="5">
      <t>イカ</t>
    </rPh>
    <phoneticPr fontId="4"/>
  </si>
  <si>
    <t>180超</t>
    <rPh sb="3" eb="4">
      <t>チョウ</t>
    </rPh>
    <phoneticPr fontId="4"/>
  </si>
  <si>
    <t>浴室出入口</t>
    <rPh sb="0" eb="2">
      <t>ヨクシツ</t>
    </rPh>
    <rPh sb="2" eb="4">
      <t>デイリ</t>
    </rPh>
    <rPh sb="4" eb="5">
      <t>グチ</t>
    </rPh>
    <phoneticPr fontId="4"/>
  </si>
  <si>
    <t>なし</t>
    <phoneticPr fontId="4"/>
  </si>
  <si>
    <t>単純20以下</t>
    <rPh sb="0" eb="2">
      <t>タンジュン</t>
    </rPh>
    <rPh sb="4" eb="6">
      <t>イカ</t>
    </rPh>
    <phoneticPr fontId="4"/>
  </si>
  <si>
    <t>高低差120＋またぎ120＋手すり</t>
    <rPh sb="0" eb="2">
      <t>コウテイ</t>
    </rPh>
    <rPh sb="2" eb="3">
      <t>サ</t>
    </rPh>
    <rPh sb="14" eb="15">
      <t>テ</t>
    </rPh>
    <phoneticPr fontId="4"/>
  </si>
  <si>
    <t>ﾊﾞﾙｺﾆｰ出入口</t>
    <rPh sb="6" eb="8">
      <t>デイリ</t>
    </rPh>
    <rPh sb="8" eb="9">
      <t>グチ</t>
    </rPh>
    <phoneticPr fontId="4"/>
  </si>
  <si>
    <t>単純180以下</t>
    <rPh sb="0" eb="2">
      <t>タンジュン</t>
    </rPh>
    <rPh sb="5" eb="7">
      <t>イカ</t>
    </rPh>
    <phoneticPr fontId="4"/>
  </si>
  <si>
    <t>単純250＋手すり</t>
    <rPh sb="0" eb="2">
      <t>タンジュン</t>
    </rPh>
    <rPh sb="6" eb="7">
      <t>テ</t>
    </rPh>
    <phoneticPr fontId="4"/>
  </si>
  <si>
    <t>屋内および屋外またぎ180＋手すり</t>
    <rPh sb="0" eb="2">
      <t>オクナイ</t>
    </rPh>
    <rPh sb="5" eb="7">
      <t>オクガイ</t>
    </rPh>
    <rPh sb="14" eb="15">
      <t>テ</t>
    </rPh>
    <phoneticPr fontId="4"/>
  </si>
  <si>
    <t>単純250＋手すり準備</t>
    <rPh sb="0" eb="2">
      <t>タンジュン</t>
    </rPh>
    <rPh sb="6" eb="7">
      <t>テ</t>
    </rPh>
    <rPh sb="9" eb="11">
      <t>ジュンビ</t>
    </rPh>
    <phoneticPr fontId="4"/>
  </si>
  <si>
    <t>屋内および屋外またぎ180＋手すり準備</t>
    <rPh sb="0" eb="2">
      <t>オクナイ</t>
    </rPh>
    <rPh sb="5" eb="7">
      <t>オクガイ</t>
    </rPh>
    <rPh sb="14" eb="15">
      <t>テ</t>
    </rPh>
    <rPh sb="17" eb="19">
      <t>ジュンビ</t>
    </rPh>
    <phoneticPr fontId="4"/>
  </si>
  <si>
    <t>不問</t>
    <rPh sb="0" eb="2">
      <t>フモン</t>
    </rPh>
    <phoneticPr fontId="4"/>
  </si>
  <si>
    <t>畳ｺｰﾅｰ等</t>
    <rPh sb="0" eb="1">
      <t>タタミ</t>
    </rPh>
    <rPh sb="5" eb="6">
      <t>ナド</t>
    </rPh>
    <phoneticPr fontId="4"/>
  </si>
  <si>
    <t>高さ</t>
    <rPh sb="0" eb="1">
      <t>タカ</t>
    </rPh>
    <phoneticPr fontId="4"/>
  </si>
  <si>
    <t>幅</t>
    <rPh sb="0" eb="1">
      <t>ハバ</t>
    </rPh>
    <phoneticPr fontId="4"/>
  </si>
  <si>
    <t>奥行</t>
    <rPh sb="0" eb="2">
      <t>オクユキ</t>
    </rPh>
    <phoneticPr fontId="4"/>
  </si>
  <si>
    <t>面積</t>
    <rPh sb="0" eb="2">
      <t>メンセキ</t>
    </rPh>
    <phoneticPr fontId="4"/>
  </si>
  <si>
    <t>その他の段差</t>
    <rPh sb="2" eb="3">
      <t>ホカ</t>
    </rPh>
    <rPh sb="4" eb="6">
      <t>ダンサ</t>
    </rPh>
    <phoneticPr fontId="4"/>
  </si>
  <si>
    <t>その他（日常</t>
    <rPh sb="2" eb="3">
      <t>ホカ</t>
    </rPh>
    <rPh sb="4" eb="6">
      <t>ニチジョウ</t>
    </rPh>
    <phoneticPr fontId="4"/>
  </si>
  <si>
    <t>室名</t>
    <rPh sb="0" eb="2">
      <t>シツメイ</t>
    </rPh>
    <phoneticPr fontId="4"/>
  </si>
  <si>
    <t>生活空間外）</t>
    <rPh sb="0" eb="2">
      <t>セイカツ</t>
    </rPh>
    <rPh sb="2" eb="4">
      <t>クウカン</t>
    </rPh>
    <rPh sb="4" eb="5">
      <t>ソト</t>
    </rPh>
    <phoneticPr fontId="4"/>
  </si>
  <si>
    <t>勾配等</t>
    <rPh sb="0" eb="2">
      <t>コウバイ</t>
    </rPh>
    <rPh sb="2" eb="3">
      <t>ナド</t>
    </rPh>
    <phoneticPr fontId="4"/>
  </si>
  <si>
    <t>踏面</t>
    <rPh sb="0" eb="1">
      <t>フ</t>
    </rPh>
    <rPh sb="1" eb="2">
      <t>ヅラ</t>
    </rPh>
    <phoneticPr fontId="4"/>
  </si>
  <si>
    <t>勾配</t>
    <rPh sb="0" eb="2">
      <t>コウバイ</t>
    </rPh>
    <phoneticPr fontId="4"/>
  </si>
  <si>
    <t>蹴込み</t>
    <rPh sb="0" eb="2">
      <t>ケコ</t>
    </rPh>
    <phoneticPr fontId="4"/>
  </si>
  <si>
    <t>蹴込み寸法</t>
    <rPh sb="0" eb="2">
      <t>ケコ</t>
    </rPh>
    <rPh sb="3" eb="5">
      <t>スンポウ</t>
    </rPh>
    <phoneticPr fontId="4"/>
  </si>
  <si>
    <t>30以下</t>
    <rPh sb="2" eb="4">
      <t>イカ</t>
    </rPh>
    <phoneticPr fontId="4"/>
  </si>
  <si>
    <t>30超</t>
    <rPh sb="2" eb="3">
      <t>チョウ</t>
    </rPh>
    <phoneticPr fontId="4"/>
  </si>
  <si>
    <t>蹴込み板</t>
    <rPh sb="0" eb="2">
      <t>ケコ</t>
    </rPh>
    <rPh sb="3" eb="4">
      <t>イタ</t>
    </rPh>
    <phoneticPr fontId="4"/>
  </si>
  <si>
    <t>形式等</t>
    <rPh sb="0" eb="2">
      <t>ケイシキ</t>
    </rPh>
    <rPh sb="2" eb="3">
      <t>ナド</t>
    </rPh>
    <phoneticPr fontId="4"/>
  </si>
  <si>
    <t>あり</t>
    <phoneticPr fontId="4"/>
  </si>
  <si>
    <t>なし</t>
    <phoneticPr fontId="4"/>
  </si>
  <si>
    <t>なし</t>
    <phoneticPr fontId="4"/>
  </si>
  <si>
    <t>あり</t>
    <phoneticPr fontId="4"/>
  </si>
  <si>
    <t>mm）</t>
    <phoneticPr fontId="4"/>
  </si>
  <si>
    <t>6-1</t>
    <phoneticPr fontId="4"/>
  </si>
  <si>
    <t>ﾎﾙﾑｱﾙﾃﾞﾋﾄﾞ</t>
    <phoneticPr fontId="4"/>
  </si>
  <si>
    <t>及び天井裏等</t>
    <phoneticPr fontId="4"/>
  </si>
  <si>
    <t>対策</t>
    <phoneticPr fontId="4"/>
  </si>
  <si>
    <t>の下地材等</t>
    <phoneticPr fontId="4"/>
  </si>
  <si>
    <t>□</t>
    <phoneticPr fontId="4"/>
  </si>
  <si>
    <t>(内装及び</t>
    <phoneticPr fontId="4"/>
  </si>
  <si>
    <t>なし</t>
    <phoneticPr fontId="4"/>
  </si>
  <si>
    <t>天井裏等)</t>
    <phoneticPr fontId="4"/>
  </si>
  <si>
    <t>あり</t>
    <phoneticPr fontId="4"/>
  </si>
  <si>
    <t>ﾎﾙﾑｱﾙﾃﾞﾋﾄﾞ</t>
    <phoneticPr fontId="4"/>
  </si>
  <si>
    <t>発散等級</t>
    <phoneticPr fontId="4"/>
  </si>
  <si>
    <t>における特定</t>
    <phoneticPr fontId="4"/>
  </si>
  <si>
    <t>(特定建材)</t>
    <phoneticPr fontId="4"/>
  </si>
  <si>
    <t>建材の使用</t>
    <phoneticPr fontId="4"/>
  </si>
  <si>
    <t>□</t>
    <phoneticPr fontId="4"/>
  </si>
  <si>
    <t>なし</t>
    <phoneticPr fontId="4"/>
  </si>
  <si>
    <t>あり</t>
    <phoneticPr fontId="4"/>
  </si>
  <si>
    <t>※のない天井</t>
    <phoneticPr fontId="4"/>
  </si>
  <si>
    <t>裏等における</t>
    <phoneticPr fontId="4"/>
  </si>
  <si>
    <t>□</t>
    <phoneticPr fontId="4"/>
  </si>
  <si>
    <t>用</t>
    <phoneticPr fontId="4"/>
  </si>
  <si>
    <t>※</t>
    <phoneticPr fontId="4"/>
  </si>
  <si>
    <t>換気等の措置</t>
    <phoneticPr fontId="4"/>
  </si>
  <si>
    <t>・</t>
    <phoneticPr fontId="4"/>
  </si>
  <si>
    <t>※</t>
    <phoneticPr fontId="4"/>
  </si>
  <si>
    <t>6-2</t>
    <phoneticPr fontId="4"/>
  </si>
  <si>
    <t>□</t>
    <phoneticPr fontId="4"/>
  </si>
  <si>
    <t>□</t>
    <phoneticPr fontId="4"/>
  </si>
  <si>
    <t>対策</t>
    <phoneticPr fontId="4"/>
  </si>
  <si>
    <t>m）</t>
    <phoneticPr fontId="4"/>
  </si>
  <si>
    <t>）</t>
    <phoneticPr fontId="4"/>
  </si>
  <si>
    <t>なし</t>
    <phoneticPr fontId="4"/>
  </si>
  <si>
    <t>m）</t>
    <phoneticPr fontId="4"/>
  </si>
  <si>
    <t>m）</t>
    <phoneticPr fontId="4"/>
  </si>
  <si>
    <t>（</t>
    <phoneticPr fontId="4"/>
  </si>
  <si>
    <t>）</t>
    <phoneticPr fontId="4"/>
  </si>
  <si>
    <t>9-1</t>
    <phoneticPr fontId="4"/>
  </si>
  <si>
    <t>ﾎｰﾑｴﾚﾍﾞｰﾀｰ</t>
    <phoneticPr fontId="4"/>
  </si>
  <si>
    <t>（</t>
    <phoneticPr fontId="4"/>
  </si>
  <si>
    <t>mm）</t>
    <phoneticPr fontId="4"/>
  </si>
  <si>
    <t>・</t>
    <phoneticPr fontId="4"/>
  </si>
  <si>
    <t>（</t>
    <phoneticPr fontId="4"/>
  </si>
  <si>
    <t>mm）</t>
    <phoneticPr fontId="4"/>
  </si>
  <si>
    <t>空間内）</t>
    <phoneticPr fontId="4"/>
  </si>
  <si>
    <t>ﾕﾆｯﾄﾊﾞｽ</t>
    <phoneticPr fontId="4"/>
  </si>
  <si>
    <t>（</t>
    <phoneticPr fontId="4"/>
  </si>
  <si>
    <t>）</t>
    <phoneticPr fontId="4"/>
  </si>
  <si>
    <t>）</t>
    <phoneticPr fontId="4"/>
  </si>
  <si>
    <t>mm）</t>
    <phoneticPr fontId="4"/>
  </si>
  <si>
    <t>×</t>
    <phoneticPr fontId="4"/>
  </si>
  <si>
    <t>mm）</t>
    <phoneticPr fontId="4"/>
  </si>
  <si>
    <t>㎡）</t>
    <phoneticPr fontId="4"/>
  </si>
  <si>
    <t>・</t>
    <phoneticPr fontId="4"/>
  </si>
  <si>
    <t>けあげ（R）</t>
    <phoneticPr fontId="4"/>
  </si>
  <si>
    <t>mm）</t>
    <phoneticPr fontId="4"/>
  </si>
  <si>
    <t>mm）</t>
    <phoneticPr fontId="4"/>
  </si>
  <si>
    <t>／</t>
    <phoneticPr fontId="4"/>
  </si>
  <si>
    <t>２Ｒ＋Ｔ</t>
    <phoneticPr fontId="4"/>
  </si>
  <si>
    <t>mm）</t>
    <phoneticPr fontId="4"/>
  </si>
  <si>
    <t>なし</t>
    <phoneticPr fontId="4"/>
  </si>
  <si>
    <t>あり</t>
    <phoneticPr fontId="4"/>
  </si>
  <si>
    <t>なし</t>
    <phoneticPr fontId="4"/>
  </si>
  <si>
    <t>あり</t>
    <phoneticPr fontId="4"/>
  </si>
  <si>
    <t>なし</t>
    <phoneticPr fontId="4"/>
  </si>
  <si>
    <t>あり</t>
    <phoneticPr fontId="4"/>
  </si>
  <si>
    <t>なし</t>
    <phoneticPr fontId="4"/>
  </si>
  <si>
    <t>あり</t>
    <phoneticPr fontId="4"/>
  </si>
  <si>
    <t>空間）</t>
    <phoneticPr fontId="4"/>
  </si>
  <si>
    <t>屋根</t>
    <rPh sb="0" eb="2">
      <t>ヤネ</t>
    </rPh>
    <phoneticPr fontId="4"/>
  </si>
  <si>
    <t>結露防止</t>
    <phoneticPr fontId="4"/>
  </si>
  <si>
    <t>防湿層の措置</t>
    <phoneticPr fontId="4"/>
  </si>
  <si>
    <t>直下の階</t>
    <rPh sb="0" eb="2">
      <t>チョッカ</t>
    </rPh>
    <rPh sb="3" eb="4">
      <t>カイ</t>
    </rPh>
    <phoneticPr fontId="4"/>
  </si>
  <si>
    <t>警報器</t>
    <rPh sb="0" eb="2">
      <t>ケイホウ</t>
    </rPh>
    <rPh sb="2" eb="3">
      <t>ウツワ</t>
    </rPh>
    <phoneticPr fontId="4"/>
  </si>
  <si>
    <t>非常警報装置又は同等</t>
    <rPh sb="0" eb="2">
      <t>ヒジョウ</t>
    </rPh>
    <rPh sb="2" eb="4">
      <t>ケイホウ</t>
    </rPh>
    <rPh sb="4" eb="6">
      <t>ソウチ</t>
    </rPh>
    <rPh sb="6" eb="7">
      <t>マタ</t>
    </rPh>
    <rPh sb="8" eb="10">
      <t>ドウトウ</t>
    </rPh>
    <phoneticPr fontId="4"/>
  </si>
  <si>
    <t>その他）</t>
    <rPh sb="2" eb="3">
      <t>ホカ</t>
    </rPh>
    <phoneticPr fontId="4"/>
  </si>
  <si>
    <t>方位</t>
    <rPh sb="0" eb="2">
      <t>ホウイ</t>
    </rPh>
    <phoneticPr fontId="4"/>
  </si>
  <si>
    <t>壁</t>
    <rPh sb="0" eb="1">
      <t>カベ</t>
    </rPh>
    <phoneticPr fontId="4"/>
  </si>
  <si>
    <t>床</t>
    <rPh sb="0" eb="1">
      <t>ユカ</t>
    </rPh>
    <phoneticPr fontId="4"/>
  </si>
  <si>
    <t>補強範囲</t>
    <rPh sb="0" eb="2">
      <t>ホキョウ</t>
    </rPh>
    <rPh sb="2" eb="4">
      <t>ハンイ</t>
    </rPh>
    <phoneticPr fontId="4"/>
  </si>
  <si>
    <t>mm以上</t>
    <rPh sb="2" eb="4">
      <t>イジョウ</t>
    </rPh>
    <phoneticPr fontId="4"/>
  </si>
  <si>
    <t>製材</t>
    <rPh sb="0" eb="2">
      <t>セイザイ</t>
    </rPh>
    <phoneticPr fontId="4"/>
  </si>
  <si>
    <t>特定建材</t>
    <rPh sb="0" eb="2">
      <t>トクテイ</t>
    </rPh>
    <rPh sb="2" eb="4">
      <t>ケンザイ</t>
    </rPh>
    <phoneticPr fontId="4"/>
  </si>
  <si>
    <t>内装</t>
    <rPh sb="0" eb="2">
      <t>ナイソウ</t>
    </rPh>
    <phoneticPr fontId="4"/>
  </si>
  <si>
    <t>機械換気</t>
    <rPh sb="0" eb="2">
      <t>キカイ</t>
    </rPh>
    <rPh sb="2" eb="4">
      <t>カンキ</t>
    </rPh>
    <phoneticPr fontId="4"/>
  </si>
  <si>
    <t>換気窓</t>
    <rPh sb="0" eb="2">
      <t>カンキ</t>
    </rPh>
    <rPh sb="2" eb="3">
      <t>マド</t>
    </rPh>
    <phoneticPr fontId="4"/>
  </si>
  <si>
    <t>空気</t>
    <rPh sb="0" eb="2">
      <t>クウキ</t>
    </rPh>
    <phoneticPr fontId="4"/>
  </si>
  <si>
    <t>（第10面）</t>
    <rPh sb="1" eb="2">
      <t>ダイ</t>
    </rPh>
    <rPh sb="4" eb="5">
      <t>メン</t>
    </rPh>
    <phoneticPr fontId="4"/>
  </si>
  <si>
    <t>使用する建材</t>
    <rPh sb="0" eb="2">
      <t>シヨウ</t>
    </rPh>
    <rPh sb="4" eb="6">
      <t>ケンザイ</t>
    </rPh>
    <phoneticPr fontId="4"/>
  </si>
  <si>
    <t>製材等</t>
    <rPh sb="0" eb="2">
      <t>セイザイ</t>
    </rPh>
    <rPh sb="2" eb="3">
      <t>ナド</t>
    </rPh>
    <phoneticPr fontId="4"/>
  </si>
  <si>
    <t>丸太</t>
    <rPh sb="0" eb="2">
      <t>マルタ</t>
    </rPh>
    <phoneticPr fontId="4"/>
  </si>
  <si>
    <t>単層ﾌﾛｰﾘﾝｸﾞ</t>
    <rPh sb="0" eb="2">
      <t>タンソウ</t>
    </rPh>
    <phoneticPr fontId="4"/>
  </si>
  <si>
    <t>適用除外等</t>
    <rPh sb="0" eb="2">
      <t>テキヨウ</t>
    </rPh>
    <rPh sb="2" eb="4">
      <t>ジョガイ</t>
    </rPh>
    <rPh sb="4" eb="5">
      <t>ナド</t>
    </rPh>
    <phoneticPr fontId="4"/>
  </si>
  <si>
    <t>（箇所</t>
    <rPh sb="1" eb="3">
      <t>カショ</t>
    </rPh>
    <phoneticPr fontId="4"/>
  </si>
  <si>
    <t>）</t>
    <phoneticPr fontId="4"/>
  </si>
  <si>
    <t>内装の仕上げに使用する</t>
    <rPh sb="0" eb="2">
      <t>ナイソウ</t>
    </rPh>
    <rPh sb="3" eb="5">
      <t>シア</t>
    </rPh>
    <rPh sb="7" eb="9">
      <t>シヨウ</t>
    </rPh>
    <phoneticPr fontId="4"/>
  </si>
  <si>
    <t>全ての特定建材のうち、最大のﾎﾙﾑｱﾙﾃﾞﾋﾄﾞ発散量</t>
    <rPh sb="0" eb="1">
      <t>ゼン</t>
    </rPh>
    <rPh sb="3" eb="5">
      <t>トクテイ</t>
    </rPh>
    <rPh sb="5" eb="7">
      <t>ケンザイ</t>
    </rPh>
    <rPh sb="11" eb="13">
      <t>サイダイ</t>
    </rPh>
    <rPh sb="24" eb="26">
      <t>ハッサン</t>
    </rPh>
    <rPh sb="26" eb="27">
      <t>リョウ</t>
    </rPh>
    <phoneticPr fontId="4"/>
  </si>
  <si>
    <t>使用建築</t>
    <rPh sb="0" eb="2">
      <t>シヨウ</t>
    </rPh>
    <rPh sb="2" eb="4">
      <t>ケンチク</t>
    </rPh>
    <phoneticPr fontId="4"/>
  </si>
  <si>
    <t>Ｆ☆☆☆☆等級相当</t>
    <rPh sb="5" eb="7">
      <t>トウキュウ</t>
    </rPh>
    <rPh sb="7" eb="9">
      <t>ソウトウ</t>
    </rPh>
    <phoneticPr fontId="4"/>
  </si>
  <si>
    <t>材料表</t>
    <rPh sb="0" eb="2">
      <t>ザイリョウ</t>
    </rPh>
    <rPh sb="2" eb="3">
      <t>ヒョウ</t>
    </rPh>
    <phoneticPr fontId="4"/>
  </si>
  <si>
    <t>Ｆ☆☆☆等級相当</t>
    <rPh sb="4" eb="6">
      <t>トウキュウ</t>
    </rPh>
    <rPh sb="6" eb="8">
      <t>ソウトウ</t>
    </rPh>
    <phoneticPr fontId="4"/>
  </si>
  <si>
    <t>Ｆ☆☆等級相当</t>
    <rPh sb="3" eb="5">
      <t>トウキュウ</t>
    </rPh>
    <rPh sb="5" eb="7">
      <t>ソウトウ</t>
    </rPh>
    <phoneticPr fontId="4"/>
  </si>
  <si>
    <t>換気等の措置※のない天井裏等に使用する</t>
    <rPh sb="2" eb="3">
      <t>ナド</t>
    </rPh>
    <rPh sb="15" eb="17">
      <t>シヨウ</t>
    </rPh>
    <phoneticPr fontId="4"/>
  </si>
  <si>
    <t>下記にある気密措置や通気止め措置、換気措置を</t>
    <rPh sb="0" eb="2">
      <t>カキ</t>
    </rPh>
    <rPh sb="7" eb="9">
      <t>ソチ</t>
    </rPh>
    <rPh sb="14" eb="16">
      <t>ソチ</t>
    </rPh>
    <phoneticPr fontId="4"/>
  </si>
  <si>
    <t>指す。</t>
    <rPh sb="0" eb="1">
      <t>サ</t>
    </rPh>
    <phoneticPr fontId="4"/>
  </si>
  <si>
    <t>気密措置を施した箇所と気密材の種類</t>
    <rPh sb="0" eb="2">
      <t>キミツ</t>
    </rPh>
    <rPh sb="2" eb="4">
      <t>ソチ</t>
    </rPh>
    <rPh sb="5" eb="6">
      <t>ホドコ</t>
    </rPh>
    <rPh sb="8" eb="10">
      <t>カショ</t>
    </rPh>
    <rPh sb="11" eb="13">
      <t>キミツ</t>
    </rPh>
    <rPh sb="13" eb="14">
      <t>ザイ</t>
    </rPh>
    <rPh sb="15" eb="17">
      <t>シュルイ</t>
    </rPh>
    <phoneticPr fontId="4"/>
  </si>
  <si>
    <t>該当箇所（</t>
    <rPh sb="0" eb="2">
      <t>ガイトウ</t>
    </rPh>
    <rPh sb="2" eb="4">
      <t>カショ</t>
    </rPh>
    <phoneticPr fontId="4"/>
  </si>
  <si>
    <t>種類（</t>
    <rPh sb="0" eb="2">
      <t>シュルイ</t>
    </rPh>
    <phoneticPr fontId="4"/>
  </si>
  <si>
    <t>通気止め措置を施した箇所と通気止め材の種類</t>
    <rPh sb="0" eb="2">
      <t>ツウキ</t>
    </rPh>
    <rPh sb="2" eb="3">
      <t>ド</t>
    </rPh>
    <rPh sb="4" eb="6">
      <t>ソチ</t>
    </rPh>
    <rPh sb="7" eb="8">
      <t>ホドコ</t>
    </rPh>
    <rPh sb="10" eb="12">
      <t>カショ</t>
    </rPh>
    <rPh sb="13" eb="15">
      <t>ツウキ</t>
    </rPh>
    <rPh sb="15" eb="16">
      <t>ド</t>
    </rPh>
    <rPh sb="17" eb="18">
      <t>ザイ</t>
    </rPh>
    <rPh sb="19" eb="21">
      <t>シュルイ</t>
    </rPh>
    <phoneticPr fontId="4"/>
  </si>
  <si>
    <t>換気措置を施した箇所と換気設備の種類</t>
    <rPh sb="0" eb="2">
      <t>カンキ</t>
    </rPh>
    <rPh sb="2" eb="4">
      <t>ソチ</t>
    </rPh>
    <rPh sb="5" eb="6">
      <t>ホドコ</t>
    </rPh>
    <rPh sb="8" eb="10">
      <t>カショ</t>
    </rPh>
    <rPh sb="11" eb="13">
      <t>カンキ</t>
    </rPh>
    <rPh sb="13" eb="15">
      <t>セツビ</t>
    </rPh>
    <rPh sb="16" eb="18">
      <t>シュルイ</t>
    </rPh>
    <phoneticPr fontId="4"/>
  </si>
  <si>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4"/>
  </si>
  <si>
    <t>換気計算書による</t>
    <rPh sb="0" eb="2">
      <t>カンキ</t>
    </rPh>
    <rPh sb="2" eb="4">
      <t>ケイサン</t>
    </rPh>
    <rPh sb="4" eb="5">
      <t>ショ</t>
    </rPh>
    <phoneticPr fontId="4"/>
  </si>
  <si>
    <t>以下による</t>
    <rPh sb="0" eb="2">
      <t>イカ</t>
    </rPh>
    <phoneticPr fontId="4"/>
  </si>
  <si>
    <t>名称（</t>
    <rPh sb="0" eb="2">
      <t>メイショウ</t>
    </rPh>
    <phoneticPr fontId="4"/>
  </si>
  <si>
    <t>換気計算</t>
    <rPh sb="0" eb="2">
      <t>カンキ</t>
    </rPh>
    <rPh sb="2" eb="4">
      <t>ケイサン</t>
    </rPh>
    <phoneticPr fontId="4"/>
  </si>
  <si>
    <t>床面積（</t>
    <rPh sb="0" eb="3">
      <t>ユカメンセキ</t>
    </rPh>
    <phoneticPr fontId="4"/>
  </si>
  <si>
    <t>住所</t>
    <rPh sb="0" eb="2">
      <t>ジュウショ</t>
    </rPh>
    <phoneticPr fontId="4"/>
  </si>
  <si>
    <t>申請者社名、氏名</t>
    <rPh sb="0" eb="3">
      <t>シンセイシャ</t>
    </rPh>
    <rPh sb="3" eb="5">
      <t>シャメイ</t>
    </rPh>
    <rPh sb="6" eb="8">
      <t>シメイ</t>
    </rPh>
    <phoneticPr fontId="4"/>
  </si>
  <si>
    <t>件名：</t>
    <phoneticPr fontId="4"/>
  </si>
  <si>
    <t>更新対策　住戸一覧</t>
    <rPh sb="7" eb="9">
      <t>イチラン</t>
    </rPh>
    <phoneticPr fontId="4"/>
  </si>
  <si>
    <t>グループ</t>
    <phoneticPr fontId="4"/>
  </si>
  <si>
    <t>躯体壁
有無</t>
    <rPh sb="0" eb="1">
      <t>ク</t>
    </rPh>
    <rPh sb="1" eb="2">
      <t>タイ</t>
    </rPh>
    <rPh sb="2" eb="3">
      <t>カベ</t>
    </rPh>
    <rPh sb="4" eb="6">
      <t>ウム</t>
    </rPh>
    <phoneticPr fontId="4"/>
  </si>
  <si>
    <t>躯体柱
有無</t>
    <rPh sb="0" eb="1">
      <t>ク</t>
    </rPh>
    <rPh sb="1" eb="2">
      <t>タイ</t>
    </rPh>
    <rPh sb="2" eb="3">
      <t>ハシラ</t>
    </rPh>
    <rPh sb="4" eb="6">
      <t>ウム</t>
    </rPh>
    <phoneticPr fontId="4"/>
  </si>
  <si>
    <t>タイプ</t>
    <phoneticPr fontId="4"/>
  </si>
  <si>
    <t>a
階高</t>
    <rPh sb="2" eb="4">
      <t>カイダカ</t>
    </rPh>
    <phoneticPr fontId="4"/>
  </si>
  <si>
    <t xml:space="preserve">
スラブ記号
（最厚）</t>
    <rPh sb="4" eb="6">
      <t>キゴウ</t>
    </rPh>
    <rPh sb="8" eb="9">
      <t>サイ</t>
    </rPh>
    <rPh sb="9" eb="10">
      <t>アツ</t>
    </rPh>
    <phoneticPr fontId="4"/>
  </si>
  <si>
    <t>b
スラブ厚
（最厚）</t>
    <rPh sb="5" eb="6">
      <t>アツシ</t>
    </rPh>
    <phoneticPr fontId="4"/>
  </si>
  <si>
    <t>a-b
躯体天井高</t>
    <rPh sb="4" eb="5">
      <t>ク</t>
    </rPh>
    <rPh sb="5" eb="6">
      <t>タイ</t>
    </rPh>
    <rPh sb="6" eb="8">
      <t>テンジョウ</t>
    </rPh>
    <rPh sb="8" eb="9">
      <t>タカ</t>
    </rPh>
    <phoneticPr fontId="4"/>
  </si>
  <si>
    <t>最大梁記号
スラブ段差の
有無</t>
    <rPh sb="0" eb="2">
      <t>サイダイ</t>
    </rPh>
    <rPh sb="2" eb="3">
      <t>ハリ</t>
    </rPh>
    <rPh sb="3" eb="5">
      <t>キゴウ</t>
    </rPh>
    <rPh sb="10" eb="12">
      <t>ダンサ</t>
    </rPh>
    <rPh sb="14" eb="16">
      <t>ウム</t>
    </rPh>
    <phoneticPr fontId="4"/>
  </si>
  <si>
    <t>c
最大梁せい
スラブ段差</t>
    <rPh sb="2" eb="4">
      <t>サイダイ</t>
    </rPh>
    <rPh sb="4" eb="5">
      <t>ハリ</t>
    </rPh>
    <rPh sb="11" eb="13">
      <t>ダンサ</t>
    </rPh>
    <phoneticPr fontId="4"/>
  </si>
  <si>
    <t>a-c
最低天井高</t>
    <rPh sb="4" eb="6">
      <t>サイテイ</t>
    </rPh>
    <rPh sb="6" eb="8">
      <t>テンジョウ</t>
    </rPh>
    <rPh sb="8" eb="9">
      <t>タカ</t>
    </rPh>
    <phoneticPr fontId="4"/>
  </si>
  <si>
    <t>①</t>
    <phoneticPr fontId="4"/>
  </si>
  <si>
    <t>②</t>
    <phoneticPr fontId="4"/>
  </si>
  <si>
    <t>③</t>
    <phoneticPr fontId="4"/>
  </si>
  <si>
    <t>④</t>
    <phoneticPr fontId="4"/>
  </si>
  <si>
    <t>⑤</t>
    <phoneticPr fontId="4"/>
  </si>
  <si>
    <t>⑥</t>
    <phoneticPr fontId="4"/>
  </si>
  <si>
    <t>⑧</t>
    <phoneticPr fontId="4"/>
  </si>
  <si>
    <t>⑨</t>
    <phoneticPr fontId="4"/>
  </si>
  <si>
    <t>⑩</t>
    <phoneticPr fontId="4"/>
  </si>
  <si>
    <t>⑪</t>
    <phoneticPr fontId="4"/>
  </si>
  <si>
    <t>　⑫</t>
    <phoneticPr fontId="4"/>
  </si>
  <si>
    <t>⑬</t>
    <phoneticPr fontId="4"/>
  </si>
  <si>
    <t>⑭</t>
    <phoneticPr fontId="4"/>
  </si>
  <si>
    <t>⑮</t>
    <phoneticPr fontId="4"/>
  </si>
  <si>
    <t>⑯</t>
    <phoneticPr fontId="4"/>
  </si>
  <si>
    <t>⑰</t>
    <phoneticPr fontId="4"/>
  </si>
  <si>
    <t>⑱</t>
    <phoneticPr fontId="4"/>
  </si>
  <si>
    <t>⑲</t>
    <phoneticPr fontId="4"/>
  </si>
  <si>
    <t>⑳</t>
    <phoneticPr fontId="4"/>
  </si>
  <si>
    <t>参照資料（図面番号）</t>
    <rPh sb="0" eb="2">
      <t>サンショウ</t>
    </rPh>
    <rPh sb="2" eb="4">
      <t>シリョウ</t>
    </rPh>
    <rPh sb="5" eb="7">
      <t>ズメン</t>
    </rPh>
    <rPh sb="7" eb="9">
      <t>バンゴウ</t>
    </rPh>
    <phoneticPr fontId="4"/>
  </si>
  <si>
    <t>SS・雨戸対策含む</t>
    <rPh sb="3" eb="5">
      <t>アマド</t>
    </rPh>
    <rPh sb="5" eb="7">
      <t>タイサク</t>
    </rPh>
    <rPh sb="7" eb="8">
      <t>フク</t>
    </rPh>
    <phoneticPr fontId="4"/>
  </si>
  <si>
    <t>該当開口部なし</t>
    <rPh sb="0" eb="2">
      <t>ガイトウ</t>
    </rPh>
    <rPh sb="2" eb="5">
      <t>カイコウブ</t>
    </rPh>
    <phoneticPr fontId="4"/>
  </si>
  <si>
    <t>上階最高</t>
  </si>
  <si>
    <t>上階最低</t>
  </si>
  <si>
    <t>下階最高</t>
  </si>
  <si>
    <t>下階最低</t>
  </si>
  <si>
    <t>〔4段階　〕</t>
  </si>
  <si>
    <t>北〔3段階　〕</t>
  </si>
  <si>
    <t>東〔3段階　〕</t>
  </si>
  <si>
    <t>南〔3段階　〕</t>
  </si>
  <si>
    <t>西〔3段階　〕</t>
  </si>
  <si>
    <t>（第5面）</t>
    <rPh sb="1" eb="2">
      <t>ダイ</t>
    </rPh>
    <rPh sb="3" eb="4">
      <t>メン</t>
    </rPh>
    <phoneticPr fontId="4"/>
  </si>
  <si>
    <t>（第8面）</t>
    <rPh sb="1" eb="2">
      <t>ダイ</t>
    </rPh>
    <rPh sb="3" eb="4">
      <t>メン</t>
    </rPh>
    <phoneticPr fontId="4"/>
  </si>
  <si>
    <t>（第9面）</t>
    <rPh sb="1" eb="2">
      <t>ダイ</t>
    </rPh>
    <rPh sb="3" eb="4">
      <t>メン</t>
    </rPh>
    <phoneticPr fontId="4"/>
  </si>
  <si>
    <t>基準法施行令第115条</t>
    <rPh sb="0" eb="2">
      <t>キジュン</t>
    </rPh>
    <rPh sb="2" eb="3">
      <t>ホウ</t>
    </rPh>
    <rPh sb="3" eb="5">
      <t>セコウ</t>
    </rPh>
    <rPh sb="5" eb="6">
      <t>レイ</t>
    </rPh>
    <rPh sb="6" eb="7">
      <t>ダイ</t>
    </rPh>
    <rPh sb="10" eb="11">
      <t>ジョウ</t>
    </rPh>
    <phoneticPr fontId="4"/>
  </si>
  <si>
    <t>45分以上</t>
    <rPh sb="2" eb="3">
      <t>プン</t>
    </rPh>
    <rPh sb="3" eb="5">
      <t>イジョウ</t>
    </rPh>
    <phoneticPr fontId="4"/>
  </si>
  <si>
    <t>構造スリット</t>
    <rPh sb="0" eb="2">
      <t>コウゾウ</t>
    </rPh>
    <phoneticPr fontId="4"/>
  </si>
  <si>
    <t>なし</t>
    <phoneticPr fontId="4"/>
  </si>
  <si>
    <t>（</t>
    <phoneticPr fontId="4"/>
  </si>
  <si>
    <t>）</t>
    <phoneticPr fontId="4"/>
  </si>
  <si>
    <t>水セメント比</t>
    <rPh sb="0" eb="1">
      <t>ミズ</t>
    </rPh>
    <rPh sb="5" eb="6">
      <t>ヒ</t>
    </rPh>
    <phoneticPr fontId="4"/>
  </si>
  <si>
    <t>コンクリートの種類</t>
    <rPh sb="7" eb="9">
      <t>シュルイ</t>
    </rPh>
    <phoneticPr fontId="4"/>
  </si>
  <si>
    <t>軽量ｺﾝｸﾘｰﾄ</t>
    <rPh sb="0" eb="2">
      <t>ケイリョウ</t>
    </rPh>
    <phoneticPr fontId="4"/>
  </si>
  <si>
    <t>最下段の通路等への突出</t>
    <rPh sb="0" eb="2">
      <t>サイカ</t>
    </rPh>
    <rPh sb="2" eb="3">
      <t>ダン</t>
    </rPh>
    <rPh sb="4" eb="6">
      <t>ツウロ</t>
    </rPh>
    <rPh sb="6" eb="7">
      <t>ナド</t>
    </rPh>
    <rPh sb="9" eb="11">
      <t>トッシュツ</t>
    </rPh>
    <phoneticPr fontId="4"/>
  </si>
  <si>
    <t>滑り止め</t>
    <rPh sb="0" eb="1">
      <t>スベ</t>
    </rPh>
    <rPh sb="2" eb="3">
      <t>ド</t>
    </rPh>
    <phoneticPr fontId="4"/>
  </si>
  <si>
    <t>踏面と同一面の滑り止め</t>
    <rPh sb="0" eb="2">
      <t>フミヅラ</t>
    </rPh>
    <rPh sb="3" eb="5">
      <t>ドウイツ</t>
    </rPh>
    <rPh sb="5" eb="6">
      <t>メン</t>
    </rPh>
    <rPh sb="7" eb="8">
      <t>スベ</t>
    </rPh>
    <rPh sb="9" eb="10">
      <t>ド</t>
    </rPh>
    <phoneticPr fontId="4"/>
  </si>
  <si>
    <t>段鼻</t>
    <rPh sb="0" eb="1">
      <t>ダン</t>
    </rPh>
    <rPh sb="1" eb="2">
      <t>ハナ</t>
    </rPh>
    <phoneticPr fontId="4"/>
  </si>
  <si>
    <t>段鼻の出</t>
    <rPh sb="0" eb="1">
      <t>ダン</t>
    </rPh>
    <rPh sb="1" eb="2">
      <t>バナ</t>
    </rPh>
    <rPh sb="3" eb="4">
      <t>デ</t>
    </rPh>
    <phoneticPr fontId="4"/>
  </si>
  <si>
    <t>手すり</t>
    <rPh sb="0" eb="1">
      <t>テ</t>
    </rPh>
    <phoneticPr fontId="4"/>
  </si>
  <si>
    <t>手すりの設置</t>
    <rPh sb="0" eb="1">
      <t>テ</t>
    </rPh>
    <rPh sb="4" eb="6">
      <t>セッチ</t>
    </rPh>
    <phoneticPr fontId="4"/>
  </si>
  <si>
    <t>勾配45度以下</t>
    <rPh sb="0" eb="2">
      <t>コウバイ</t>
    </rPh>
    <rPh sb="4" eb="5">
      <t>ド</t>
    </rPh>
    <rPh sb="5" eb="7">
      <t>イカ</t>
    </rPh>
    <phoneticPr fontId="4"/>
  </si>
  <si>
    <t>□</t>
    <phoneticPr fontId="4"/>
  </si>
  <si>
    <t>勾配45度超</t>
    <rPh sb="5" eb="6">
      <t>チョウ</t>
    </rPh>
    <phoneticPr fontId="4"/>
  </si>
  <si>
    <t>両側設置</t>
    <rPh sb="0" eb="2">
      <t>リョウガワ</t>
    </rPh>
    <rPh sb="2" eb="4">
      <t>セッチ</t>
    </rPh>
    <phoneticPr fontId="4"/>
  </si>
  <si>
    <t>片側設置</t>
    <rPh sb="0" eb="2">
      <t>カタガワ</t>
    </rPh>
    <rPh sb="2" eb="4">
      <t>セッチ</t>
    </rPh>
    <phoneticPr fontId="4"/>
  </si>
  <si>
    <t>高さ（</t>
    <rPh sb="0" eb="1">
      <t>タカ</t>
    </rPh>
    <phoneticPr fontId="4"/>
  </si>
  <si>
    <t>設置</t>
    <rPh sb="0" eb="2">
      <t>セッチ</t>
    </rPh>
    <phoneticPr fontId="4"/>
  </si>
  <si>
    <t>*等級5のみ記入</t>
    <rPh sb="1" eb="3">
      <t>トウキュウ</t>
    </rPh>
    <rPh sb="6" eb="8">
      <t>キニュウ</t>
    </rPh>
    <phoneticPr fontId="4"/>
  </si>
  <si>
    <t>浴槽出入</t>
    <rPh sb="0" eb="2">
      <t>ヨクソウ</t>
    </rPh>
    <rPh sb="2" eb="4">
      <t>デイリ</t>
    </rPh>
    <phoneticPr fontId="4"/>
  </si>
  <si>
    <t>□</t>
    <phoneticPr fontId="4"/>
  </si>
  <si>
    <t>浴室出入</t>
    <rPh sb="0" eb="2">
      <t>ヨクシツ</t>
    </rPh>
    <rPh sb="2" eb="4">
      <t>デイリ</t>
    </rPh>
    <phoneticPr fontId="4"/>
  </si>
  <si>
    <t>浴槽立ち座り</t>
    <rPh sb="0" eb="2">
      <t>ヨクソウ</t>
    </rPh>
    <rPh sb="2" eb="3">
      <t>タ</t>
    </rPh>
    <rPh sb="4" eb="5">
      <t>スワ</t>
    </rPh>
    <phoneticPr fontId="4"/>
  </si>
  <si>
    <t>姿勢保持</t>
    <rPh sb="0" eb="2">
      <t>シセイ</t>
    </rPh>
    <rPh sb="2" eb="4">
      <t>ホジ</t>
    </rPh>
    <phoneticPr fontId="4"/>
  </si>
  <si>
    <t>洗い場立ち座り</t>
    <rPh sb="0" eb="1">
      <t>アラ</t>
    </rPh>
    <rPh sb="2" eb="3">
      <t>バ</t>
    </rPh>
    <rPh sb="3" eb="4">
      <t>タ</t>
    </rPh>
    <rPh sb="5" eb="6">
      <t>スワ</t>
    </rPh>
    <phoneticPr fontId="4"/>
  </si>
  <si>
    <t>玄関</t>
    <rPh sb="0" eb="2">
      <t>ゲンカン</t>
    </rPh>
    <phoneticPr fontId="4"/>
  </si>
  <si>
    <t>設置可</t>
    <rPh sb="0" eb="2">
      <t>セッチ</t>
    </rPh>
    <rPh sb="2" eb="3">
      <t>カ</t>
    </rPh>
    <phoneticPr fontId="4"/>
  </si>
  <si>
    <t>脱衣室</t>
    <rPh sb="0" eb="3">
      <t>ダツイシツ</t>
    </rPh>
    <phoneticPr fontId="4"/>
  </si>
  <si>
    <t>（第12面）</t>
    <rPh sb="1" eb="2">
      <t>ダイ</t>
    </rPh>
    <rPh sb="4" eb="5">
      <t>メン</t>
    </rPh>
    <phoneticPr fontId="4"/>
  </si>
  <si>
    <t>転落防止手す</t>
    <rPh sb="0" eb="2">
      <t>テンラク</t>
    </rPh>
    <rPh sb="2" eb="4">
      <t>ボウシ</t>
    </rPh>
    <rPh sb="4" eb="5">
      <t>テ</t>
    </rPh>
    <phoneticPr fontId="4"/>
  </si>
  <si>
    <t>りの設置</t>
    <rPh sb="2" eb="4">
      <t>セッチ</t>
    </rPh>
    <phoneticPr fontId="4"/>
  </si>
  <si>
    <t>腰壁等の高さ</t>
    <rPh sb="0" eb="1">
      <t>コシ</t>
    </rPh>
    <rPh sb="1" eb="2">
      <t>カベ</t>
    </rPh>
    <rPh sb="2" eb="3">
      <t>トウ</t>
    </rPh>
    <rPh sb="4" eb="5">
      <t>タカ</t>
    </rPh>
    <phoneticPr fontId="4"/>
  </si>
  <si>
    <t>mm）</t>
    <phoneticPr fontId="4"/>
  </si>
  <si>
    <t>手すりの高さ</t>
    <rPh sb="0" eb="1">
      <t>テ</t>
    </rPh>
    <rPh sb="4" eb="5">
      <t>タカ</t>
    </rPh>
    <phoneticPr fontId="4"/>
  </si>
  <si>
    <t>腰壁等より</t>
    <rPh sb="0" eb="1">
      <t>コシ</t>
    </rPh>
    <rPh sb="1" eb="2">
      <t>カベ</t>
    </rPh>
    <rPh sb="2" eb="3">
      <t>トウ</t>
    </rPh>
    <phoneticPr fontId="4"/>
  </si>
  <si>
    <t>床面より</t>
    <rPh sb="0" eb="1">
      <t>ユカ</t>
    </rPh>
    <rPh sb="1" eb="2">
      <t>メン</t>
    </rPh>
    <phoneticPr fontId="4"/>
  </si>
  <si>
    <t>手すり子の内法寸法</t>
    <rPh sb="0" eb="1">
      <t>テ</t>
    </rPh>
    <rPh sb="3" eb="4">
      <t>コ</t>
    </rPh>
    <rPh sb="5" eb="7">
      <t>ウチノリ</t>
    </rPh>
    <rPh sb="7" eb="9">
      <t>スンポウ</t>
    </rPh>
    <phoneticPr fontId="4"/>
  </si>
  <si>
    <t>（</t>
    <phoneticPr fontId="4"/>
  </si>
  <si>
    <t>mm）</t>
    <phoneticPr fontId="4"/>
  </si>
  <si>
    <t>窓（２階）</t>
    <rPh sb="0" eb="1">
      <t>マド</t>
    </rPh>
    <rPh sb="3" eb="4">
      <t>カイ</t>
    </rPh>
    <phoneticPr fontId="4"/>
  </si>
  <si>
    <t>窓台等の高さ</t>
    <rPh sb="0" eb="1">
      <t>マド</t>
    </rPh>
    <rPh sb="1" eb="2">
      <t>ダイ</t>
    </rPh>
    <rPh sb="2" eb="3">
      <t>トウ</t>
    </rPh>
    <rPh sb="4" eb="5">
      <t>タカ</t>
    </rPh>
    <phoneticPr fontId="4"/>
  </si>
  <si>
    <t>窓台等より</t>
    <rPh sb="0" eb="1">
      <t>マド</t>
    </rPh>
    <rPh sb="1" eb="2">
      <t>ダイ</t>
    </rPh>
    <rPh sb="2" eb="3">
      <t>トウ</t>
    </rPh>
    <phoneticPr fontId="4"/>
  </si>
  <si>
    <t>・</t>
    <phoneticPr fontId="4"/>
  </si>
  <si>
    <t>廊下（開放されている側）</t>
    <rPh sb="0" eb="2">
      <t>ロウカ</t>
    </rPh>
    <rPh sb="3" eb="5">
      <t>カイホウ</t>
    </rPh>
    <rPh sb="10" eb="11">
      <t>ガワ</t>
    </rPh>
    <phoneticPr fontId="4"/>
  </si>
  <si>
    <t>階段（開放されている側）</t>
    <rPh sb="0" eb="2">
      <t>カイダン</t>
    </rPh>
    <rPh sb="3" eb="5">
      <t>カイホウ</t>
    </rPh>
    <rPh sb="10" eb="11">
      <t>ガワ</t>
    </rPh>
    <phoneticPr fontId="4"/>
  </si>
  <si>
    <t>踏面先端</t>
    <rPh sb="0" eb="2">
      <t>フミヅラ</t>
    </rPh>
    <rPh sb="2" eb="4">
      <t>センタン</t>
    </rPh>
    <phoneticPr fontId="4"/>
  </si>
  <si>
    <t>通路の幅員</t>
    <rPh sb="0" eb="2">
      <t>ツウロ</t>
    </rPh>
    <rPh sb="3" eb="5">
      <t>フクイン</t>
    </rPh>
    <phoneticPr fontId="4"/>
  </si>
  <si>
    <t>最小有効幅員</t>
    <rPh sb="0" eb="2">
      <t>サイショウ</t>
    </rPh>
    <rPh sb="2" eb="4">
      <t>ユウコウ</t>
    </rPh>
    <rPh sb="4" eb="6">
      <t>フクイン</t>
    </rPh>
    <phoneticPr fontId="4"/>
  </si>
  <si>
    <t>mm）</t>
    <phoneticPr fontId="4"/>
  </si>
  <si>
    <t>柱等の箇所</t>
    <rPh sb="0" eb="1">
      <t>ハシラ</t>
    </rPh>
    <rPh sb="1" eb="2">
      <t>ナド</t>
    </rPh>
    <rPh sb="3" eb="5">
      <t>カショ</t>
    </rPh>
    <phoneticPr fontId="4"/>
  </si>
  <si>
    <t>出入口の幅員</t>
    <rPh sb="0" eb="2">
      <t>デイリ</t>
    </rPh>
    <rPh sb="2" eb="3">
      <t>グチ</t>
    </rPh>
    <rPh sb="4" eb="6">
      <t>フクイン</t>
    </rPh>
    <phoneticPr fontId="4"/>
  </si>
  <si>
    <t>650以上</t>
    <rPh sb="3" eb="5">
      <t>イジョウ</t>
    </rPh>
    <phoneticPr fontId="4"/>
  </si>
  <si>
    <t>600以上</t>
    <rPh sb="3" eb="5">
      <t>イジョウ</t>
    </rPh>
    <phoneticPr fontId="4"/>
  </si>
  <si>
    <t>600未満</t>
    <rPh sb="3" eb="5">
      <t>ミマン</t>
    </rPh>
    <phoneticPr fontId="4"/>
  </si>
  <si>
    <t>玄関浴室出入口以外の出入口</t>
    <rPh sb="0" eb="2">
      <t>ゲンカン</t>
    </rPh>
    <rPh sb="2" eb="4">
      <t>ヨクシツ</t>
    </rPh>
    <rPh sb="4" eb="6">
      <t>デイリ</t>
    </rPh>
    <rPh sb="6" eb="7">
      <t>グチ</t>
    </rPh>
    <rPh sb="7" eb="9">
      <t>イガイ</t>
    </rPh>
    <rPh sb="10" eb="12">
      <t>デイリ</t>
    </rPh>
    <rPh sb="12" eb="13">
      <t>グチ</t>
    </rPh>
    <phoneticPr fontId="4"/>
  </si>
  <si>
    <t>工事を伴わない撤去により対応可</t>
    <rPh sb="0" eb="2">
      <t>コウジ</t>
    </rPh>
    <rPh sb="3" eb="4">
      <t>トモナ</t>
    </rPh>
    <rPh sb="7" eb="9">
      <t>テッキョ</t>
    </rPh>
    <rPh sb="12" eb="14">
      <t>タイオウ</t>
    </rPh>
    <rPh sb="14" eb="15">
      <t>カ</t>
    </rPh>
    <phoneticPr fontId="4"/>
  </si>
  <si>
    <t>□</t>
    <phoneticPr fontId="4"/>
  </si>
  <si>
    <t>軽微な改造により対応可</t>
    <rPh sb="0" eb="2">
      <t>ケイビ</t>
    </rPh>
    <rPh sb="3" eb="5">
      <t>カイゾウ</t>
    </rPh>
    <rPh sb="8" eb="10">
      <t>タイオウ</t>
    </rPh>
    <rPh sb="10" eb="11">
      <t>カ</t>
    </rPh>
    <phoneticPr fontId="4"/>
  </si>
  <si>
    <t>浴室の寸法</t>
    <rPh sb="0" eb="2">
      <t>ヨクシツ</t>
    </rPh>
    <rPh sb="3" eb="5">
      <t>スンポウ</t>
    </rPh>
    <phoneticPr fontId="4"/>
  </si>
  <si>
    <t>内法の短辺寸法</t>
    <rPh sb="0" eb="2">
      <t>ウチノリ</t>
    </rPh>
    <rPh sb="3" eb="5">
      <t>タンペン</t>
    </rPh>
    <rPh sb="5" eb="7">
      <t>スンポウ</t>
    </rPh>
    <phoneticPr fontId="4"/>
  </si>
  <si>
    <t>1400以上</t>
    <rPh sb="4" eb="6">
      <t>イジョウ</t>
    </rPh>
    <phoneticPr fontId="4"/>
  </si>
  <si>
    <t>1300以上</t>
    <rPh sb="4" eb="6">
      <t>イジョウ</t>
    </rPh>
    <phoneticPr fontId="4"/>
  </si>
  <si>
    <t>1200以上</t>
    <rPh sb="4" eb="6">
      <t>イジョウ</t>
    </rPh>
    <phoneticPr fontId="4"/>
  </si>
  <si>
    <t>1200未満</t>
    <rPh sb="4" eb="6">
      <t>ミマン</t>
    </rPh>
    <phoneticPr fontId="4"/>
  </si>
  <si>
    <t>内法面積</t>
    <rPh sb="0" eb="2">
      <t>ウチノリ</t>
    </rPh>
    <rPh sb="2" eb="4">
      <t>メンセキ</t>
    </rPh>
    <phoneticPr fontId="4"/>
  </si>
  <si>
    <t>（</t>
    <phoneticPr fontId="4"/>
  </si>
  <si>
    <t>直通階段に直接通ずるバルコニー</t>
    <rPh sb="0" eb="2">
      <t>チョクツウ</t>
    </rPh>
    <rPh sb="2" eb="4">
      <t>カイダン</t>
    </rPh>
    <rPh sb="5" eb="7">
      <t>チョクセツ</t>
    </rPh>
    <rPh sb="7" eb="8">
      <t>ツウ</t>
    </rPh>
    <phoneticPr fontId="4"/>
  </si>
  <si>
    <t>隣戸に通ずるバルコニー</t>
    <rPh sb="0" eb="2">
      <t>リンコ</t>
    </rPh>
    <rPh sb="3" eb="4">
      <t>ツウ</t>
    </rPh>
    <phoneticPr fontId="4"/>
  </si>
  <si>
    <t>（火災時）</t>
    <rPh sb="1" eb="3">
      <t>カサイ</t>
    </rPh>
    <rPh sb="3" eb="4">
      <t>ジ</t>
    </rPh>
    <phoneticPr fontId="4"/>
  </si>
  <si>
    <t>滑り棒</t>
    <rPh sb="0" eb="1">
      <t>スベ</t>
    </rPh>
    <rPh sb="2" eb="3">
      <t>ボウ</t>
    </rPh>
    <phoneticPr fontId="4"/>
  </si>
  <si>
    <t>滑り台</t>
    <rPh sb="0" eb="1">
      <t>スベ</t>
    </rPh>
    <rPh sb="2" eb="3">
      <t>ダイ</t>
    </rPh>
    <phoneticPr fontId="4"/>
  </si>
  <si>
    <t>緩降機</t>
    <rPh sb="0" eb="1">
      <t>ユル</t>
    </rPh>
    <rPh sb="1" eb="2">
      <t>オ</t>
    </rPh>
    <rPh sb="2" eb="3">
      <t>キ</t>
    </rPh>
    <phoneticPr fontId="4"/>
  </si>
  <si>
    <t>避難用タラップ</t>
    <rPh sb="0" eb="3">
      <t>ヒナンヨウ</t>
    </rPh>
    <phoneticPr fontId="4"/>
  </si>
  <si>
    <t>避難ロープ</t>
    <rPh sb="0" eb="2">
      <t>ヒナン</t>
    </rPh>
    <phoneticPr fontId="4"/>
  </si>
  <si>
    <t>避難はしご</t>
    <rPh sb="0" eb="2">
      <t>ヒナン</t>
    </rPh>
    <phoneticPr fontId="4"/>
  </si>
  <si>
    <t>避難橋</t>
    <rPh sb="0" eb="2">
      <t>ヒナン</t>
    </rPh>
    <rPh sb="2" eb="3">
      <t>バシ</t>
    </rPh>
    <phoneticPr fontId="4"/>
  </si>
  <si>
    <t>救助袋</t>
    <rPh sb="0" eb="2">
      <t>キュウジョ</t>
    </rPh>
    <rPh sb="2" eb="3">
      <t>ブクロ</t>
    </rPh>
    <phoneticPr fontId="4"/>
  </si>
  <si>
    <t>その他（</t>
    <rPh sb="2" eb="3">
      <t>ホカ</t>
    </rPh>
    <phoneticPr fontId="4"/>
  </si>
  <si>
    <t>界壁</t>
    <rPh sb="0" eb="2">
      <t>カイヘキ</t>
    </rPh>
    <phoneticPr fontId="4"/>
  </si>
  <si>
    <t>界壁の構造等</t>
    <rPh sb="0" eb="2">
      <t>カイヘキ</t>
    </rPh>
    <rPh sb="3" eb="5">
      <t>コウゾウ</t>
    </rPh>
    <rPh sb="5" eb="6">
      <t>ナド</t>
    </rPh>
    <phoneticPr fontId="4"/>
  </si>
  <si>
    <t>（耐火性能が</t>
    <rPh sb="1" eb="3">
      <t>タイカ</t>
    </rPh>
    <rPh sb="3" eb="5">
      <t>セイノウ</t>
    </rPh>
    <phoneticPr fontId="4"/>
  </si>
  <si>
    <t>(界壁及び</t>
    <rPh sb="1" eb="3">
      <t>カイヘキ</t>
    </rPh>
    <rPh sb="3" eb="4">
      <t>オヨ</t>
    </rPh>
    <phoneticPr fontId="4"/>
  </si>
  <si>
    <t>最も低いもの）</t>
    <rPh sb="0" eb="1">
      <t>モット</t>
    </rPh>
    <rPh sb="2" eb="3">
      <t>ヒク</t>
    </rPh>
    <phoneticPr fontId="4"/>
  </si>
  <si>
    <t>界床）</t>
    <rPh sb="0" eb="2">
      <t>カイショウ</t>
    </rPh>
    <phoneticPr fontId="4"/>
  </si>
  <si>
    <t>界床</t>
    <rPh sb="0" eb="2">
      <t>カイショウ</t>
    </rPh>
    <phoneticPr fontId="4"/>
  </si>
  <si>
    <t>界床の構造等</t>
    <rPh sb="0" eb="2">
      <t>カイショウ</t>
    </rPh>
    <phoneticPr fontId="4"/>
  </si>
  <si>
    <t>維持</t>
    <rPh sb="0" eb="2">
      <t>イジ</t>
    </rPh>
    <phoneticPr fontId="4"/>
  </si>
  <si>
    <t>4-1</t>
    <phoneticPr fontId="4"/>
  </si>
  <si>
    <t>専用配管</t>
    <rPh sb="0" eb="2">
      <t>センヨウ</t>
    </rPh>
    <rPh sb="2" eb="4">
      <t>ハイカン</t>
    </rPh>
    <phoneticPr fontId="4"/>
  </si>
  <si>
    <t>他住戸の専用</t>
    <rPh sb="0" eb="1">
      <t>ホカ</t>
    </rPh>
    <rPh sb="1" eb="3">
      <t>ジュウコ</t>
    </rPh>
    <rPh sb="4" eb="6">
      <t>センヨウ</t>
    </rPh>
    <phoneticPr fontId="4"/>
  </si>
  <si>
    <t>部設置の有無</t>
    <rPh sb="0" eb="1">
      <t>ブ</t>
    </rPh>
    <rPh sb="1" eb="3">
      <t>セッチ</t>
    </rPh>
    <rPh sb="4" eb="6">
      <t>ウム</t>
    </rPh>
    <phoneticPr fontId="4"/>
  </si>
  <si>
    <t>専用排水</t>
    <rPh sb="0" eb="2">
      <t>センヨウ</t>
    </rPh>
    <rPh sb="2" eb="4">
      <t>ハイスイ</t>
    </rPh>
    <phoneticPr fontId="4"/>
  </si>
  <si>
    <t>便所</t>
    <rPh sb="0" eb="2">
      <t>ベンジョ</t>
    </rPh>
    <phoneticPr fontId="4"/>
  </si>
  <si>
    <t>洋風便器で取り外し可</t>
    <rPh sb="0" eb="2">
      <t>ヨウフウ</t>
    </rPh>
    <rPh sb="2" eb="4">
      <t>ベンキ</t>
    </rPh>
    <rPh sb="5" eb="6">
      <t>ト</t>
    </rPh>
    <rPh sb="7" eb="8">
      <t>ハズ</t>
    </rPh>
    <rPh sb="9" eb="10">
      <t>カ</t>
    </rPh>
    <phoneticPr fontId="4"/>
  </si>
  <si>
    <t>共用立管に隣接</t>
    <rPh sb="0" eb="2">
      <t>キョウヨウ</t>
    </rPh>
    <rPh sb="2" eb="3">
      <t>タ</t>
    </rPh>
    <rPh sb="3" eb="4">
      <t>クダ</t>
    </rPh>
    <rPh sb="5" eb="7">
      <t>リンセツ</t>
    </rPh>
    <phoneticPr fontId="4"/>
  </si>
  <si>
    <t>PS点検口)</t>
    <rPh sb="2" eb="4">
      <t>テンケン</t>
    </rPh>
    <rPh sb="4" eb="5">
      <t>コウ</t>
    </rPh>
    <phoneticPr fontId="4"/>
  </si>
  <si>
    <t>ﾄﾗｯﾌﾟから清掃可</t>
    <rPh sb="6" eb="8">
      <t>セイソウ</t>
    </rPh>
    <rPh sb="8" eb="9">
      <t>カ</t>
    </rPh>
    <phoneticPr fontId="4"/>
  </si>
  <si>
    <t>ｷｬﾋﾞﾈｯﾄ内</t>
    <rPh sb="7" eb="8">
      <t>ナイ</t>
    </rPh>
    <phoneticPr fontId="4"/>
  </si>
  <si>
    <t>床点検口）</t>
    <rPh sb="0" eb="1">
      <t>ユカ</t>
    </rPh>
    <rPh sb="1" eb="3">
      <t>テンケン</t>
    </rPh>
    <rPh sb="3" eb="4">
      <t>コウ</t>
    </rPh>
    <phoneticPr fontId="4"/>
  </si>
  <si>
    <t>浴室</t>
    <rPh sb="0" eb="2">
      <t>ヨクシツ</t>
    </rPh>
    <phoneticPr fontId="4"/>
  </si>
  <si>
    <t>床点検口</t>
    <rPh sb="0" eb="1">
      <t>ユカ</t>
    </rPh>
    <rPh sb="1" eb="3">
      <t>テンケン</t>
    </rPh>
    <rPh sb="3" eb="4">
      <t>コウ</t>
    </rPh>
    <phoneticPr fontId="4"/>
  </si>
  <si>
    <t>）</t>
    <phoneticPr fontId="4"/>
  </si>
  <si>
    <t>洗面所</t>
    <rPh sb="0" eb="2">
      <t>センメン</t>
    </rPh>
    <rPh sb="2" eb="3">
      <t>ジョ</t>
    </rPh>
    <phoneticPr fontId="4"/>
  </si>
  <si>
    <t>□</t>
    <phoneticPr fontId="4"/>
  </si>
  <si>
    <t>洗濯機</t>
    <rPh sb="0" eb="3">
      <t>センタクキ</t>
    </rPh>
    <phoneticPr fontId="4"/>
  </si>
  <si>
    <t>主要接合部等</t>
    <rPh sb="0" eb="2">
      <t>シュヨウ</t>
    </rPh>
    <rPh sb="2" eb="4">
      <t>セツゴウ</t>
    </rPh>
    <rPh sb="4" eb="5">
      <t>ブ</t>
    </rPh>
    <rPh sb="5" eb="6">
      <t>ナド</t>
    </rPh>
    <phoneticPr fontId="4"/>
  </si>
  <si>
    <t>排水管と設備機器の接合部</t>
    <rPh sb="0" eb="3">
      <t>ハイスイカン</t>
    </rPh>
    <rPh sb="4" eb="6">
      <t>セツビ</t>
    </rPh>
    <rPh sb="6" eb="8">
      <t>キキ</t>
    </rPh>
    <rPh sb="9" eb="11">
      <t>セツゴウ</t>
    </rPh>
    <rPh sb="11" eb="12">
      <t>ブ</t>
    </rPh>
    <phoneticPr fontId="4"/>
  </si>
  <si>
    <t>ｷｬﾋﾞﾈｯﾄ扉</t>
    <rPh sb="7" eb="8">
      <t>トビラ</t>
    </rPh>
    <phoneticPr fontId="4"/>
  </si>
  <si>
    <t>防水ﾊﾟﾝ下部点検口</t>
    <rPh sb="0" eb="2">
      <t>ボウスイ</t>
    </rPh>
    <rPh sb="5" eb="7">
      <t>カブ</t>
    </rPh>
    <rPh sb="7" eb="9">
      <t>テンケン</t>
    </rPh>
    <rPh sb="9" eb="10">
      <t>コウ</t>
    </rPh>
    <phoneticPr fontId="4"/>
  </si>
  <si>
    <t>給水管と設備機器の接合部</t>
    <rPh sb="0" eb="2">
      <t>キュウスイ</t>
    </rPh>
    <rPh sb="2" eb="3">
      <t>カン</t>
    </rPh>
    <rPh sb="4" eb="6">
      <t>セツビ</t>
    </rPh>
    <rPh sb="6" eb="8">
      <t>キキ</t>
    </rPh>
    <rPh sb="9" eb="11">
      <t>セツゴウ</t>
    </rPh>
    <rPh sb="11" eb="12">
      <t>ブ</t>
    </rPh>
    <phoneticPr fontId="4"/>
  </si>
  <si>
    <t>さや管</t>
    <rPh sb="2" eb="3">
      <t>カン</t>
    </rPh>
    <phoneticPr fontId="4"/>
  </si>
  <si>
    <t>壁点検口</t>
    <rPh sb="0" eb="1">
      <t>カベ</t>
    </rPh>
    <rPh sb="1" eb="3">
      <t>テンケン</t>
    </rPh>
    <rPh sb="3" eb="4">
      <t>コウ</t>
    </rPh>
    <phoneticPr fontId="4"/>
  </si>
  <si>
    <t>・</t>
    <phoneticPr fontId="4"/>
  </si>
  <si>
    <t>給湯管と設備機器の接合部</t>
    <rPh sb="0" eb="2">
      <t>キュウトウ</t>
    </rPh>
    <rPh sb="2" eb="3">
      <t>カン</t>
    </rPh>
    <rPh sb="4" eb="6">
      <t>セツビ</t>
    </rPh>
    <rPh sb="6" eb="8">
      <t>キキ</t>
    </rPh>
    <rPh sb="9" eb="11">
      <t>セツゴウ</t>
    </rPh>
    <rPh sb="11" eb="12">
      <t>ブ</t>
    </rPh>
    <phoneticPr fontId="4"/>
  </si>
  <si>
    <t>該当無し</t>
    <rPh sb="0" eb="2">
      <t>ガイトウ</t>
    </rPh>
    <rPh sb="2" eb="3">
      <t>ナ</t>
    </rPh>
    <phoneticPr fontId="4"/>
  </si>
  <si>
    <t>給水管のバルブ及びヘッダー</t>
    <rPh sb="0" eb="2">
      <t>キュウスイ</t>
    </rPh>
    <rPh sb="2" eb="3">
      <t>カン</t>
    </rPh>
    <rPh sb="7" eb="8">
      <t>オヨ</t>
    </rPh>
    <phoneticPr fontId="4"/>
  </si>
  <si>
    <t>場所</t>
    <rPh sb="0" eb="2">
      <t>バショ</t>
    </rPh>
    <phoneticPr fontId="4"/>
  </si>
  <si>
    <t>点検方式</t>
    <rPh sb="0" eb="2">
      <t>テンケン</t>
    </rPh>
    <rPh sb="2" eb="4">
      <t>ホウシキ</t>
    </rPh>
    <phoneticPr fontId="4"/>
  </si>
  <si>
    <t>給湯管のバルブ及びヘッダー</t>
    <rPh sb="0" eb="2">
      <t>キュウトウ</t>
    </rPh>
    <rPh sb="2" eb="3">
      <t>カン</t>
    </rPh>
    <rPh sb="7" eb="8">
      <t>オヨ</t>
    </rPh>
    <phoneticPr fontId="4"/>
  </si>
  <si>
    <t>ガス管のバルブ及びヘッダー</t>
    <rPh sb="2" eb="3">
      <t>カン</t>
    </rPh>
    <rPh sb="7" eb="8">
      <t>オヨ</t>
    </rPh>
    <phoneticPr fontId="4"/>
  </si>
  <si>
    <t>・</t>
    <phoneticPr fontId="4"/>
  </si>
  <si>
    <t>仕上表</t>
    <rPh sb="0" eb="2">
      <t>シアゲ</t>
    </rPh>
    <rPh sb="2" eb="3">
      <t>オモテ</t>
    </rPh>
    <phoneticPr fontId="4"/>
  </si>
  <si>
    <t>平均天井の高さ（</t>
    <rPh sb="0" eb="2">
      <t>ヘイキン</t>
    </rPh>
    <rPh sb="2" eb="4">
      <t>テンジョウ</t>
    </rPh>
    <rPh sb="5" eb="6">
      <t>タカ</t>
    </rPh>
    <phoneticPr fontId="4"/>
  </si>
  <si>
    <t>設計換気回数（</t>
    <rPh sb="0" eb="2">
      <t>セッケイ</t>
    </rPh>
    <rPh sb="2" eb="4">
      <t>カンキ</t>
    </rPh>
    <rPh sb="4" eb="6">
      <t>カイスウ</t>
    </rPh>
    <phoneticPr fontId="4"/>
  </si>
  <si>
    <t>回／時）</t>
    <rPh sb="0" eb="1">
      <t>カイ</t>
    </rPh>
    <rPh sb="2" eb="3">
      <t>トキ</t>
    </rPh>
    <phoneticPr fontId="4"/>
  </si>
  <si>
    <t>換気方式</t>
    <rPh sb="0" eb="2">
      <t>カンキ</t>
    </rPh>
    <rPh sb="2" eb="4">
      <t>ホウシキ</t>
    </rPh>
    <phoneticPr fontId="4"/>
  </si>
  <si>
    <t>□</t>
    <phoneticPr fontId="4"/>
  </si>
  <si>
    <t>給気機＋排気機（第１種）</t>
    <rPh sb="0" eb="2">
      <t>キュウキ</t>
    </rPh>
    <rPh sb="2" eb="3">
      <t>キ</t>
    </rPh>
    <rPh sb="4" eb="6">
      <t>ハイキ</t>
    </rPh>
    <rPh sb="6" eb="7">
      <t>キ</t>
    </rPh>
    <rPh sb="8" eb="9">
      <t>ダイ</t>
    </rPh>
    <rPh sb="10" eb="11">
      <t>シュ</t>
    </rPh>
    <phoneticPr fontId="4"/>
  </si>
  <si>
    <t>給気機＋排気口（第２種）</t>
    <rPh sb="0" eb="2">
      <t>キュウキ</t>
    </rPh>
    <rPh sb="2" eb="3">
      <t>キ</t>
    </rPh>
    <rPh sb="4" eb="6">
      <t>ハイキ</t>
    </rPh>
    <rPh sb="6" eb="7">
      <t>クチ</t>
    </rPh>
    <rPh sb="8" eb="9">
      <t>ダイ</t>
    </rPh>
    <rPh sb="10" eb="11">
      <t>シュ</t>
    </rPh>
    <phoneticPr fontId="4"/>
  </si>
  <si>
    <t>給気口＋排気機（第３種）</t>
    <rPh sb="0" eb="2">
      <t>キュウキ</t>
    </rPh>
    <rPh sb="2" eb="3">
      <t>クチ</t>
    </rPh>
    <rPh sb="4" eb="6">
      <t>ハイキ</t>
    </rPh>
    <rPh sb="6" eb="7">
      <t>キ</t>
    </rPh>
    <rPh sb="8" eb="9">
      <t>ダイ</t>
    </rPh>
    <rPh sb="10" eb="11">
      <t>シュ</t>
    </rPh>
    <phoneticPr fontId="4"/>
  </si>
  <si>
    <t>外部端末換気口（ﾍﾞﾝﾄｷｬｯﾌﾟ等）の設置箇所</t>
    <rPh sb="0" eb="2">
      <t>ガイブ</t>
    </rPh>
    <rPh sb="2" eb="4">
      <t>タンマツ</t>
    </rPh>
    <rPh sb="4" eb="6">
      <t>カンキ</t>
    </rPh>
    <rPh sb="6" eb="7">
      <t>クチ</t>
    </rPh>
    <rPh sb="17" eb="18">
      <t>ナド</t>
    </rPh>
    <rPh sb="20" eb="22">
      <t>セッチ</t>
    </rPh>
    <rPh sb="22" eb="24">
      <t>カショ</t>
    </rPh>
    <phoneticPr fontId="4"/>
  </si>
  <si>
    <t>内部端末換気口（ｸﾞﾘﾙ等）の設置箇所</t>
    <rPh sb="0" eb="2">
      <t>ナイブ</t>
    </rPh>
    <rPh sb="2" eb="4">
      <t>タンマツ</t>
    </rPh>
    <rPh sb="4" eb="6">
      <t>カンキ</t>
    </rPh>
    <rPh sb="6" eb="7">
      <t>クチ</t>
    </rPh>
    <rPh sb="12" eb="13">
      <t>ナド</t>
    </rPh>
    <rPh sb="15" eb="17">
      <t>セッチ</t>
    </rPh>
    <rPh sb="17" eb="19">
      <t>カショ</t>
    </rPh>
    <phoneticPr fontId="4"/>
  </si>
  <si>
    <t>・</t>
    <phoneticPr fontId="4"/>
  </si>
  <si>
    <t>居室出入口の通気措置</t>
    <rPh sb="0" eb="2">
      <t>キョシツ</t>
    </rPh>
    <rPh sb="2" eb="4">
      <t>デイリ</t>
    </rPh>
    <rPh sb="4" eb="5">
      <t>グチ</t>
    </rPh>
    <rPh sb="6" eb="8">
      <t>ツウキ</t>
    </rPh>
    <rPh sb="8" eb="10">
      <t>ソチ</t>
    </rPh>
    <phoneticPr fontId="4"/>
  </si>
  <si>
    <t>あり（ﾄﾞｱのｱﾝﾀﾞｰｶｯﾄ・引戸・襖等）</t>
    <rPh sb="16" eb="18">
      <t>ヒキド</t>
    </rPh>
    <rPh sb="19" eb="20">
      <t>フスマ</t>
    </rPh>
    <rPh sb="20" eb="21">
      <t>ナド</t>
    </rPh>
    <phoneticPr fontId="4"/>
  </si>
  <si>
    <t>□</t>
    <phoneticPr fontId="4"/>
  </si>
  <si>
    <t>最大ﾀﾞｸﾄ長・曲がり・分岐数</t>
    <rPh sb="0" eb="2">
      <t>サイダイ</t>
    </rPh>
    <rPh sb="6" eb="7">
      <t>チョウ</t>
    </rPh>
    <rPh sb="8" eb="9">
      <t>マ</t>
    </rPh>
    <rPh sb="12" eb="14">
      <t>ブンキ</t>
    </rPh>
    <rPh sb="14" eb="15">
      <t>スウ</t>
    </rPh>
    <phoneticPr fontId="4"/>
  </si>
  <si>
    <t>主ﾀﾞｸﾄ（</t>
    <rPh sb="0" eb="1">
      <t>シュ</t>
    </rPh>
    <phoneticPr fontId="4"/>
  </si>
  <si>
    <t>枝ﾀﾞｸﾄ（</t>
    <rPh sb="0" eb="1">
      <t>エダ</t>
    </rPh>
    <phoneticPr fontId="4"/>
  </si>
  <si>
    <t>曲がり</t>
    <rPh sb="0" eb="1">
      <t>マ</t>
    </rPh>
    <phoneticPr fontId="4"/>
  </si>
  <si>
    <t>分岐数</t>
    <rPh sb="0" eb="2">
      <t>ブンキ</t>
    </rPh>
    <rPh sb="2" eb="3">
      <t>スウ</t>
    </rPh>
    <phoneticPr fontId="4"/>
  </si>
  <si>
    <t>外気に常時開放された開口部等の換気上有効な面積が</t>
    <rPh sb="15" eb="17">
      <t>カンキ</t>
    </rPh>
    <rPh sb="17" eb="18">
      <t>ジョウ</t>
    </rPh>
    <rPh sb="18" eb="20">
      <t>ユウコウ</t>
    </rPh>
    <phoneticPr fontId="4"/>
  </si>
  <si>
    <t>床面積１㎡に対して、１５c㎡以上</t>
    <rPh sb="0" eb="3">
      <t>ユカメンセキ</t>
    </rPh>
    <rPh sb="6" eb="7">
      <t>タイ</t>
    </rPh>
    <rPh sb="14" eb="16">
      <t>イジョウ</t>
    </rPh>
    <phoneticPr fontId="4"/>
  </si>
  <si>
    <t>cm2／床m2）</t>
    <rPh sb="4" eb="5">
      <t>ユカ</t>
    </rPh>
    <phoneticPr fontId="4"/>
  </si>
  <si>
    <t>第五号様式（第三条関係）</t>
    <rPh sb="1" eb="2">
      <t>ゴ</t>
    </rPh>
    <phoneticPr fontId="4"/>
  </si>
  <si>
    <t>一級</t>
    <rPh sb="0" eb="2">
      <t>イッキュウ</t>
    </rPh>
    <phoneticPr fontId="4"/>
  </si>
  <si>
    <t>木</t>
    <rPh sb="0" eb="1">
      <t>モク</t>
    </rPh>
    <phoneticPr fontId="4"/>
  </si>
  <si>
    <t>二級</t>
    <rPh sb="0" eb="2">
      <t>ニキュウ</t>
    </rPh>
    <phoneticPr fontId="4"/>
  </si>
  <si>
    <t>変 更 設 計 住 宅 性 能 評 価 申 請 書</t>
    <phoneticPr fontId="4"/>
  </si>
  <si>
    <t>申請者の氏名又は名称</t>
    <phoneticPr fontId="4"/>
  </si>
  <si>
    <t>この申請書及び添付図書に記載の事項は、事実に相違ありません。</t>
    <phoneticPr fontId="4"/>
  </si>
  <si>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4"/>
  </si>
  <si>
    <t>設計住宅性能評価交付番号　　　</t>
    <rPh sb="0" eb="2">
      <t>セッケイ</t>
    </rPh>
    <rPh sb="2" eb="4">
      <t>ジュウタク</t>
    </rPh>
    <rPh sb="4" eb="6">
      <t>セイノウ</t>
    </rPh>
    <rPh sb="6" eb="8">
      <t>ヒョウカ</t>
    </rPh>
    <rPh sb="8" eb="10">
      <t>コウフ</t>
    </rPh>
    <rPh sb="10" eb="12">
      <t>バンゴウ</t>
    </rPh>
    <phoneticPr fontId="4"/>
  </si>
  <si>
    <t>設計住宅性能評価交付年月日　　</t>
    <rPh sb="0" eb="2">
      <t>セッケイ</t>
    </rPh>
    <rPh sb="2" eb="4">
      <t>ジュウタク</t>
    </rPh>
    <rPh sb="4" eb="6">
      <t>セイノウ</t>
    </rPh>
    <rPh sb="6" eb="8">
      <t>ヒョウカ</t>
    </rPh>
    <rPh sb="8" eb="10">
      <t>コウフ</t>
    </rPh>
    <rPh sb="10" eb="13">
      <t>ネンガッピ</t>
    </rPh>
    <phoneticPr fontId="4"/>
  </si>
  <si>
    <t>設計住宅性能評価交付者　</t>
    <rPh sb="0" eb="2">
      <t>セッケイ</t>
    </rPh>
    <rPh sb="2" eb="4">
      <t>ジュウタク</t>
    </rPh>
    <rPh sb="4" eb="6">
      <t>セイノウ</t>
    </rPh>
    <rPh sb="6" eb="8">
      <t>ヒョウカ</t>
    </rPh>
    <rPh sb="8" eb="10">
      <t>コウフ</t>
    </rPh>
    <rPh sb="10" eb="11">
      <t>シャ</t>
    </rPh>
    <phoneticPr fontId="4"/>
  </si>
  <si>
    <t>変更の概要</t>
    <rPh sb="0" eb="2">
      <t>ヘンコウ</t>
    </rPh>
    <rPh sb="3" eb="5">
      <t>ガイヨウ</t>
    </rPh>
    <phoneticPr fontId="4"/>
  </si>
  <si>
    <t>第</t>
    <phoneticPr fontId="4"/>
  </si>
  <si>
    <t>号</t>
    <phoneticPr fontId="4"/>
  </si>
  <si>
    <t>※印のある欄は記入しないでください。</t>
    <phoneticPr fontId="4"/>
  </si>
  <si>
    <t>申請者等の概要</t>
    <phoneticPr fontId="4"/>
  </si>
  <si>
    <t>【氏名又は名称のフリガナ】</t>
    <phoneticPr fontId="4"/>
  </si>
  <si>
    <t>【氏名又は名称】</t>
    <phoneticPr fontId="4"/>
  </si>
  <si>
    <t>【郵便番号】</t>
    <phoneticPr fontId="4"/>
  </si>
  <si>
    <t>〒</t>
    <phoneticPr fontId="4"/>
  </si>
  <si>
    <t>【住　　所】</t>
    <phoneticPr fontId="4"/>
  </si>
  <si>
    <t>【２．都市計画区域及び準都市計画区域の内外の別等】</t>
    <rPh sb="9" eb="10">
      <t>オヨ</t>
    </rPh>
    <rPh sb="11" eb="12">
      <t>ジュン</t>
    </rPh>
    <rPh sb="12" eb="14">
      <t>トシ</t>
    </rPh>
    <rPh sb="14" eb="16">
      <t>ケイカク</t>
    </rPh>
    <rPh sb="16" eb="18">
      <t>クイキ</t>
    </rPh>
    <phoneticPr fontId="4"/>
  </si>
  <si>
    <t>□</t>
    <phoneticPr fontId="4"/>
  </si>
  <si>
    <t>市街化調整区域</t>
    <rPh sb="0" eb="3">
      <t>シガイカ</t>
    </rPh>
    <rPh sb="3" eb="5">
      <t>チョウセイ</t>
    </rPh>
    <rPh sb="5" eb="7">
      <t>クイキ</t>
    </rPh>
    <phoneticPr fontId="4"/>
  </si>
  <si>
    <t>準都市計画区域内</t>
    <rPh sb="0" eb="1">
      <t>ジュン</t>
    </rPh>
    <rPh sb="1" eb="3">
      <t>トシ</t>
    </rPh>
    <rPh sb="3" eb="5">
      <t>ケイカク</t>
    </rPh>
    <rPh sb="5" eb="7">
      <t>クイキ</t>
    </rPh>
    <rPh sb="7" eb="8">
      <t>ナイ</t>
    </rPh>
    <phoneticPr fontId="4"/>
  </si>
  <si>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4"/>
  </si>
  <si>
    <t>防火地域</t>
    <rPh sb="0" eb="2">
      <t>ボウカ</t>
    </rPh>
    <rPh sb="2" eb="4">
      <t>チイキ</t>
    </rPh>
    <phoneticPr fontId="4"/>
  </si>
  <si>
    <t>準防火地域</t>
    <rPh sb="0" eb="1">
      <t>ジュン</t>
    </rPh>
    <rPh sb="1" eb="3">
      <t>ボウカ</t>
    </rPh>
    <rPh sb="3" eb="5">
      <t>チイキ</t>
    </rPh>
    <phoneticPr fontId="4"/>
  </si>
  <si>
    <t>□</t>
    <phoneticPr fontId="4"/>
  </si>
  <si>
    <t>指定なし</t>
    <rPh sb="0" eb="2">
      <t>シテイ</t>
    </rPh>
    <phoneticPr fontId="4"/>
  </si>
  <si>
    <t>一戸建ての住宅</t>
    <rPh sb="0" eb="2">
      <t>イッコ</t>
    </rPh>
    <rPh sb="2" eb="3">
      <t>タ</t>
    </rPh>
    <rPh sb="5" eb="7">
      <t>ジュウタク</t>
    </rPh>
    <phoneticPr fontId="4"/>
  </si>
  <si>
    <t>共同住宅等</t>
    <rPh sb="0" eb="2">
      <t>キョウドウ</t>
    </rPh>
    <rPh sb="2" eb="4">
      <t>ジュウタク</t>
    </rPh>
    <rPh sb="4" eb="5">
      <t>トウ</t>
    </rPh>
    <phoneticPr fontId="4"/>
  </si>
  <si>
    <t>戸</t>
    <rPh sb="0" eb="1">
      <t>コ</t>
    </rPh>
    <phoneticPr fontId="4"/>
  </si>
  <si>
    <t>【評価対象住戸】</t>
    <phoneticPr fontId="4"/>
  </si>
  <si>
    <t>【９．建築物の高さ等】</t>
    <phoneticPr fontId="4"/>
  </si>
  <si>
    <t>【最高の高さ】</t>
    <phoneticPr fontId="4"/>
  </si>
  <si>
    <t>ｍ</t>
    <phoneticPr fontId="4"/>
  </si>
  <si>
    <t>【最高の軒の高さ】</t>
    <phoneticPr fontId="4"/>
  </si>
  <si>
    <t>階</t>
    <rPh sb="0" eb="1">
      <t>カイ</t>
    </rPh>
    <phoneticPr fontId="4"/>
  </si>
  <si>
    <t>【構造】</t>
    <rPh sb="1" eb="3">
      <t>コウゾウ</t>
    </rPh>
    <phoneticPr fontId="4"/>
  </si>
  <si>
    <t>一部</t>
    <rPh sb="0" eb="2">
      <t>イチブ</t>
    </rPh>
    <phoneticPr fontId="4"/>
  </si>
  <si>
    <t>【３．建築主】</t>
    <rPh sb="3" eb="5">
      <t>ケンチク</t>
    </rPh>
    <rPh sb="5" eb="6">
      <t>ヌシ</t>
    </rPh>
    <phoneticPr fontId="4"/>
  </si>
  <si>
    <t>設 計 住 宅 性 能 評 価 申 請 書</t>
  </si>
  <si>
    <t>（第一面）</t>
  </si>
  <si>
    <t>代表者の氏名</t>
  </si>
  <si>
    <t>□</t>
  </si>
  <si>
    <t>市街化区域</t>
  </si>
  <si>
    <t>地上</t>
  </si>
  <si>
    <t>委　任　状</t>
  </si>
  <si>
    <t>を代理人と定め下記に関する権限を委任致します。</t>
  </si>
  <si>
    <t>記</t>
  </si>
  <si>
    <t>☐</t>
  </si>
  <si>
    <t>住　所：</t>
  </si>
  <si>
    <t>2・①</t>
  </si>
  <si>
    <t>②・1</t>
  </si>
  <si>
    <t>3・2・①</t>
  </si>
  <si>
    <t>3・②・1</t>
  </si>
  <si>
    <t>③・2・1</t>
  </si>
  <si>
    <t>4・3・2・①</t>
  </si>
  <si>
    <t>4・3・②・1</t>
  </si>
  <si>
    <t>4・③・2・1</t>
  </si>
  <si>
    <t>④・3・2・1</t>
  </si>
  <si>
    <t>２－２</t>
  </si>
  <si>
    <t>２－３</t>
  </si>
  <si>
    <t>２－４</t>
  </si>
  <si>
    <t>２－７</t>
  </si>
  <si>
    <t>上階　　</t>
  </si>
  <si>
    <t>下階）</t>
  </si>
  <si>
    <t>腐蝕土</t>
  </si>
  <si>
    <t>配置図</t>
  </si>
  <si>
    <t>仕上表</t>
  </si>
  <si>
    <t>矩計図</t>
  </si>
  <si>
    <t>耐火等級</t>
  </si>
  <si>
    <t>□該当無し</t>
  </si>
  <si>
    <t>差動式熱感知器</t>
  </si>
  <si>
    <t>定温式熱感知器</t>
  </si>
  <si>
    <t>ｲｵﾝ化式煙感知器</t>
  </si>
  <si>
    <t>光電式煙感知器</t>
  </si>
  <si>
    <t>□該当なし</t>
  </si>
  <si>
    <t>（耐火性能が</t>
  </si>
  <si>
    <t>最も低いもの）</t>
  </si>
  <si>
    <t>設計住宅性能評価「光視環境住戸別一覧表」</t>
    <rPh sb="0" eb="2">
      <t>セッケイ</t>
    </rPh>
    <rPh sb="2" eb="4">
      <t>ジュウタク</t>
    </rPh>
    <rPh sb="4" eb="6">
      <t>セイノウ</t>
    </rPh>
    <rPh sb="6" eb="8">
      <t>ヒョウカ</t>
    </rPh>
    <rPh sb="9" eb="10">
      <t>ヒカリ</t>
    </rPh>
    <rPh sb="10" eb="11">
      <t>シ</t>
    </rPh>
    <rPh sb="11" eb="13">
      <t>カンキョウ</t>
    </rPh>
    <rPh sb="13" eb="15">
      <t>ジュウコ</t>
    </rPh>
    <rPh sb="15" eb="16">
      <t>ベツ</t>
    </rPh>
    <rPh sb="16" eb="19">
      <t>イチランヒョウ</t>
    </rPh>
    <phoneticPr fontId="4"/>
  </si>
  <si>
    <t>設計値と表示値の差</t>
    <rPh sb="0" eb="2">
      <t>セッケイ</t>
    </rPh>
    <rPh sb="2" eb="3">
      <t>チ</t>
    </rPh>
    <rPh sb="4" eb="6">
      <t>ヒョウジ</t>
    </rPh>
    <rPh sb="6" eb="7">
      <t>チ</t>
    </rPh>
    <rPh sb="8" eb="9">
      <t>サ</t>
    </rPh>
    <phoneticPr fontId="4"/>
  </si>
  <si>
    <t>%</t>
    <phoneticPr fontId="4"/>
  </si>
  <si>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4"/>
  </si>
  <si>
    <t>居室面積</t>
    <rPh sb="0" eb="2">
      <t>キョシツ</t>
    </rPh>
    <rPh sb="2" eb="4">
      <t>メンセキ</t>
    </rPh>
    <phoneticPr fontId="4"/>
  </si>
  <si>
    <t>室名</t>
    <rPh sb="0" eb="1">
      <t>シツ</t>
    </rPh>
    <rPh sb="1" eb="2">
      <t>メイ</t>
    </rPh>
    <phoneticPr fontId="4"/>
  </si>
  <si>
    <t>居室面積合計</t>
    <rPh sb="0" eb="2">
      <t>キョシツ</t>
    </rPh>
    <rPh sb="2" eb="4">
      <t>メンセキ</t>
    </rPh>
    <rPh sb="4" eb="6">
      <t>ゴウケイ</t>
    </rPh>
    <phoneticPr fontId="4"/>
  </si>
  <si>
    <t>居室の開口面積の合計</t>
    <phoneticPr fontId="4"/>
  </si>
  <si>
    <t>ＬＤＫ</t>
    <phoneticPr fontId="4"/>
  </si>
  <si>
    <t>面積(㎡)</t>
    <rPh sb="0" eb="2">
      <t>メンセキ</t>
    </rPh>
    <phoneticPr fontId="4"/>
  </si>
  <si>
    <t>ＬＤ</t>
    <phoneticPr fontId="4"/>
  </si>
  <si>
    <t>面積(帖）</t>
    <rPh sb="0" eb="2">
      <t>メンセキ</t>
    </rPh>
    <rPh sb="3" eb="4">
      <t>ジョウ</t>
    </rPh>
    <phoneticPr fontId="4"/>
  </si>
  <si>
    <t>設計値</t>
    <rPh sb="0" eb="2">
      <t>セッケイ</t>
    </rPh>
    <rPh sb="2" eb="3">
      <t>チ</t>
    </rPh>
    <phoneticPr fontId="4"/>
  </si>
  <si>
    <t>表示値</t>
    <rPh sb="0" eb="2">
      <t>ヒョウジ</t>
    </rPh>
    <rPh sb="2" eb="3">
      <t>チ</t>
    </rPh>
    <phoneticPr fontId="4"/>
  </si>
  <si>
    <t>Ｌ</t>
    <phoneticPr fontId="4"/>
  </si>
  <si>
    <t>Ｄ</t>
    <phoneticPr fontId="4"/>
  </si>
  <si>
    <t>②非居室部分の面積</t>
    <rPh sb="1" eb="2">
      <t>ヒ</t>
    </rPh>
    <rPh sb="2" eb="4">
      <t>キョシツ</t>
    </rPh>
    <rPh sb="4" eb="6">
      <t>ブブン</t>
    </rPh>
    <rPh sb="7" eb="9">
      <t>メンセキ</t>
    </rPh>
    <phoneticPr fontId="4"/>
  </si>
  <si>
    <t>床構造３</t>
    <rPh sb="0" eb="1">
      <t>ユカ</t>
    </rPh>
    <rPh sb="1" eb="3">
      <t>コウゾウ</t>
    </rPh>
    <phoneticPr fontId="4"/>
  </si>
  <si>
    <t>床構造の区分（最低）</t>
    <rPh sb="0" eb="1">
      <t>ユカ</t>
    </rPh>
    <rPh sb="1" eb="3">
      <t>コウゾウ</t>
    </rPh>
    <rPh sb="4" eb="6">
      <t>クブン</t>
    </rPh>
    <rPh sb="7" eb="9">
      <t>サイテイ</t>
    </rPh>
    <phoneticPr fontId="4"/>
  </si>
  <si>
    <t>受音室名（最高）</t>
    <rPh sb="0" eb="3">
      <t>ジュオンシツ</t>
    </rPh>
    <rPh sb="3" eb="4">
      <t>メイ</t>
    </rPh>
    <rPh sb="5" eb="7">
      <t>サイコウ</t>
    </rPh>
    <phoneticPr fontId="4"/>
  </si>
  <si>
    <t>受音室名（最低）</t>
    <rPh sb="0" eb="3">
      <t>ジュオンシツ</t>
    </rPh>
    <rPh sb="3" eb="4">
      <t>メイ</t>
    </rPh>
    <rPh sb="5" eb="7">
      <t>サイテイ</t>
    </rPh>
    <phoneticPr fontId="4"/>
  </si>
  <si>
    <t>床の上に直接施工</t>
    <rPh sb="0" eb="1">
      <t>ユカ</t>
    </rPh>
    <rPh sb="2" eb="3">
      <t>ウエ</t>
    </rPh>
    <rPh sb="4" eb="6">
      <t>チョクセツ</t>
    </rPh>
    <rPh sb="6" eb="8">
      <t>セコウ</t>
    </rPh>
    <phoneticPr fontId="4"/>
  </si>
  <si>
    <t>構造）</t>
    <rPh sb="0" eb="2">
      <t>コウゾウ</t>
    </rPh>
    <phoneticPr fontId="4"/>
  </si>
  <si>
    <t>床仕上げ構造の区分（最高）</t>
    <rPh sb="0" eb="1">
      <t>ユカ</t>
    </rPh>
    <rPh sb="1" eb="3">
      <t>シア</t>
    </rPh>
    <rPh sb="4" eb="6">
      <t>コウゾウ</t>
    </rPh>
    <rPh sb="7" eb="9">
      <t>クブン</t>
    </rPh>
    <rPh sb="10" eb="12">
      <t>サイコウ</t>
    </rPh>
    <phoneticPr fontId="4"/>
  </si>
  <si>
    <t>床仕上げ構造１</t>
    <rPh sb="0" eb="1">
      <t>ユカ</t>
    </rPh>
    <rPh sb="1" eb="3">
      <t>シア</t>
    </rPh>
    <rPh sb="4" eb="6">
      <t>コウゾウ</t>
    </rPh>
    <phoneticPr fontId="4"/>
  </si>
  <si>
    <t>床仕上げ構造２</t>
    <rPh sb="0" eb="1">
      <t>ユカ</t>
    </rPh>
    <rPh sb="1" eb="3">
      <t>シア</t>
    </rPh>
    <rPh sb="4" eb="6">
      <t>コウゾウ</t>
    </rPh>
    <phoneticPr fontId="4"/>
  </si>
  <si>
    <t>床仕上げ構造３</t>
    <rPh sb="0" eb="1">
      <t>ユカ</t>
    </rPh>
    <rPh sb="1" eb="3">
      <t>シア</t>
    </rPh>
    <rPh sb="4" eb="6">
      <t>コウゾウ</t>
    </rPh>
    <phoneticPr fontId="4"/>
  </si>
  <si>
    <t>床仕上げ構造４</t>
    <rPh sb="0" eb="1">
      <t>ユカ</t>
    </rPh>
    <rPh sb="1" eb="3">
      <t>シア</t>
    </rPh>
    <rPh sb="4" eb="6">
      <t>コウゾウ</t>
    </rPh>
    <phoneticPr fontId="4"/>
  </si>
  <si>
    <t>床仕上げ構造５</t>
    <rPh sb="0" eb="1">
      <t>ユカ</t>
    </rPh>
    <rPh sb="1" eb="3">
      <t>シア</t>
    </rPh>
    <rPh sb="4" eb="6">
      <t>コウゾウ</t>
    </rPh>
    <phoneticPr fontId="4"/>
  </si>
  <si>
    <t>床仕上げ構造の区分（最低）</t>
    <rPh sb="0" eb="1">
      <t>ユカ</t>
    </rPh>
    <rPh sb="1" eb="3">
      <t>シア</t>
    </rPh>
    <rPh sb="4" eb="6">
      <t>コウゾウ</t>
    </rPh>
    <rPh sb="7" eb="9">
      <t>クブン</t>
    </rPh>
    <rPh sb="10" eb="12">
      <t>サイテイ</t>
    </rPh>
    <phoneticPr fontId="4"/>
  </si>
  <si>
    <t>告示によるもの（ｶｰﾍﾟｯﾄ）</t>
    <rPh sb="0" eb="2">
      <t>コクジ</t>
    </rPh>
    <phoneticPr fontId="4"/>
  </si>
  <si>
    <t>表面</t>
    <rPh sb="0" eb="2">
      <t>ヒョウメン</t>
    </rPh>
    <phoneticPr fontId="4"/>
  </si>
  <si>
    <t>ﾀﾌﾃｯﾄﾞｶｰﾍﾟｯﾄ毛足4mmｶｯﾄ仕上げ</t>
    <rPh sb="12" eb="14">
      <t>ケアシ</t>
    </rPh>
    <rPh sb="20" eb="22">
      <t>シア</t>
    </rPh>
    <phoneticPr fontId="4"/>
  </si>
  <si>
    <t>ﾀﾌﾃｯﾄﾞｶｰﾍﾟｯﾄ毛足4mmﾙｰﾌﾟ仕上げ</t>
    <rPh sb="12" eb="14">
      <t>ケアシ</t>
    </rPh>
    <rPh sb="21" eb="23">
      <t>シア</t>
    </rPh>
    <phoneticPr fontId="4"/>
  </si>
  <si>
    <t>t3ﾆｰﾄﾞﾙﾊﾟﾝﾁｶｰﾍﾟｯﾄ</t>
    <phoneticPr fontId="4"/>
  </si>
  <si>
    <t>下地</t>
    <rPh sb="0" eb="2">
      <t>シタジ</t>
    </rPh>
    <phoneticPr fontId="4"/>
  </si>
  <si>
    <t>t8合成繊維ﾌｪﾙﾄ</t>
    <rPh sb="2" eb="4">
      <t>ゴウセイ</t>
    </rPh>
    <rPh sb="4" eb="6">
      <t>センイ</t>
    </rPh>
    <phoneticPr fontId="4"/>
  </si>
  <si>
    <t>t8ｳﾚﾀﾝﾁｯﾌﾟﾌｫｰﾑｼｰﾄ1.2kg/m2</t>
    <phoneticPr fontId="4"/>
  </si>
  <si>
    <t>t8発泡ﾎﾟﾘｴﾁﾚﾝｼｰﾄ発泡倍率35</t>
    <rPh sb="2" eb="4">
      <t>ハッポウ</t>
    </rPh>
    <rPh sb="14" eb="16">
      <t>ハッポウ</t>
    </rPh>
    <rPh sb="16" eb="18">
      <t>バイリツ</t>
    </rPh>
    <phoneticPr fontId="4"/>
  </si>
  <si>
    <t>t5塩化ﾋﾞﾆﾙ樹脂発泡面材</t>
    <rPh sb="2" eb="4">
      <t>エンカ</t>
    </rPh>
    <rPh sb="7" eb="9">
      <t>ジュシ</t>
    </rPh>
    <rPh sb="9" eb="11">
      <t>ハッポウ</t>
    </rPh>
    <rPh sb="11" eb="13">
      <t>メンザイ</t>
    </rPh>
    <phoneticPr fontId="4"/>
  </si>
  <si>
    <t>t5ﾌｪﾙﾄ</t>
    <phoneticPr fontId="4"/>
  </si>
  <si>
    <t>t4ｺﾞﾑ製面材</t>
    <rPh sb="5" eb="6">
      <t>セイ</t>
    </rPh>
    <rPh sb="6" eb="8">
      <t>メンザイ</t>
    </rPh>
    <phoneticPr fontId="4"/>
  </si>
  <si>
    <t>t3塩化ﾋﾞﾆﾙ樹脂製面材</t>
    <rPh sb="2" eb="4">
      <t>エンカ</t>
    </rPh>
    <rPh sb="8" eb="10">
      <t>ジュシ</t>
    </rPh>
    <rPh sb="10" eb="11">
      <t>セイ</t>
    </rPh>
    <rPh sb="11" eb="13">
      <t>メンザイ</t>
    </rPh>
    <phoneticPr fontId="4"/>
  </si>
  <si>
    <t>t3ｱｽﾌｧﾙﾄ系面材</t>
    <rPh sb="8" eb="9">
      <t>ケイ</t>
    </rPh>
    <rPh sb="9" eb="11">
      <t>メンザイ</t>
    </rPh>
    <phoneticPr fontId="4"/>
  </si>
  <si>
    <t>告示によるもの（畳）</t>
    <rPh sb="0" eb="2">
      <t>コクジ</t>
    </rPh>
    <rPh sb="8" eb="9">
      <t>タタミ</t>
    </rPh>
    <phoneticPr fontId="4"/>
  </si>
  <si>
    <t>t55稲わら畳床</t>
    <rPh sb="3" eb="4">
      <t>イネ</t>
    </rPh>
    <rPh sb="6" eb="7">
      <t>タタミ</t>
    </rPh>
    <rPh sb="7" eb="8">
      <t>ユカ</t>
    </rPh>
    <phoneticPr fontId="4"/>
  </si>
  <si>
    <t>t55ﾎﾟﾘｽﾁﾚﾝﾌｫｰﾑｻﾝﾄﾞｲｯﾁ稲わら畳床</t>
    <rPh sb="21" eb="22">
      <t>イネ</t>
    </rPh>
    <rPh sb="24" eb="25">
      <t>タタミ</t>
    </rPh>
    <rPh sb="25" eb="26">
      <t>ユカ</t>
    </rPh>
    <phoneticPr fontId="4"/>
  </si>
  <si>
    <t>t55ﾀﾀﾐﾎﾞｰﾄﾞｻﾝﾄﾞｲｯﾁ稲わら畳床</t>
    <rPh sb="18" eb="19">
      <t>イネ</t>
    </rPh>
    <rPh sb="21" eb="22">
      <t>タタミ</t>
    </rPh>
    <rPh sb="22" eb="23">
      <t>ユカ</t>
    </rPh>
    <phoneticPr fontId="4"/>
  </si>
  <si>
    <t>t55建材畳床</t>
    <rPh sb="3" eb="5">
      <t>ケンザイ</t>
    </rPh>
    <rPh sb="5" eb="6">
      <t>タタミ</t>
    </rPh>
    <rPh sb="6" eb="7">
      <t>ユカ</t>
    </rPh>
    <phoneticPr fontId="4"/>
  </si>
  <si>
    <t>試験によるもの</t>
    <rPh sb="0" eb="2">
      <t>シケン</t>
    </rPh>
    <phoneticPr fontId="4"/>
  </si>
  <si>
    <t>（</t>
    <phoneticPr fontId="4"/>
  </si>
  <si>
    <t>界壁の遮</t>
    <rPh sb="0" eb="2">
      <t>カイヘキ</t>
    </rPh>
    <rPh sb="3" eb="4">
      <t>サエギ</t>
    </rPh>
    <phoneticPr fontId="4"/>
  </si>
  <si>
    <t>界壁の構造・</t>
    <rPh sb="0" eb="2">
      <t>カイヘキ</t>
    </rPh>
    <rPh sb="3" eb="5">
      <t>コウゾウ</t>
    </rPh>
    <phoneticPr fontId="4"/>
  </si>
  <si>
    <t>構造形式</t>
    <rPh sb="0" eb="2">
      <t>コウゾウ</t>
    </rPh>
    <rPh sb="2" eb="4">
      <t>ケイシキ</t>
    </rPh>
    <phoneticPr fontId="4"/>
  </si>
  <si>
    <t>音性能</t>
    <rPh sb="0" eb="1">
      <t>オト</t>
    </rPh>
    <rPh sb="1" eb="3">
      <t>セイノウ</t>
    </rPh>
    <phoneticPr fontId="4"/>
  </si>
  <si>
    <t>仕様（最も性</t>
    <rPh sb="0" eb="2">
      <t>シヨウ</t>
    </rPh>
    <rPh sb="3" eb="4">
      <t>モット</t>
    </rPh>
    <rPh sb="5" eb="6">
      <t>セイ</t>
    </rPh>
    <phoneticPr fontId="4"/>
  </si>
  <si>
    <t>鉄筋ｺﾝｸﾘｰﾄ造</t>
    <rPh sb="0" eb="2">
      <t>テッキン</t>
    </rPh>
    <rPh sb="8" eb="9">
      <t>ゾウ</t>
    </rPh>
    <phoneticPr fontId="4"/>
  </si>
  <si>
    <t>鉄骨鉄筋ｺﾝｸﾘｰﾄ造</t>
    <rPh sb="0" eb="2">
      <t>テッコツ</t>
    </rPh>
    <rPh sb="2" eb="4">
      <t>テッキン</t>
    </rPh>
    <rPh sb="10" eb="11">
      <t>ゾウ</t>
    </rPh>
    <phoneticPr fontId="4"/>
  </si>
  <si>
    <t>鉄骨造</t>
    <rPh sb="0" eb="2">
      <t>テッコツ</t>
    </rPh>
    <rPh sb="2" eb="3">
      <t>ゾウ</t>
    </rPh>
    <phoneticPr fontId="4"/>
  </si>
  <si>
    <t>（界壁）</t>
    <rPh sb="1" eb="3">
      <t>カイヘキ</t>
    </rPh>
    <phoneticPr fontId="4"/>
  </si>
  <si>
    <t>基準法適合</t>
    <rPh sb="0" eb="3">
      <t>キジュンホウ</t>
    </rPh>
    <rPh sb="3" eb="5">
      <t>テキゴウ</t>
    </rPh>
    <phoneticPr fontId="4"/>
  </si>
  <si>
    <t>（告示</t>
    <rPh sb="1" eb="3">
      <t>コクジ</t>
    </rPh>
    <phoneticPr fontId="4"/>
  </si>
  <si>
    <t>主材</t>
    <rPh sb="0" eb="1">
      <t>シュ</t>
    </rPh>
    <rPh sb="1" eb="2">
      <t>ザイ</t>
    </rPh>
    <phoneticPr fontId="4"/>
  </si>
  <si>
    <t>普通ｺﾝｸﾘｰﾄ</t>
    <rPh sb="0" eb="2">
      <t>フツウ</t>
    </rPh>
    <phoneticPr fontId="4"/>
  </si>
  <si>
    <t>厚さ（</t>
    <rPh sb="0" eb="1">
      <t>アツ</t>
    </rPh>
    <phoneticPr fontId="4"/>
  </si>
  <si>
    <t>面密度（</t>
    <rPh sb="0" eb="1">
      <t>メン</t>
    </rPh>
    <rPh sb="1" eb="3">
      <t>ミツド</t>
    </rPh>
    <phoneticPr fontId="4"/>
  </si>
  <si>
    <t>無筋ｺﾝｸﾘｰﾄ</t>
    <rPh sb="0" eb="1">
      <t>ム</t>
    </rPh>
    <rPh sb="1" eb="2">
      <t>スジ</t>
    </rPh>
    <phoneticPr fontId="4"/>
  </si>
  <si>
    <t>れんが造</t>
    <rPh sb="3" eb="4">
      <t>ゾウ</t>
    </rPh>
    <phoneticPr fontId="4"/>
  </si>
  <si>
    <t>石造</t>
    <rPh sb="0" eb="2">
      <t>セキゾウ</t>
    </rPh>
    <phoneticPr fontId="4"/>
  </si>
  <si>
    <t>塗材（主材がｺﾝｸﾘｰﾄﾌﾞﾛｯｸ造、れんが造、石造の場合）</t>
    <rPh sb="0" eb="1">
      <t>ヌ</t>
    </rPh>
    <rPh sb="1" eb="2">
      <t>ザイ</t>
    </rPh>
    <rPh sb="3" eb="4">
      <t>ヌシ</t>
    </rPh>
    <rPh sb="4" eb="5">
      <t>ザイ</t>
    </rPh>
    <rPh sb="17" eb="18">
      <t>ゾウ</t>
    </rPh>
    <rPh sb="22" eb="23">
      <t>ゾウ</t>
    </rPh>
    <rPh sb="24" eb="25">
      <t>イシ</t>
    </rPh>
    <rPh sb="25" eb="26">
      <t>ゾウ</t>
    </rPh>
    <rPh sb="27" eb="29">
      <t>バアイ</t>
    </rPh>
    <phoneticPr fontId="4"/>
  </si>
  <si>
    <t>両面ﾓﾙﾀﾙ塗り</t>
    <rPh sb="0" eb="2">
      <t>リョウメン</t>
    </rPh>
    <rPh sb="6" eb="7">
      <t>ヌ</t>
    </rPh>
    <phoneticPr fontId="4"/>
  </si>
  <si>
    <t>両面ﾌﾟﾗｽﾀｰ塗り</t>
    <rPh sb="0" eb="2">
      <t>リョウメン</t>
    </rPh>
    <rPh sb="8" eb="9">
      <t>ヌ</t>
    </rPh>
    <phoneticPr fontId="4"/>
  </si>
  <si>
    <t>付帯条件</t>
    <rPh sb="0" eb="2">
      <t>フタイ</t>
    </rPh>
    <rPh sb="2" eb="4">
      <t>ジョウケン</t>
    </rPh>
    <phoneticPr fontId="4"/>
  </si>
  <si>
    <t>ｺﾝｾﾝﾄﾎﾞｯｸｽの位置等</t>
    <rPh sb="11" eb="13">
      <t>イチ</t>
    </rPh>
    <rPh sb="13" eb="14">
      <t>ナド</t>
    </rPh>
    <phoneticPr fontId="4"/>
  </si>
  <si>
    <t>対面する位置に欠き込み設置なし</t>
    <rPh sb="0" eb="2">
      <t>トイメン</t>
    </rPh>
    <rPh sb="4" eb="6">
      <t>イチ</t>
    </rPh>
    <rPh sb="7" eb="8">
      <t>カ</t>
    </rPh>
    <rPh sb="9" eb="10">
      <t>コ</t>
    </rPh>
    <rPh sb="11" eb="13">
      <t>セッチ</t>
    </rPh>
    <phoneticPr fontId="4"/>
  </si>
  <si>
    <t>界壁の仕上げ材（ﾎﾞｰﾄﾞ類）</t>
    <rPh sb="0" eb="2">
      <t>カイヘキ</t>
    </rPh>
    <rPh sb="3" eb="5">
      <t>シア</t>
    </rPh>
    <rPh sb="6" eb="7">
      <t>ザイ</t>
    </rPh>
    <rPh sb="13" eb="14">
      <t>ルイ</t>
    </rPh>
    <phoneticPr fontId="4"/>
  </si>
  <si>
    <t>界壁とﾎﾞｰﾄﾞ類の間に接着ﾓﾙﾀﾙ等の点付けによって</t>
    <rPh sb="0" eb="2">
      <t>カイヘキ</t>
    </rPh>
    <rPh sb="8" eb="9">
      <t>ルイ</t>
    </rPh>
    <rPh sb="10" eb="11">
      <t>アイダ</t>
    </rPh>
    <rPh sb="12" eb="14">
      <t>セッチャク</t>
    </rPh>
    <rPh sb="18" eb="19">
      <t>ナド</t>
    </rPh>
    <rPh sb="20" eb="21">
      <t>テン</t>
    </rPh>
    <rPh sb="21" eb="22">
      <t>ツ</t>
    </rPh>
    <phoneticPr fontId="4"/>
  </si>
  <si>
    <t>空隙なし</t>
    <rPh sb="0" eb="2">
      <t>クウゲキ</t>
    </rPh>
    <phoneticPr fontId="4"/>
  </si>
  <si>
    <t>北の方位の</t>
    <rPh sb="0" eb="1">
      <t>キタ</t>
    </rPh>
    <rPh sb="2" eb="4">
      <t>ホウイ</t>
    </rPh>
    <phoneticPr fontId="4"/>
  </si>
  <si>
    <t>（</t>
    <phoneticPr fontId="4"/>
  </si>
  <si>
    <t>）</t>
    <phoneticPr fontId="4"/>
  </si>
  <si>
    <t>・</t>
    <phoneticPr fontId="4"/>
  </si>
  <si>
    <t>（</t>
    <phoneticPr fontId="4"/>
  </si>
  <si>
    <t>）</t>
    <phoneticPr fontId="4"/>
  </si>
  <si>
    <t>5以下</t>
    <rPh sb="1" eb="3">
      <t>イカ</t>
    </rPh>
    <phoneticPr fontId="4"/>
  </si>
  <si>
    <t>不要</t>
    <rPh sb="0" eb="2">
      <t>フヨウ</t>
    </rPh>
    <phoneticPr fontId="4"/>
  </si>
  <si>
    <t>その他の措置</t>
    <rPh sb="2" eb="3">
      <t>タ</t>
    </rPh>
    <rPh sb="4" eb="6">
      <t>ソチ</t>
    </rPh>
    <phoneticPr fontId="4"/>
  </si>
  <si>
    <t>平面図</t>
  </si>
  <si>
    <t>ドア開放により対応可</t>
  </si>
  <si>
    <t>□</t>
    <phoneticPr fontId="4"/>
  </si>
  <si>
    <t>10．防犯に関すること</t>
    <rPh sb="3" eb="5">
      <t>ボウハン</t>
    </rPh>
    <rPh sb="6" eb="7">
      <t>カン</t>
    </rPh>
    <phoneticPr fontId="4"/>
  </si>
  <si>
    <t>バルコニー</t>
    <phoneticPr fontId="4"/>
  </si>
  <si>
    <t>（第四面）</t>
    <phoneticPr fontId="4"/>
  </si>
  <si>
    <t>住戸に関する事項</t>
    <phoneticPr fontId="4"/>
  </si>
  <si>
    <t>【１．番号】</t>
    <phoneticPr fontId="4"/>
  </si>
  <si>
    <t>【２．階】</t>
    <phoneticPr fontId="4"/>
  </si>
  <si>
    <t>【居室部分の面積】</t>
    <phoneticPr fontId="4"/>
  </si>
  <si>
    <t>【４．当該住戸への経路】</t>
    <phoneticPr fontId="4"/>
  </si>
  <si>
    <t>【共用階段】</t>
    <phoneticPr fontId="4"/>
  </si>
  <si>
    <t>【共用廊下】</t>
    <phoneticPr fontId="4"/>
  </si>
  <si>
    <t>【エレベーター】</t>
    <phoneticPr fontId="4"/>
  </si>
  <si>
    <t>【５．界壁・界床の有無】</t>
    <phoneticPr fontId="4"/>
  </si>
  <si>
    <t>【界壁の有無】</t>
    <phoneticPr fontId="4"/>
  </si>
  <si>
    <t>【界床の有無】</t>
    <phoneticPr fontId="4"/>
  </si>
  <si>
    <t>・</t>
    <phoneticPr fontId="4"/>
  </si>
  <si>
    <t>・</t>
    <phoneticPr fontId="4"/>
  </si>
  <si>
    <t>1構造の安定に関すること</t>
    <rPh sb="1" eb="3">
      <t>コウゾウ</t>
    </rPh>
    <rPh sb="4" eb="6">
      <t>アンテイ</t>
    </rPh>
    <rPh sb="7" eb="8">
      <t>カン</t>
    </rPh>
    <phoneticPr fontId="4"/>
  </si>
  <si>
    <t>2火災時の安全に関すること</t>
    <rPh sb="1" eb="3">
      <t>カサイ</t>
    </rPh>
    <rPh sb="3" eb="4">
      <t>トキ</t>
    </rPh>
    <rPh sb="5" eb="7">
      <t>アンゼン</t>
    </rPh>
    <rPh sb="8" eb="9">
      <t>カン</t>
    </rPh>
    <phoneticPr fontId="4"/>
  </si>
  <si>
    <t>3劣化の軽減に関すること</t>
    <phoneticPr fontId="4"/>
  </si>
  <si>
    <t>7光視環境に関すること</t>
    <rPh sb="1" eb="3">
      <t>ヒカリシ</t>
    </rPh>
    <rPh sb="3" eb="5">
      <t>カンキョウ</t>
    </rPh>
    <rPh sb="6" eb="7">
      <t>カン</t>
    </rPh>
    <phoneticPr fontId="4"/>
  </si>
  <si>
    <t>2火災時の安全に関すること</t>
    <rPh sb="1" eb="3">
      <t>カサイ</t>
    </rPh>
    <rPh sb="3" eb="4">
      <t>ジ</t>
    </rPh>
    <rPh sb="5" eb="7">
      <t>アンゼン</t>
    </rPh>
    <rPh sb="8" eb="9">
      <t>カン</t>
    </rPh>
    <phoneticPr fontId="4"/>
  </si>
  <si>
    <t>6空気環境に関すること</t>
    <rPh sb="1" eb="3">
      <t>クウキ</t>
    </rPh>
    <rPh sb="3" eb="5">
      <t>カンキョウ</t>
    </rPh>
    <rPh sb="6" eb="7">
      <t>カン</t>
    </rPh>
    <phoneticPr fontId="4"/>
  </si>
  <si>
    <t>9高齢者等への配慮に関すること</t>
    <rPh sb="1" eb="4">
      <t>コウレイシャ</t>
    </rPh>
    <rPh sb="4" eb="5">
      <t>ナド</t>
    </rPh>
    <rPh sb="7" eb="9">
      <t>ハイリョ</t>
    </rPh>
    <rPh sb="10" eb="11">
      <t>カン</t>
    </rPh>
    <phoneticPr fontId="4"/>
  </si>
  <si>
    <t>10防犯に関すること</t>
    <rPh sb="2" eb="4">
      <t>ボウハン</t>
    </rPh>
    <rPh sb="5" eb="6">
      <t>カン</t>
    </rPh>
    <phoneticPr fontId="4"/>
  </si>
  <si>
    <t>8音環境に関すること</t>
    <rPh sb="1" eb="2">
      <t>オト</t>
    </rPh>
    <rPh sb="2" eb="4">
      <t>カンキョウ</t>
    </rPh>
    <rPh sb="5" eb="6">
      <t>カン</t>
    </rPh>
    <phoneticPr fontId="4"/>
  </si>
  <si>
    <t>8音環境に関すること　</t>
    <rPh sb="1" eb="2">
      <t>オト</t>
    </rPh>
    <rPh sb="2" eb="4">
      <t>カンキョウ</t>
    </rPh>
    <rPh sb="5" eb="6">
      <t>カン</t>
    </rPh>
    <phoneticPr fontId="4"/>
  </si>
  <si>
    <t>便器前方及び側方における壁と便器の距離</t>
    <rPh sb="0" eb="2">
      <t>ベンキ</t>
    </rPh>
    <rPh sb="2" eb="4">
      <t>ゼンポウ</t>
    </rPh>
    <rPh sb="4" eb="5">
      <t>オヨ</t>
    </rPh>
    <rPh sb="6" eb="7">
      <t>ソク</t>
    </rPh>
    <rPh sb="7" eb="8">
      <t>ホウ</t>
    </rPh>
    <rPh sb="12" eb="13">
      <t>カベ</t>
    </rPh>
    <rPh sb="14" eb="16">
      <t>ベンキ</t>
    </rPh>
    <rPh sb="17" eb="19">
      <t>キョリ</t>
    </rPh>
    <phoneticPr fontId="4"/>
  </si>
  <si>
    <t>便器前方又は側方における壁と便器の距離</t>
    <rPh sb="0" eb="2">
      <t>ベンキ</t>
    </rPh>
    <rPh sb="2" eb="4">
      <t>ゼンポウ</t>
    </rPh>
    <rPh sb="4" eb="5">
      <t>マタ</t>
    </rPh>
    <rPh sb="6" eb="7">
      <t>ソク</t>
    </rPh>
    <rPh sb="7" eb="8">
      <t>ホウ</t>
    </rPh>
    <rPh sb="12" eb="13">
      <t>カベ</t>
    </rPh>
    <rPh sb="14" eb="16">
      <t>ベンキ</t>
    </rPh>
    <rPh sb="17" eb="19">
      <t>キョリ</t>
    </rPh>
    <phoneticPr fontId="4"/>
  </si>
  <si>
    <t>12以上</t>
    <rPh sb="2" eb="4">
      <t>イジョウ</t>
    </rPh>
    <phoneticPr fontId="4"/>
  </si>
  <si>
    <t>9以上</t>
    <rPh sb="1" eb="3">
      <t>イジョウ</t>
    </rPh>
    <phoneticPr fontId="4"/>
  </si>
  <si>
    <t>外部開放廊下</t>
    <rPh sb="0" eb="2">
      <t>ガイブ</t>
    </rPh>
    <rPh sb="2" eb="4">
      <t>カイホウ</t>
    </rPh>
    <rPh sb="4" eb="5">
      <t>ロウ</t>
    </rPh>
    <phoneticPr fontId="4"/>
  </si>
  <si>
    <t>（共用部分）</t>
    <rPh sb="1" eb="2">
      <t>トモ</t>
    </rPh>
    <phoneticPr fontId="4"/>
  </si>
  <si>
    <t>の転落防止用</t>
    <rPh sb="1" eb="3">
      <t>テンラク</t>
    </rPh>
    <rPh sb="3" eb="4">
      <t>ボウ</t>
    </rPh>
    <phoneticPr fontId="4"/>
  </si>
  <si>
    <t>共用廊下の</t>
    <rPh sb="0" eb="2">
      <t>キョウヨウ</t>
    </rPh>
    <rPh sb="2" eb="4">
      <t>ロウカ</t>
    </rPh>
    <phoneticPr fontId="4"/>
  </si>
  <si>
    <t>幅員</t>
    <rPh sb="1" eb="2">
      <t>イン</t>
    </rPh>
    <phoneticPr fontId="4"/>
  </si>
  <si>
    <t>員（ｴﾚﾍﾞｰﾀｰ</t>
    <rPh sb="0" eb="1">
      <t>イン</t>
    </rPh>
    <phoneticPr fontId="4"/>
  </si>
  <si>
    <t>を利用できな</t>
    <rPh sb="1" eb="3">
      <t>リヨウ</t>
    </rPh>
    <phoneticPr fontId="4"/>
  </si>
  <si>
    <t>い場合）</t>
    <rPh sb="1" eb="3">
      <t>バアイ</t>
    </rPh>
    <phoneticPr fontId="4"/>
  </si>
  <si>
    <t>出入口幅</t>
    <rPh sb="0" eb="2">
      <t>デイリ</t>
    </rPh>
    <rPh sb="2" eb="3">
      <t>グチ</t>
    </rPh>
    <rPh sb="3" eb="4">
      <t>ハバ</t>
    </rPh>
    <phoneticPr fontId="4"/>
  </si>
  <si>
    <t>防犯1/5</t>
    <rPh sb="0" eb="2">
      <t>ボウハン</t>
    </rPh>
    <phoneticPr fontId="4"/>
  </si>
  <si>
    <t>戸及び錠に</t>
    <rPh sb="0" eb="1">
      <t>コ</t>
    </rPh>
    <rPh sb="1" eb="2">
      <t>オヨ</t>
    </rPh>
    <rPh sb="3" eb="4">
      <t>ジョウ</t>
    </rPh>
    <phoneticPr fontId="4"/>
  </si>
  <si>
    <t>対象(</t>
    <rPh sb="0" eb="2">
      <t>タイショウ</t>
    </rPh>
    <phoneticPr fontId="4"/>
  </si>
  <si>
    <t>階：</t>
    <rPh sb="0" eb="1">
      <t>カイ</t>
    </rPh>
    <phoneticPr fontId="4"/>
  </si>
  <si>
    <t>開口部の進入</t>
    <rPh sb="0" eb="3">
      <t>カイコウブ</t>
    </rPh>
    <phoneticPr fontId="4"/>
  </si>
  <si>
    <t>よる対策</t>
    <rPh sb="2" eb="4">
      <t>タイサク</t>
    </rPh>
    <phoneticPr fontId="4"/>
  </si>
  <si>
    <t>箇所(</t>
    <rPh sb="0" eb="2">
      <t>カショ</t>
    </rPh>
    <phoneticPr fontId="4"/>
  </si>
  <si>
    <t>仕上表</t>
    <rPh sb="0" eb="2">
      <t>シアゲ</t>
    </rPh>
    <rPh sb="2" eb="3">
      <t>ヒョウ</t>
    </rPh>
    <phoneticPr fontId="4"/>
  </si>
  <si>
    <t>防止対策</t>
    <rPh sb="0" eb="2">
      <t>ボウシ</t>
    </rPh>
    <phoneticPr fontId="4"/>
  </si>
  <si>
    <t>（建物出入口</t>
    <rPh sb="1" eb="3">
      <t>タテモノ</t>
    </rPh>
    <rPh sb="3" eb="4">
      <t>デ</t>
    </rPh>
    <phoneticPr fontId="4"/>
  </si>
  <si>
    <t>戸の性能</t>
    <rPh sb="0" eb="1">
      <t>コ</t>
    </rPh>
    <rPh sb="2" eb="4">
      <t>セイノウ</t>
    </rPh>
    <phoneticPr fontId="4"/>
  </si>
  <si>
    <t>ＣＰ表示品</t>
    <rPh sb="2" eb="4">
      <t>ヒョウジ</t>
    </rPh>
    <rPh sb="4" eb="5">
      <t>ヒン</t>
    </rPh>
    <phoneticPr fontId="4"/>
  </si>
  <si>
    <t>その他（</t>
    <rPh sb="2" eb="3">
      <t>タ</t>
    </rPh>
    <phoneticPr fontId="4"/>
  </si>
  <si>
    <t>の存する階の</t>
    <rPh sb="1" eb="2">
      <t>ゾン</t>
    </rPh>
    <phoneticPr fontId="4"/>
  </si>
  <si>
    <t>ガラスの性能</t>
    <rPh sb="4" eb="6">
      <t>セイノウ</t>
    </rPh>
    <phoneticPr fontId="4"/>
  </si>
  <si>
    <t>対象外</t>
    <rPh sb="0" eb="3">
      <t>タイショウガイ</t>
    </rPh>
    <phoneticPr fontId="4"/>
  </si>
  <si>
    <t>住戸）</t>
    <rPh sb="0" eb="1">
      <t>ジュウ</t>
    </rPh>
    <rPh sb="1" eb="2">
      <t>コ</t>
    </rPh>
    <phoneticPr fontId="4"/>
  </si>
  <si>
    <t>対象</t>
    <rPh sb="0" eb="2">
      <t>タイショウ</t>
    </rPh>
    <phoneticPr fontId="4"/>
  </si>
  <si>
    <t>□イ</t>
  </si>
  <si>
    <t>必要</t>
    <rPh sb="0" eb="2">
      <t>ヒツヨウ</t>
    </rPh>
    <phoneticPr fontId="4"/>
  </si>
  <si>
    <t>□ロ</t>
  </si>
  <si>
    <t>錠数</t>
    <rPh sb="0" eb="1">
      <t>ジョウ</t>
    </rPh>
    <rPh sb="1" eb="2">
      <t>カズ</t>
    </rPh>
    <phoneticPr fontId="4"/>
  </si>
  <si>
    <t>２以上装着</t>
    <rPh sb="1" eb="3">
      <t>イジョウ</t>
    </rPh>
    <rPh sb="3" eb="5">
      <t>ソウチャク</t>
    </rPh>
    <phoneticPr fontId="4"/>
  </si>
  <si>
    <t>1以上の錠（</t>
    <rPh sb="1" eb="3">
      <t>イジョウ</t>
    </rPh>
    <rPh sb="4" eb="5">
      <t>ジョウ</t>
    </rPh>
    <phoneticPr fontId="4"/>
  </si>
  <si>
    <t>CP表示品･ﾃﾞｯﾄﾞﾎﾞﾙﾄ鎌式</t>
    <rPh sb="2" eb="4">
      <t>ヒョウジ</t>
    </rPh>
    <rPh sb="4" eb="5">
      <t>ヒン</t>
    </rPh>
    <rPh sb="15" eb="16">
      <t>カマ</t>
    </rPh>
    <rPh sb="16" eb="17">
      <t>シキ</t>
    </rPh>
    <phoneticPr fontId="4"/>
  </si>
  <si>
    <t>□ハ</t>
  </si>
  <si>
    <t>1以上の錠のサムターン（</t>
    <rPh sb="1" eb="3">
      <t>イジョウ</t>
    </rPh>
    <rPh sb="4" eb="5">
      <t>ジョウ</t>
    </rPh>
    <phoneticPr fontId="4"/>
  </si>
  <si>
    <t>防犯性向上）</t>
    <rPh sb="0" eb="2">
      <t>ボウハン</t>
    </rPh>
    <rPh sb="2" eb="3">
      <t>セイ</t>
    </rPh>
    <rPh sb="3" eb="5">
      <t>コウジョウ</t>
    </rPh>
    <phoneticPr fontId="4"/>
  </si>
  <si>
    <t>上記と同</t>
    <rPh sb="0" eb="2">
      <t>ジョウキ</t>
    </rPh>
    <rPh sb="3" eb="4">
      <t>ドウ</t>
    </rPh>
    <phoneticPr fontId="4"/>
  </si>
  <si>
    <t>対象箇所及び対策</t>
    <rPh sb="0" eb="2">
      <t>タイショウ</t>
    </rPh>
    <rPh sb="2" eb="4">
      <t>カショ</t>
    </rPh>
    <rPh sb="4" eb="5">
      <t>オヨ</t>
    </rPh>
    <rPh sb="6" eb="8">
      <t>タイサク</t>
    </rPh>
    <phoneticPr fontId="4"/>
  </si>
  <si>
    <t>□メゾネット</t>
  </si>
  <si>
    <t>□ニ</t>
  </si>
  <si>
    <t>等の対策</t>
    <rPh sb="0" eb="1">
      <t>トウ</t>
    </rPh>
    <rPh sb="2" eb="4">
      <t>タイサク</t>
    </rPh>
    <phoneticPr fontId="4"/>
  </si>
  <si>
    <t>コンクリート</t>
    <phoneticPr fontId="4"/>
  </si>
  <si>
    <t>・</t>
    <phoneticPr fontId="4"/>
  </si>
  <si>
    <t>ﾍｯﾀﾞｰを含む)</t>
    <phoneticPr fontId="4"/>
  </si>
  <si>
    <t>□</t>
    <phoneticPr fontId="4"/>
  </si>
  <si>
    <t>□</t>
    <phoneticPr fontId="4"/>
  </si>
  <si>
    <t>□</t>
    <phoneticPr fontId="4"/>
  </si>
  <si>
    <t>□</t>
    <phoneticPr fontId="4"/>
  </si>
  <si>
    <t>□</t>
    <phoneticPr fontId="4"/>
  </si>
  <si>
    <t>）</t>
    <phoneticPr fontId="4"/>
  </si>
  <si>
    <t>ﾊﾟﾝ</t>
    <phoneticPr fontId="4"/>
  </si>
  <si>
    <t>取外可</t>
    <phoneticPr fontId="4"/>
  </si>
  <si>
    <t>）</t>
    <phoneticPr fontId="4"/>
  </si>
  <si>
    <t>)</t>
    <phoneticPr fontId="4"/>
  </si>
  <si>
    <t>多雪　　　　　　区域外</t>
    <rPh sb="0" eb="1">
      <t>オオ</t>
    </rPh>
    <rPh sb="1" eb="2">
      <t>ユキ</t>
    </rPh>
    <rPh sb="8" eb="11">
      <t>クイキガイ</t>
    </rPh>
    <phoneticPr fontId="4"/>
  </si>
  <si>
    <t>コンクリート内埋込み配管</t>
    <phoneticPr fontId="4"/>
  </si>
  <si>
    <t>共用排水立管</t>
    <rPh sb="0" eb="2">
      <t>キョウヨウ</t>
    </rPh>
    <rPh sb="2" eb="4">
      <t>ハイスイ</t>
    </rPh>
    <rPh sb="4" eb="5">
      <t>タ</t>
    </rPh>
    <rPh sb="5" eb="6">
      <t>カン</t>
    </rPh>
    <phoneticPr fontId="4"/>
  </si>
  <si>
    <t>当該階及び直下の階の火災時には、感知器から</t>
    <rPh sb="0" eb="2">
      <t>トウガイ</t>
    </rPh>
    <rPh sb="2" eb="3">
      <t>カイ</t>
    </rPh>
    <rPh sb="3" eb="4">
      <t>オヨ</t>
    </rPh>
    <rPh sb="5" eb="7">
      <t>チョッカ</t>
    </rPh>
    <rPh sb="8" eb="9">
      <t>カイ</t>
    </rPh>
    <rPh sb="10" eb="12">
      <t>カサイ</t>
    </rPh>
    <rPh sb="12" eb="13">
      <t>ジ</t>
    </rPh>
    <rPh sb="16" eb="18">
      <t>カンチ</t>
    </rPh>
    <rPh sb="18" eb="19">
      <t>キ</t>
    </rPh>
    <phoneticPr fontId="4"/>
  </si>
  <si>
    <t>居室の内装材</t>
    <rPh sb="0" eb="2">
      <t>キョシツ</t>
    </rPh>
    <rPh sb="3" eb="5">
      <t>ナイソウ</t>
    </rPh>
    <phoneticPr fontId="4"/>
  </si>
  <si>
    <t>内装の仕上げ</t>
    <rPh sb="0" eb="2">
      <t>ナイソウ</t>
    </rPh>
    <rPh sb="3" eb="5">
      <t>シア</t>
    </rPh>
    <phoneticPr fontId="4"/>
  </si>
  <si>
    <t>天井裏等</t>
    <rPh sb="0" eb="2">
      <t>テンジョウ</t>
    </rPh>
    <rPh sb="2" eb="3">
      <t>ウラ</t>
    </rPh>
    <rPh sb="3" eb="4">
      <t>トウ</t>
    </rPh>
    <phoneticPr fontId="4"/>
  </si>
  <si>
    <t>換気等の措置</t>
    <rPh sb="0" eb="2">
      <t>カンキ</t>
    </rPh>
    <rPh sb="2" eb="3">
      <t>ナド</t>
    </rPh>
    <rPh sb="4" eb="6">
      <t>ソチ</t>
    </rPh>
    <phoneticPr fontId="4"/>
  </si>
  <si>
    <t>特定建材の使</t>
    <phoneticPr fontId="4"/>
  </si>
  <si>
    <t>天井裏等</t>
    <phoneticPr fontId="4"/>
  </si>
  <si>
    <t>居室の換気</t>
    <rPh sb="0" eb="2">
      <t>キョシツ</t>
    </rPh>
    <rPh sb="3" eb="5">
      <t>カンキ</t>
    </rPh>
    <phoneticPr fontId="4"/>
  </si>
  <si>
    <t>換気対策上の</t>
    <rPh sb="0" eb="2">
      <t>カンキ</t>
    </rPh>
    <rPh sb="2" eb="4">
      <t>タイサク</t>
    </rPh>
    <rPh sb="4" eb="5">
      <t>ジョウ</t>
    </rPh>
    <phoneticPr fontId="4"/>
  </si>
  <si>
    <t>居室等</t>
    <phoneticPr fontId="4"/>
  </si>
  <si>
    <t>m2）</t>
    <phoneticPr fontId="4"/>
  </si>
  <si>
    <t>高齢者（専用）1/2</t>
    <rPh sb="0" eb="3">
      <t>コウレイシャ</t>
    </rPh>
    <rPh sb="4" eb="6">
      <t>センヨウ</t>
    </rPh>
    <phoneticPr fontId="4"/>
  </si>
  <si>
    <t>部屋の配置等</t>
    <rPh sb="0" eb="2">
      <t>ヘヤ</t>
    </rPh>
    <rPh sb="3" eb="4">
      <t>クバ</t>
    </rPh>
    <phoneticPr fontId="4"/>
  </si>
  <si>
    <t>高齢者等配慮</t>
    <rPh sb="0" eb="3">
      <t>コウレイシャ</t>
    </rPh>
    <rPh sb="3" eb="4">
      <t>ナド</t>
    </rPh>
    <phoneticPr fontId="4"/>
  </si>
  <si>
    <t>対策等級</t>
    <rPh sb="0" eb="2">
      <t>タイサク</t>
    </rPh>
    <phoneticPr fontId="4"/>
  </si>
  <si>
    <t>（専用部分）</t>
    <rPh sb="1" eb="2">
      <t>セン</t>
    </rPh>
    <phoneticPr fontId="4"/>
  </si>
  <si>
    <t>出入口等</t>
    <rPh sb="0" eb="2">
      <t>デイリ</t>
    </rPh>
    <rPh sb="2" eb="3">
      <t>グチ</t>
    </rPh>
    <rPh sb="3" eb="4">
      <t>ナド</t>
    </rPh>
    <phoneticPr fontId="4"/>
  </si>
  <si>
    <t>（日常生活</t>
    <rPh sb="3" eb="5">
      <t>セイカツ</t>
    </rPh>
    <phoneticPr fontId="4"/>
  </si>
  <si>
    <t>踏面（T）</t>
    <rPh sb="0" eb="1">
      <t>フ</t>
    </rPh>
    <rPh sb="1" eb="2">
      <t>ヅラ</t>
    </rPh>
    <phoneticPr fontId="4"/>
  </si>
  <si>
    <t>（日常生活</t>
    <rPh sb="1" eb="3">
      <t>ニチジョウ</t>
    </rPh>
    <rPh sb="3" eb="5">
      <t>セイカツ</t>
    </rPh>
    <phoneticPr fontId="4"/>
  </si>
  <si>
    <t>高齢者（専用）2/2</t>
    <rPh sb="0" eb="3">
      <t>コウレイシャ</t>
    </rPh>
    <rPh sb="4" eb="6">
      <t>センヨウ</t>
    </rPh>
    <phoneticPr fontId="4"/>
  </si>
  <si>
    <t>窓（３階以上）</t>
    <rPh sb="0" eb="1">
      <t>マド</t>
    </rPh>
    <rPh sb="3" eb="4">
      <t>カイ</t>
    </rPh>
    <rPh sb="4" eb="6">
      <t>イジョウ</t>
    </rPh>
    <phoneticPr fontId="4"/>
  </si>
  <si>
    <t>通路及び出入</t>
    <rPh sb="0" eb="2">
      <t>ツウロ</t>
    </rPh>
    <rPh sb="2" eb="3">
      <t>オヨ</t>
    </rPh>
    <phoneticPr fontId="4"/>
  </si>
  <si>
    <t>口の幅員</t>
    <rPh sb="0" eb="1">
      <t>グチ</t>
    </rPh>
    <phoneticPr fontId="4"/>
  </si>
  <si>
    <t>寝室、便所及</t>
    <rPh sb="0" eb="2">
      <t>シンシツ</t>
    </rPh>
    <rPh sb="3" eb="4">
      <t>ビン</t>
    </rPh>
    <phoneticPr fontId="4"/>
  </si>
  <si>
    <t>び浴室</t>
    <rPh sb="1" eb="2">
      <t>ヨク</t>
    </rPh>
    <phoneticPr fontId="4"/>
  </si>
  <si>
    <t>（日常生活</t>
    <rPh sb="1" eb="3">
      <t>ニチジョウ</t>
    </rPh>
    <phoneticPr fontId="4"/>
  </si>
  <si>
    <t>便所の寸法等</t>
    <rPh sb="0" eb="2">
      <t>ベンジョ</t>
    </rPh>
    <rPh sb="3" eb="5">
      <t>スンポウ</t>
    </rPh>
    <rPh sb="5" eb="6">
      <t>ナド</t>
    </rPh>
    <phoneticPr fontId="4"/>
  </si>
  <si>
    <t>空間）</t>
    <rPh sb="0" eb="2">
      <t>クウカン</t>
    </rPh>
    <phoneticPr fontId="4"/>
  </si>
  <si>
    <t>背壁から便器先端の寸法</t>
    <rPh sb="0" eb="1">
      <t>ハイ</t>
    </rPh>
    <rPh sb="1" eb="2">
      <t>ヘキ</t>
    </rPh>
    <rPh sb="4" eb="6">
      <t>ベンキ</t>
    </rPh>
    <rPh sb="6" eb="8">
      <t>センタン</t>
    </rPh>
    <rPh sb="9" eb="11">
      <t>スンポウ</t>
    </rPh>
    <phoneticPr fontId="4"/>
  </si>
  <si>
    <t>□</t>
    <phoneticPr fontId="4"/>
  </si>
  <si>
    <t>2-6</t>
    <phoneticPr fontId="4"/>
  </si>
  <si>
    <t>・</t>
    <phoneticPr fontId="4"/>
  </si>
  <si>
    <t>・</t>
    <phoneticPr fontId="4"/>
  </si>
  <si>
    <t>あり</t>
    <phoneticPr fontId="4"/>
  </si>
  <si>
    <t>ｽﾗﾌﾞﾘｽﾄ</t>
    <phoneticPr fontId="4"/>
  </si>
  <si>
    <t>ｽﾗﾌﾞﾘｽﾄ</t>
    <phoneticPr fontId="4"/>
  </si>
  <si>
    <t>3-1</t>
    <phoneticPr fontId="4"/>
  </si>
  <si>
    <t>セメント</t>
    <phoneticPr fontId="4"/>
  </si>
  <si>
    <t>セメントの</t>
    <phoneticPr fontId="4"/>
  </si>
  <si>
    <t>ポルトランドセメント(JIS R 5210)</t>
    <phoneticPr fontId="4"/>
  </si>
  <si>
    <t>種類</t>
    <phoneticPr fontId="4"/>
  </si>
  <si>
    <t>普通</t>
    <phoneticPr fontId="4"/>
  </si>
  <si>
    <t>中庸熱</t>
    <phoneticPr fontId="4"/>
  </si>
  <si>
    <t>低熱</t>
    <phoneticPr fontId="4"/>
  </si>
  <si>
    <t>その他</t>
    <phoneticPr fontId="4"/>
  </si>
  <si>
    <t>フライアッシュセメント(JIS R 5213)</t>
    <phoneticPr fontId="4"/>
  </si>
  <si>
    <t>高炉セメント(JIS R 5211)</t>
    <phoneticPr fontId="4"/>
  </si>
  <si>
    <t>普通ｺﾝｸﾘｰﾄ</t>
    <phoneticPr fontId="4"/>
  </si>
  <si>
    <t>その他</t>
    <phoneticPr fontId="4"/>
  </si>
  <si>
    <t>％</t>
    <phoneticPr fontId="4"/>
  </si>
  <si>
    <t>厚さ</t>
    <phoneticPr fontId="4"/>
  </si>
  <si>
    <r>
      <t>最小かぶり厚さ</t>
    </r>
    <r>
      <rPr>
        <vertAlign val="superscript"/>
        <sz val="9"/>
        <rFont val="ＭＳ Ｐゴシック"/>
        <family val="3"/>
        <charset val="128"/>
      </rPr>
      <t>*</t>
    </r>
    <rPh sb="0" eb="2">
      <t>サイショウ</t>
    </rPh>
    <rPh sb="5" eb="6">
      <t>アツ</t>
    </rPh>
    <phoneticPr fontId="4"/>
  </si>
  <si>
    <t>=最小かぶり厚さ</t>
    <phoneticPr fontId="4"/>
  </si>
  <si>
    <t>＋</t>
    <phoneticPr fontId="4"/>
  </si>
  <si>
    <t>）mm</t>
    <phoneticPr fontId="4"/>
  </si>
  <si>
    <t>計・鉄筋</t>
    <phoneticPr fontId="4"/>
  </si>
  <si>
    <t>スランプ</t>
    <phoneticPr fontId="4"/>
  </si>
  <si>
    <r>
      <t>kg／m</t>
    </r>
    <r>
      <rPr>
        <vertAlign val="superscript"/>
        <sz val="9"/>
        <rFont val="ＭＳ Ｐゴシック"/>
        <family val="3"/>
        <charset val="128"/>
      </rPr>
      <t>3</t>
    </r>
    <phoneticPr fontId="4"/>
  </si>
  <si>
    <t>打込･締め固め方法</t>
    <phoneticPr fontId="4"/>
  </si>
  <si>
    <t>方法等</t>
    <phoneticPr fontId="4"/>
  </si>
  <si>
    <t>（</t>
    <phoneticPr fontId="4"/>
  </si>
  <si>
    <t>打継ぎ部の処理方法</t>
    <phoneticPr fontId="4"/>
  </si>
  <si>
    <t>(</t>
    <phoneticPr fontId="4"/>
  </si>
  <si>
    <t>養生方法</t>
    <phoneticPr fontId="4"/>
  </si>
  <si>
    <t>（</t>
    <phoneticPr fontId="4"/>
  </si>
  <si>
    <t>コンクリート</t>
    <phoneticPr fontId="4"/>
  </si>
  <si>
    <t>なし</t>
    <phoneticPr fontId="4"/>
  </si>
  <si>
    <t>あり</t>
    <phoneticPr fontId="4"/>
  </si>
  <si>
    <t>なし</t>
    <phoneticPr fontId="4"/>
  </si>
  <si>
    <t>あり</t>
    <phoneticPr fontId="4"/>
  </si>
  <si>
    <t>□</t>
    <phoneticPr fontId="4"/>
  </si>
  <si>
    <t>のコンクリー</t>
    <phoneticPr fontId="4"/>
  </si>
  <si>
    <t>・</t>
    <phoneticPr fontId="4"/>
  </si>
  <si>
    <t>・</t>
    <phoneticPr fontId="4"/>
  </si>
  <si>
    <t>（</t>
    <phoneticPr fontId="4"/>
  </si>
  <si>
    <t>）</t>
    <phoneticPr fontId="4"/>
  </si>
  <si>
    <t>）</t>
    <phoneticPr fontId="4"/>
  </si>
  <si>
    <t>・</t>
    <phoneticPr fontId="4"/>
  </si>
  <si>
    <t>ﾍｯﾀﾞｰを含む）</t>
    <phoneticPr fontId="4"/>
  </si>
  <si>
    <t>□</t>
    <phoneticPr fontId="4"/>
  </si>
  <si>
    <t>たわみなし</t>
    <phoneticPr fontId="4"/>
  </si>
  <si>
    <t>□</t>
    <phoneticPr fontId="4"/>
  </si>
  <si>
    <t>（</t>
    <phoneticPr fontId="4"/>
  </si>
  <si>
    <t>）</t>
    <phoneticPr fontId="4"/>
  </si>
  <si>
    <t>株式会社　グッド・アイズ建築検査機構   御中</t>
    <rPh sb="0" eb="4">
      <t>カ</t>
    </rPh>
    <rPh sb="21" eb="23">
      <t>オンチュウ</t>
    </rPh>
    <phoneticPr fontId="4"/>
  </si>
  <si>
    <t>4-3.共用排水立管の位置</t>
    <rPh sb="4" eb="6">
      <t>キョウヨウ</t>
    </rPh>
    <rPh sb="6" eb="8">
      <t>ハイスイ</t>
    </rPh>
    <rPh sb="8" eb="9">
      <t>タ</t>
    </rPh>
    <rPh sb="9" eb="10">
      <t>カン</t>
    </rPh>
    <rPh sb="11" eb="13">
      <t>イチ</t>
    </rPh>
    <phoneticPr fontId="4"/>
  </si>
  <si>
    <t>4-3.更新対策等級（共用排水管）〔3段階〕</t>
    <rPh sb="4" eb="6">
      <t>コウシン</t>
    </rPh>
    <rPh sb="13" eb="16">
      <t>ハイスイカン</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</si>
  <si>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</si>
  <si>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住戸部分</t>
  </si>
  <si>
    <t>2.火災時の安全に関すること</t>
    <rPh sb="2" eb="4">
      <t>カサイ</t>
    </rPh>
    <rPh sb="4" eb="5">
      <t>ジ</t>
    </rPh>
    <rPh sb="6" eb="8">
      <t>アンゼン</t>
    </rPh>
    <rPh sb="9" eb="10">
      <t>カン</t>
    </rPh>
    <phoneticPr fontId="4"/>
  </si>
  <si>
    <t>4.維持管理</t>
  </si>
  <si>
    <t>6.空気環境に関すること</t>
  </si>
  <si>
    <t>7.光・視環境</t>
  </si>
  <si>
    <t>9.高齢者対策</t>
  </si>
  <si>
    <t>10.防犯に関すること　　</t>
  </si>
  <si>
    <t>　8.音環境</t>
  </si>
  <si>
    <t>2-1.</t>
  </si>
  <si>
    <t>2-2.</t>
  </si>
  <si>
    <t>2-3.</t>
  </si>
  <si>
    <t>2-4.</t>
  </si>
  <si>
    <t>2-7.</t>
  </si>
  <si>
    <t>4-1.</t>
  </si>
  <si>
    <t>5-1.</t>
  </si>
  <si>
    <t>6-1.</t>
  </si>
  <si>
    <t>6-2.</t>
  </si>
  <si>
    <t>7-1.</t>
  </si>
  <si>
    <t>7-2.</t>
  </si>
  <si>
    <t>9-1.</t>
  </si>
  <si>
    <t>9-2.</t>
  </si>
  <si>
    <t>10-1開口部の侵入防止対策</t>
  </si>
  <si>
    <t>8-1.</t>
  </si>
  <si>
    <t>8-2.</t>
  </si>
  <si>
    <t>8-3.</t>
  </si>
  <si>
    <t>8-4.</t>
  </si>
  <si>
    <t>感知警報等級</t>
  </si>
  <si>
    <t>避難安全対策（他住戸等火災時・共用廊下）</t>
  </si>
  <si>
    <t>脱出対策</t>
  </si>
  <si>
    <t>維持管理</t>
  </si>
  <si>
    <t>更新対策</t>
    <rPh sb="0" eb="2">
      <t>コウシン</t>
    </rPh>
    <rPh sb="2" eb="4">
      <t>タイサク</t>
    </rPh>
    <phoneticPr fontId="4"/>
  </si>
  <si>
    <t>ホルムアルデヒド対策</t>
  </si>
  <si>
    <t>　居室換気の換気対策</t>
    <rPh sb="1" eb="3">
      <t>キョシツ</t>
    </rPh>
    <rPh sb="6" eb="8">
      <t>カンキ</t>
    </rPh>
    <rPh sb="8" eb="10">
      <t>タイサク</t>
    </rPh>
    <phoneticPr fontId="4"/>
  </si>
  <si>
    <t>局所換気対策</t>
    <rPh sb="4" eb="6">
      <t>タイサク</t>
    </rPh>
    <phoneticPr fontId="4"/>
  </si>
  <si>
    <t>方位別開口比</t>
  </si>
  <si>
    <t>共用部分</t>
  </si>
  <si>
    <t>建物出入口の存する階</t>
  </si>
  <si>
    <t>建物出入口の存する階以外の階</t>
  </si>
  <si>
    <t>重量衝撃音</t>
  </si>
  <si>
    <t>軽量床衝撃音</t>
  </si>
  <si>
    <t>界壁</t>
  </si>
  <si>
    <t>外壁開口部</t>
  </si>
  <si>
    <t>（自住戸）</t>
  </si>
  <si>
    <t>（他住戸火災）</t>
  </si>
  <si>
    <t>排煙形式</t>
  </si>
  <si>
    <t>平面形状</t>
  </si>
  <si>
    <t>（火災時）</t>
  </si>
  <si>
    <t>界壁界床</t>
  </si>
  <si>
    <t>専用配管</t>
  </si>
  <si>
    <t>間取変更障害</t>
    <rPh sb="0" eb="2">
      <t>マド</t>
    </rPh>
    <rPh sb="2" eb="4">
      <t>ヘンコウ</t>
    </rPh>
    <rPh sb="4" eb="6">
      <t>ショウガイ</t>
    </rPh>
    <phoneticPr fontId="4"/>
  </si>
  <si>
    <t>浴室</t>
  </si>
  <si>
    <t>台所</t>
  </si>
  <si>
    <t>(0%の場合は0%、それ以外は%以上)</t>
  </si>
  <si>
    <t>対策等級</t>
  </si>
  <si>
    <t>相当スラブ厚</t>
  </si>
  <si>
    <t>ﾚﾍﾞﾙ低減量</t>
  </si>
  <si>
    <t>評価方法</t>
  </si>
  <si>
    <t>A</t>
  </si>
  <si>
    <t>区分a</t>
    <rPh sb="0" eb="2">
      <t>クブン</t>
    </rPh>
    <phoneticPr fontId="4"/>
  </si>
  <si>
    <t>区分b</t>
    <rPh sb="0" eb="2">
      <t>クブン</t>
    </rPh>
    <phoneticPr fontId="4"/>
  </si>
  <si>
    <t>区分c</t>
    <rPh sb="0" eb="2">
      <t>クブン</t>
    </rPh>
    <phoneticPr fontId="4"/>
  </si>
  <si>
    <t>区分b(i)</t>
    <rPh sb="0" eb="2">
      <t>クブン</t>
    </rPh>
    <phoneticPr fontId="4"/>
  </si>
  <si>
    <t>区分b(ii)</t>
    <rPh sb="0" eb="2">
      <t>クブン</t>
    </rPh>
    <phoneticPr fontId="4"/>
  </si>
  <si>
    <t>　通し番号</t>
  </si>
  <si>
    <t>該当なし</t>
  </si>
  <si>
    <t>開放型廊下</t>
  </si>
  <si>
    <t>機械排煙（一般）</t>
  </si>
  <si>
    <t>その他</t>
  </si>
  <si>
    <t>2方向避難可能</t>
  </si>
  <si>
    <t>直通階段間他住戸無</t>
  </si>
  <si>
    <t>平面形状がその他の場合表示〔3段階〕</t>
  </si>
  <si>
    <t>直通階段バルコニー</t>
  </si>
  <si>
    <t>隣戸通バルコニー</t>
  </si>
  <si>
    <t>避難器具</t>
  </si>
  <si>
    <t>避難器具名称</t>
  </si>
  <si>
    <t>その他の内容</t>
    <rPh sb="2" eb="3">
      <t>タ</t>
    </rPh>
    <rPh sb="4" eb="6">
      <t>ナイヨウ</t>
    </rPh>
    <phoneticPr fontId="4"/>
  </si>
  <si>
    <t>〔3段階〕</t>
  </si>
  <si>
    <t>躯体天井高（mm以上）</t>
    <rPh sb="0" eb="2">
      <t>クタイ</t>
    </rPh>
    <rPh sb="2" eb="4">
      <t>テンジョウ</t>
    </rPh>
    <rPh sb="4" eb="5">
      <t>タカ</t>
    </rPh>
    <rPh sb="8" eb="10">
      <t>イジョウ</t>
    </rPh>
    <phoneticPr fontId="4"/>
  </si>
  <si>
    <t>最も低い天井内法高（ｍｍ以上）</t>
    <rPh sb="0" eb="1">
      <t>モット</t>
    </rPh>
    <rPh sb="2" eb="3">
      <t>ヒク</t>
    </rPh>
    <rPh sb="4" eb="6">
      <t>テンジョウ</t>
    </rPh>
    <rPh sb="6" eb="8">
      <t>ウチノリ</t>
    </rPh>
    <rPh sb="8" eb="9">
      <t>タカ</t>
    </rPh>
    <rPh sb="12" eb="14">
      <t>イジョウ</t>
    </rPh>
    <phoneticPr fontId="4"/>
  </si>
  <si>
    <t>なし</t>
  </si>
  <si>
    <t>製材等</t>
  </si>
  <si>
    <t>その他の建材</t>
  </si>
  <si>
    <t>機械換気</t>
  </si>
  <si>
    <t>具体的内容</t>
    <rPh sb="0" eb="3">
      <t>グタイテキ</t>
    </rPh>
    <rPh sb="3" eb="5">
      <t>ナイヨウ</t>
    </rPh>
    <phoneticPr fontId="4"/>
  </si>
  <si>
    <t>換気のできる窓</t>
  </si>
  <si>
    <t>単純開口率（％以上）</t>
  </si>
  <si>
    <t>北（％以上）</t>
  </si>
  <si>
    <t>東（％以上）</t>
  </si>
  <si>
    <t>南（％以上）</t>
  </si>
  <si>
    <t>西（％以上）</t>
  </si>
  <si>
    <t>真上（％以上）</t>
  </si>
  <si>
    <t>〔5段階　〕</t>
  </si>
  <si>
    <t>階</t>
  </si>
  <si>
    <t>侵入防止有効措置</t>
    <rPh sb="0" eb="2">
      <t>シンニュウ</t>
    </rPh>
    <rPh sb="2" eb="4">
      <t>ボウシ</t>
    </rPh>
    <rPh sb="4" eb="6">
      <t>ユウコウ</t>
    </rPh>
    <rPh sb="6" eb="8">
      <t>ソチ</t>
    </rPh>
    <phoneticPr fontId="4"/>
  </si>
  <si>
    <t>ｄB)</t>
    <phoneticPr fontId="4"/>
  </si>
  <si>
    <r>
      <t>h</t>
    </r>
    <r>
      <rPr>
        <vertAlign val="subscript"/>
        <sz val="9"/>
        <rFont val="ＭＳ Ｐゴシック"/>
        <family val="3"/>
        <charset val="128"/>
      </rPr>
      <t>i</t>
    </r>
    <r>
      <rPr>
        <sz val="9"/>
        <rFont val="ＭＳ Ｐゴシック"/>
        <family val="3"/>
        <charset val="128"/>
      </rPr>
      <t>：等価厚さ</t>
    </r>
    <rPh sb="3" eb="5">
      <t>トウカ</t>
    </rPh>
    <rPh sb="5" eb="6">
      <t>アツ</t>
    </rPh>
    <phoneticPr fontId="4"/>
  </si>
  <si>
    <t>m)</t>
    <phoneticPr fontId="4"/>
  </si>
  <si>
    <t>ｽﾗﾌﾞﾘｽﾄ</t>
    <phoneticPr fontId="4"/>
  </si>
  <si>
    <t>*</t>
    <phoneticPr fontId="4"/>
  </si>
  <si>
    <r>
      <t>kg/m</t>
    </r>
    <r>
      <rPr>
        <vertAlign val="superscript"/>
        <sz val="9"/>
        <rFont val="ＭＳ Ｐゴシック"/>
        <family val="3"/>
        <charset val="128"/>
      </rPr>
      <t>2</t>
    </r>
    <r>
      <rPr>
        <sz val="9"/>
        <rFont val="ＭＳ Ｐゴシック"/>
        <family val="3"/>
        <charset val="128"/>
      </rPr>
      <t>)</t>
    </r>
    <phoneticPr fontId="4"/>
  </si>
  <si>
    <t>*</t>
    <phoneticPr fontId="4"/>
  </si>
  <si>
    <r>
      <t>E</t>
    </r>
    <r>
      <rPr>
        <vertAlign val="subscript"/>
        <sz val="9"/>
        <rFont val="ＭＳ Ｐゴシック"/>
        <family val="3"/>
        <charset val="128"/>
      </rPr>
      <t>i</t>
    </r>
    <r>
      <rPr>
        <sz val="9"/>
        <rFont val="ＭＳ Ｐゴシック"/>
        <family val="3"/>
        <charset val="128"/>
      </rPr>
      <t>：ヤング係数</t>
    </r>
    <rPh sb="6" eb="8">
      <t>ケイスウ</t>
    </rPh>
    <phoneticPr fontId="4"/>
  </si>
  <si>
    <r>
      <t>N/m</t>
    </r>
    <r>
      <rPr>
        <vertAlign val="superscript"/>
        <sz val="9"/>
        <rFont val="ＭＳ Ｐゴシック"/>
        <family val="3"/>
        <charset val="128"/>
      </rPr>
      <t>2</t>
    </r>
    <r>
      <rPr>
        <sz val="9"/>
        <rFont val="ＭＳ Ｐゴシック"/>
        <family val="3"/>
        <charset val="128"/>
      </rPr>
      <t>)</t>
    </r>
    <phoneticPr fontId="4"/>
  </si>
  <si>
    <t>*</t>
    <phoneticPr fontId="4"/>
  </si>
  <si>
    <r>
      <t>I</t>
    </r>
    <r>
      <rPr>
        <vertAlign val="subscript"/>
        <sz val="9"/>
        <rFont val="ＭＳ Ｐゴシック"/>
        <family val="3"/>
        <charset val="128"/>
      </rPr>
      <t>i</t>
    </r>
    <r>
      <rPr>
        <sz val="9"/>
        <rFont val="ＭＳ Ｐゴシック"/>
        <family val="3"/>
        <charset val="128"/>
      </rPr>
      <t>：幅１ｍ当りの断面2次モーメント</t>
    </r>
    <rPh sb="3" eb="4">
      <t>ハバ</t>
    </rPh>
    <rPh sb="6" eb="7">
      <t>アタ</t>
    </rPh>
    <rPh sb="9" eb="11">
      <t>ダンメン</t>
    </rPh>
    <rPh sb="12" eb="13">
      <t>ジ</t>
    </rPh>
    <phoneticPr fontId="4"/>
  </si>
  <si>
    <r>
      <t>m</t>
    </r>
    <r>
      <rPr>
        <vertAlign val="superscript"/>
        <sz val="9"/>
        <rFont val="ＭＳ Ｐゴシック"/>
        <family val="3"/>
        <charset val="128"/>
      </rPr>
      <t>4</t>
    </r>
    <r>
      <rPr>
        <sz val="9"/>
        <rFont val="ＭＳ Ｐゴシック"/>
        <family val="3"/>
        <charset val="128"/>
      </rPr>
      <t>/m)</t>
    </r>
    <phoneticPr fontId="4"/>
  </si>
  <si>
    <t>*</t>
    <phoneticPr fontId="4"/>
  </si>
  <si>
    <t>cm)</t>
    <phoneticPr fontId="4"/>
  </si>
  <si>
    <t>ｄB)</t>
    <phoneticPr fontId="4"/>
  </si>
  <si>
    <t>*</t>
    <phoneticPr fontId="4"/>
  </si>
  <si>
    <t>衝撃音対策等</t>
    <phoneticPr fontId="4"/>
  </si>
  <si>
    <t>級による場合</t>
    <phoneticPr fontId="4"/>
  </si>
  <si>
    <t>は記入不要</t>
    <phoneticPr fontId="4"/>
  </si>
  <si>
    <t>*特別評価方法により代えられる場合は認定書及び試験証明書を添付</t>
    <phoneticPr fontId="4"/>
  </si>
  <si>
    <t>－選択項目－</t>
    <phoneticPr fontId="4"/>
  </si>
  <si>
    <t>8-2イ</t>
    <phoneticPr fontId="4"/>
  </si>
  <si>
    <t>ﾎﾞｲﾄﾞｽﾗﾌﾞ</t>
    <phoneticPr fontId="4"/>
  </si>
  <si>
    <t>衝撃音レベル</t>
    <phoneticPr fontId="4"/>
  </si>
  <si>
    <t>ﾎﾞｲﾄﾞｽﾗﾌﾞ</t>
    <phoneticPr fontId="4"/>
  </si>
  <si>
    <t>低減量による</t>
    <phoneticPr fontId="4"/>
  </si>
  <si>
    <t>8-2ロ</t>
    <phoneticPr fontId="4"/>
  </si>
  <si>
    <t>場合は記入</t>
    <phoneticPr fontId="4"/>
  </si>
  <si>
    <t>不要</t>
    <phoneticPr fontId="4"/>
  </si>
  <si>
    <t>ﾚﾍﾞﾙ低減量</t>
    <phoneticPr fontId="4"/>
  </si>
  <si>
    <t>（床仕上げ</t>
    <phoneticPr fontId="4"/>
  </si>
  <si>
    <t>8-3</t>
    <phoneticPr fontId="4"/>
  </si>
  <si>
    <t>の）</t>
    <phoneticPr fontId="4"/>
  </si>
  <si>
    <t>ｽﾗﾌﾞﾘｽﾄ</t>
    <phoneticPr fontId="4"/>
  </si>
  <si>
    <t>mm）</t>
    <phoneticPr fontId="4"/>
  </si>
  <si>
    <t>□</t>
    <phoneticPr fontId="4"/>
  </si>
  <si>
    <t>kg/㎡）</t>
    <phoneticPr fontId="4"/>
  </si>
  <si>
    <t>□</t>
    <phoneticPr fontId="4"/>
  </si>
  <si>
    <t>ｺﾝｸﾘｰﾄﾌﾞﾛｯｸ造</t>
    <phoneticPr fontId="4"/>
  </si>
  <si>
    <t>）</t>
    <phoneticPr fontId="4"/>
  </si>
  <si>
    <t>8-4</t>
    <phoneticPr fontId="4"/>
  </si>
  <si>
    <t>ｻｯｼ・ﾄﾞｱｾｯﾄ</t>
    <phoneticPr fontId="4"/>
  </si>
  <si>
    <t>T-4</t>
    <phoneticPr fontId="4"/>
  </si>
  <si>
    <t>T-3</t>
    <phoneticPr fontId="4"/>
  </si>
  <si>
    <t>T-2</t>
    <phoneticPr fontId="4"/>
  </si>
  <si>
    <t>T-1</t>
    <phoneticPr fontId="4"/>
  </si>
  <si>
    <t>ｻｯｼ・ﾄﾞｱｾｯﾄ</t>
    <phoneticPr fontId="4"/>
  </si>
  <si>
    <t>T-4</t>
    <phoneticPr fontId="4"/>
  </si>
  <si>
    <t>T-3</t>
    <phoneticPr fontId="4"/>
  </si>
  <si>
    <t>T-2</t>
    <phoneticPr fontId="4"/>
  </si>
  <si>
    <t>T-1</t>
    <phoneticPr fontId="4"/>
  </si>
  <si>
    <t>（第1面）</t>
    <rPh sb="1" eb="2">
      <t>ダイ</t>
    </rPh>
    <rPh sb="3" eb="4">
      <t>メン</t>
    </rPh>
    <phoneticPr fontId="4"/>
  </si>
  <si>
    <t>（第2面）</t>
    <rPh sb="1" eb="2">
      <t>ダイ</t>
    </rPh>
    <rPh sb="3" eb="4">
      <t>メン</t>
    </rPh>
    <phoneticPr fontId="4"/>
  </si>
  <si>
    <t>（第4面）</t>
    <rPh sb="1" eb="2">
      <t>ダイ</t>
    </rPh>
    <rPh sb="3" eb="4">
      <t>メン</t>
    </rPh>
    <phoneticPr fontId="4"/>
  </si>
  <si>
    <t>住棟外周部</t>
    <rPh sb="0" eb="2">
      <t>ジュウトウ</t>
    </rPh>
    <rPh sb="2" eb="4">
      <t>ガイシュウ</t>
    </rPh>
    <rPh sb="4" eb="5">
      <t>ブ</t>
    </rPh>
    <phoneticPr fontId="4"/>
  </si>
  <si>
    <t>□</t>
    <phoneticPr fontId="4"/>
  </si>
  <si>
    <t>PS・MB内</t>
    <rPh sb="5" eb="6">
      <t>ナイ</t>
    </rPh>
    <phoneticPr fontId="4"/>
  </si>
  <si>
    <t>共用部に面して補修用開口あり</t>
    <rPh sb="0" eb="2">
      <t>キョウヨウ</t>
    </rPh>
    <rPh sb="2" eb="3">
      <t>ブ</t>
    </rPh>
    <rPh sb="4" eb="5">
      <t>メン</t>
    </rPh>
    <rPh sb="7" eb="9">
      <t>ホシュウ</t>
    </rPh>
    <rPh sb="9" eb="10">
      <t>ヨウ</t>
    </rPh>
    <rPh sb="10" eb="12">
      <t>カイコウ</t>
    </rPh>
    <phoneticPr fontId="4"/>
  </si>
  <si>
    <t>※等級3</t>
    <rPh sb="1" eb="3">
      <t>トウキュウ</t>
    </rPh>
    <phoneticPr fontId="4"/>
  </si>
  <si>
    <t>のみ記入</t>
    <rPh sb="2" eb="4">
      <t>キニュウ</t>
    </rPh>
    <phoneticPr fontId="4"/>
  </si>
  <si>
    <t>住戸タイプ</t>
    <rPh sb="0" eb="2">
      <t>ジュウコ</t>
    </rPh>
    <phoneticPr fontId="4"/>
  </si>
  <si>
    <t>火災</t>
    <rPh sb="0" eb="2">
      <t>カサイ</t>
    </rPh>
    <phoneticPr fontId="4"/>
  </si>
  <si>
    <t>自然排煙</t>
    <rPh sb="0" eb="2">
      <t>シゼン</t>
    </rPh>
    <rPh sb="2" eb="4">
      <t>ハイエン</t>
    </rPh>
    <phoneticPr fontId="4"/>
  </si>
  <si>
    <t>避難器具</t>
    <rPh sb="0" eb="2">
      <t>ヒナン</t>
    </rPh>
    <rPh sb="2" eb="4">
      <t>キグ</t>
    </rPh>
    <phoneticPr fontId="4"/>
  </si>
  <si>
    <t>住戸番号</t>
    <rPh sb="0" eb="2">
      <t>ジュウコ</t>
    </rPh>
    <rPh sb="2" eb="4">
      <t>バンゴウ</t>
    </rPh>
    <phoneticPr fontId="4"/>
  </si>
  <si>
    <t>9-2</t>
    <phoneticPr fontId="4"/>
  </si>
  <si>
    <t>なし</t>
    <phoneticPr fontId="4"/>
  </si>
  <si>
    <t>なし）</t>
    <phoneticPr fontId="4"/>
  </si>
  <si>
    <t>けあげ（R）</t>
    <phoneticPr fontId="4"/>
  </si>
  <si>
    <t>２Ｒ＋Ｔ</t>
    <phoneticPr fontId="4"/>
  </si>
  <si>
    <t>mm）</t>
    <phoneticPr fontId="4"/>
  </si>
  <si>
    <t>ｴﾚﾍﾞｰﾀｰ</t>
    <phoneticPr fontId="4"/>
  </si>
  <si>
    <t>ｴﾚﾍﾞｰﾀｰの</t>
    <phoneticPr fontId="4"/>
  </si>
  <si>
    <t>利用</t>
    <phoneticPr fontId="4"/>
  </si>
  <si>
    <t>ｴﾚﾍﾞｰﾀｰ</t>
    <phoneticPr fontId="4"/>
  </si>
  <si>
    <t>ｴﾚﾍﾞｰﾀｰの</t>
    <phoneticPr fontId="4"/>
  </si>
  <si>
    <t>仕様</t>
    <phoneticPr fontId="4"/>
  </si>
  <si>
    <t>・</t>
    <phoneticPr fontId="4"/>
  </si>
  <si>
    <t>×</t>
    <phoneticPr fontId="4"/>
  </si>
  <si>
    <t>10-1</t>
    <phoneticPr fontId="4"/>
  </si>
  <si>
    <t>区分a</t>
    <phoneticPr fontId="4"/>
  </si>
  <si>
    <t>住戸の出入口</t>
    <phoneticPr fontId="4"/>
  </si>
  <si>
    <t>　　(</t>
    <phoneticPr fontId="4"/>
  </si>
  <si>
    <t>））</t>
    <phoneticPr fontId="4"/>
  </si>
  <si>
    <t>ウィンドウフィルム</t>
    <phoneticPr fontId="4"/>
  </si>
  <si>
    <t>　　(</t>
    <phoneticPr fontId="4"/>
  </si>
  <si>
    <t>シャッター</t>
    <phoneticPr fontId="4"/>
  </si>
  <si>
    <t>))</t>
    <phoneticPr fontId="4"/>
  </si>
  <si>
    <t>区分b</t>
    <phoneticPr fontId="4"/>
  </si>
  <si>
    <t>ガラスによ</t>
    <phoneticPr fontId="4"/>
  </si>
  <si>
    <t>御中</t>
    <rPh sb="0" eb="2">
      <t>オンチュウ</t>
    </rPh>
    <phoneticPr fontId="4"/>
  </si>
  <si>
    <t>下記のとおり住宅性能評価業務を申し込みます。申し込みに当たっては株式会社グッド・アイズ建築検査機構業務約款を遵守します。</t>
    <rPh sb="32" eb="34">
      <t>カブシキ</t>
    </rPh>
    <phoneticPr fontId="4"/>
  </si>
  <si>
    <t>スチール製</t>
    <rPh sb="4" eb="5">
      <t>セイ</t>
    </rPh>
    <phoneticPr fontId="4"/>
  </si>
  <si>
    <t>ステンレス製</t>
    <rPh sb="5" eb="6">
      <t>セイ</t>
    </rPh>
    <phoneticPr fontId="4"/>
  </si>
  <si>
    <t>耐火等級</t>
    <rPh sb="0" eb="2">
      <t>タイカ</t>
    </rPh>
    <rPh sb="2" eb="4">
      <t>トウキュウ</t>
    </rPh>
    <phoneticPr fontId="4"/>
  </si>
  <si>
    <t>耐火性能</t>
    <rPh sb="0" eb="3">
      <t>タイカセイ</t>
    </rPh>
    <rPh sb="3" eb="4">
      <t>ノウ</t>
    </rPh>
    <phoneticPr fontId="4"/>
  </si>
  <si>
    <t>ガラス種別</t>
    <rPh sb="3" eb="5">
      <t>シュベツ</t>
    </rPh>
    <phoneticPr fontId="4"/>
  </si>
  <si>
    <t>網入磨き板ガラス</t>
    <rPh sb="0" eb="1">
      <t>アミ</t>
    </rPh>
    <rPh sb="1" eb="2">
      <t>イ</t>
    </rPh>
    <rPh sb="2" eb="3">
      <t>ミガ</t>
    </rPh>
    <rPh sb="4" eb="5">
      <t>イタ</t>
    </rPh>
    <phoneticPr fontId="4"/>
  </si>
  <si>
    <t>網入板ガラス</t>
    <rPh sb="0" eb="1">
      <t>アミ</t>
    </rPh>
    <rPh sb="1" eb="2">
      <t>イ</t>
    </rPh>
    <rPh sb="2" eb="3">
      <t>イタ</t>
    </rPh>
    <phoneticPr fontId="4"/>
  </si>
  <si>
    <t>フロート板ガラス</t>
    <rPh sb="4" eb="5">
      <t>イタ</t>
    </rPh>
    <phoneticPr fontId="4"/>
  </si>
  <si>
    <t>型板ガラス</t>
    <rPh sb="0" eb="1">
      <t>カタ</t>
    </rPh>
    <rPh sb="1" eb="2">
      <t>イタ</t>
    </rPh>
    <phoneticPr fontId="4"/>
  </si>
  <si>
    <t>熱線吸収板ガラス</t>
    <rPh sb="0" eb="2">
      <t>ネッセン</t>
    </rPh>
    <rPh sb="2" eb="4">
      <t>キュウシュウ</t>
    </rPh>
    <rPh sb="4" eb="5">
      <t>イタ</t>
    </rPh>
    <phoneticPr fontId="4"/>
  </si>
  <si>
    <t>熱線反射板ガラス</t>
    <rPh sb="0" eb="2">
      <t>ネッセン</t>
    </rPh>
    <rPh sb="2" eb="4">
      <t>ハンシャ</t>
    </rPh>
    <rPh sb="4" eb="5">
      <t>イタ</t>
    </rPh>
    <phoneticPr fontId="4"/>
  </si>
  <si>
    <t>認定番号等</t>
    <rPh sb="0" eb="2">
      <t>ニンテイ</t>
    </rPh>
    <rPh sb="2" eb="4">
      <t>バンゴウ</t>
    </rPh>
    <rPh sb="4" eb="5">
      <t>ナド</t>
    </rPh>
    <phoneticPr fontId="4"/>
  </si>
  <si>
    <t>基準法告示第1369号に規定する特定防火設備</t>
    <rPh sb="0" eb="3">
      <t>キジュンホウ</t>
    </rPh>
    <rPh sb="3" eb="5">
      <t>コクジ</t>
    </rPh>
    <rPh sb="5" eb="6">
      <t>ダイ</t>
    </rPh>
    <rPh sb="10" eb="11">
      <t>ゴウ</t>
    </rPh>
    <rPh sb="12" eb="14">
      <t>キテイ</t>
    </rPh>
    <rPh sb="16" eb="18">
      <t>トクテイ</t>
    </rPh>
    <rPh sb="18" eb="20">
      <t>ボウカ</t>
    </rPh>
    <rPh sb="20" eb="22">
      <t>セツビ</t>
    </rPh>
    <phoneticPr fontId="4"/>
  </si>
  <si>
    <t>基準法告示第1360号に規定する防火設備</t>
    <rPh sb="0" eb="3">
      <t>キジュンホウ</t>
    </rPh>
    <rPh sb="3" eb="5">
      <t>コクジ</t>
    </rPh>
    <rPh sb="5" eb="6">
      <t>ダイ</t>
    </rPh>
    <rPh sb="10" eb="11">
      <t>ゴウ</t>
    </rPh>
    <rPh sb="12" eb="14">
      <t>キテイ</t>
    </rPh>
    <rPh sb="16" eb="18">
      <t>ボウカ</t>
    </rPh>
    <rPh sb="18" eb="20">
      <t>セツビ</t>
    </rPh>
    <phoneticPr fontId="4"/>
  </si>
  <si>
    <t>基準法告示第1366号に規定する防火設備</t>
    <rPh sb="0" eb="3">
      <t>キジュンホウ</t>
    </rPh>
    <rPh sb="3" eb="5">
      <t>コクジ</t>
    </rPh>
    <rPh sb="5" eb="6">
      <t>ダイ</t>
    </rPh>
    <rPh sb="10" eb="11">
      <t>ゴウ</t>
    </rPh>
    <rPh sb="12" eb="14">
      <t>キテイ</t>
    </rPh>
    <rPh sb="16" eb="18">
      <t>ボウカ</t>
    </rPh>
    <rPh sb="18" eb="20">
      <t>セツビ</t>
    </rPh>
    <phoneticPr fontId="4"/>
  </si>
  <si>
    <t>耐火時間</t>
    <rPh sb="0" eb="2">
      <t>タイカ</t>
    </rPh>
    <rPh sb="2" eb="4">
      <t>ジカン</t>
    </rPh>
    <phoneticPr fontId="4"/>
  </si>
  <si>
    <t>建具表</t>
    <rPh sb="0" eb="2">
      <t>タテグ</t>
    </rPh>
    <rPh sb="2" eb="3">
      <t>ヒョウ</t>
    </rPh>
    <phoneticPr fontId="4"/>
  </si>
  <si>
    <t>60分以上</t>
    <rPh sb="2" eb="3">
      <t>プン</t>
    </rPh>
    <rPh sb="3" eb="5">
      <t>イジョウ</t>
    </rPh>
    <phoneticPr fontId="4"/>
  </si>
  <si>
    <t>20分以上</t>
    <rPh sb="2" eb="3">
      <t>プン</t>
    </rPh>
    <rPh sb="3" eb="5">
      <t>イジョウ</t>
    </rPh>
    <phoneticPr fontId="4"/>
  </si>
  <si>
    <t>20分未満</t>
    <rPh sb="2" eb="3">
      <t>プン</t>
    </rPh>
    <rPh sb="3" eb="5">
      <t>ミマン</t>
    </rPh>
    <phoneticPr fontId="4"/>
  </si>
  <si>
    <t>換気口等</t>
    <rPh sb="0" eb="2">
      <t>カンキ</t>
    </rPh>
    <rPh sb="2" eb="3">
      <t>コウ</t>
    </rPh>
    <rPh sb="3" eb="4">
      <t>ナド</t>
    </rPh>
    <phoneticPr fontId="4"/>
  </si>
  <si>
    <t>認定書</t>
    <rPh sb="0" eb="2">
      <t>ニンテイ</t>
    </rPh>
    <rPh sb="2" eb="3">
      <t>ショ</t>
    </rPh>
    <phoneticPr fontId="4"/>
  </si>
  <si>
    <t>平面図</t>
    <rPh sb="0" eb="3">
      <t>ヘイメンズ</t>
    </rPh>
    <phoneticPr fontId="4"/>
  </si>
  <si>
    <t>外壁・軒</t>
    <rPh sb="0" eb="2">
      <t>ガイヘキ</t>
    </rPh>
    <rPh sb="3" eb="4">
      <t>ノキ</t>
    </rPh>
    <phoneticPr fontId="4"/>
  </si>
  <si>
    <t>構造・材料</t>
    <rPh sb="0" eb="2">
      <t>コウゾウ</t>
    </rPh>
    <rPh sb="3" eb="5">
      <t>ザイリョウ</t>
    </rPh>
    <phoneticPr fontId="4"/>
  </si>
  <si>
    <t>配置図</t>
    <rPh sb="0" eb="2">
      <t>ハイチ</t>
    </rPh>
    <rPh sb="2" eb="3">
      <t>ズ</t>
    </rPh>
    <phoneticPr fontId="4"/>
  </si>
  <si>
    <t>鉄筋コンクリート造　厚さ７cm以上</t>
    <rPh sb="0" eb="2">
      <t>テッキン</t>
    </rPh>
    <rPh sb="8" eb="9">
      <t>ゾウ</t>
    </rPh>
    <rPh sb="10" eb="11">
      <t>アツ</t>
    </rPh>
    <rPh sb="15" eb="17">
      <t>イジョウ</t>
    </rPh>
    <phoneticPr fontId="4"/>
  </si>
  <si>
    <t>裏の構造</t>
    <rPh sb="0" eb="1">
      <t>ウラ</t>
    </rPh>
    <rPh sb="2" eb="4">
      <t>コウゾウ</t>
    </rPh>
    <phoneticPr fontId="4"/>
  </si>
  <si>
    <t>基準法告示第1399号</t>
    <rPh sb="0" eb="2">
      <t>キジュン</t>
    </rPh>
    <rPh sb="2" eb="3">
      <t>ホウ</t>
    </rPh>
    <rPh sb="3" eb="5">
      <t>コクジ</t>
    </rPh>
    <rPh sb="5" eb="6">
      <t>ダイ</t>
    </rPh>
    <rPh sb="10" eb="11">
      <t>ゴウ</t>
    </rPh>
    <phoneticPr fontId="4"/>
  </si>
  <si>
    <t>基準法告示第1380号</t>
    <rPh sb="0" eb="2">
      <t>キジュン</t>
    </rPh>
    <rPh sb="2" eb="3">
      <t>ホウ</t>
    </rPh>
    <rPh sb="3" eb="5">
      <t>コクジ</t>
    </rPh>
    <rPh sb="5" eb="6">
      <t>ダイ</t>
    </rPh>
    <rPh sb="10" eb="11">
      <t>ゴウ</t>
    </rPh>
    <phoneticPr fontId="4"/>
  </si>
  <si>
    <t>基準法施行令第107条</t>
    <rPh sb="0" eb="2">
      <t>キジュン</t>
    </rPh>
    <rPh sb="2" eb="3">
      <t>ホウ</t>
    </rPh>
    <rPh sb="3" eb="5">
      <t>セコウ</t>
    </rPh>
    <rPh sb="5" eb="6">
      <t>レイ</t>
    </rPh>
    <rPh sb="6" eb="7">
      <t>ダイ</t>
    </rPh>
    <rPh sb="10" eb="11">
      <t>ジョウ</t>
    </rPh>
    <phoneticPr fontId="4"/>
  </si>
  <si>
    <t>基準法施行令第108条</t>
    <rPh sb="0" eb="2">
      <t>キジュン</t>
    </rPh>
    <rPh sb="2" eb="3">
      <t>ホウ</t>
    </rPh>
    <rPh sb="3" eb="5">
      <t>セコウ</t>
    </rPh>
    <rPh sb="5" eb="6">
      <t>レイ</t>
    </rPh>
    <rPh sb="6" eb="7">
      <t>ダイ</t>
    </rPh>
    <rPh sb="10" eb="11">
      <t>ジョウ</t>
    </rPh>
    <phoneticPr fontId="4"/>
  </si>
  <si>
    <t>比</t>
    <rPh sb="0" eb="1">
      <t>ヒ</t>
    </rPh>
    <phoneticPr fontId="4"/>
  </si>
  <si>
    <t>・</t>
    <phoneticPr fontId="4"/>
  </si>
  <si>
    <t>以下</t>
    <rPh sb="0" eb="2">
      <t>イカ</t>
    </rPh>
    <phoneticPr fontId="4"/>
  </si>
  <si>
    <t>最小かぶり厚さ</t>
    <rPh sb="0" eb="2">
      <t>サイショウ</t>
    </rPh>
    <rPh sb="5" eb="6">
      <t>アツ</t>
    </rPh>
    <phoneticPr fontId="4"/>
  </si>
  <si>
    <t>部位</t>
    <rPh sb="0" eb="2">
      <t>ブイ</t>
    </rPh>
    <phoneticPr fontId="4"/>
  </si>
  <si>
    <t>構造配筋</t>
    <rPh sb="0" eb="2">
      <t>コウゾウ</t>
    </rPh>
    <rPh sb="2" eb="3">
      <t>ハイ</t>
    </rPh>
    <rPh sb="3" eb="4">
      <t>キン</t>
    </rPh>
    <phoneticPr fontId="4"/>
  </si>
  <si>
    <t>直接土に接しない部分</t>
    <rPh sb="0" eb="2">
      <t>チョクセツ</t>
    </rPh>
    <rPh sb="2" eb="3">
      <t>ツチ</t>
    </rPh>
    <rPh sb="4" eb="5">
      <t>セッ</t>
    </rPh>
    <rPh sb="8" eb="10">
      <t>ブブン</t>
    </rPh>
    <phoneticPr fontId="4"/>
  </si>
  <si>
    <t>屋根スラブ
床スラブ
非耐力壁</t>
    <rPh sb="0" eb="2">
      <t>ヤネ</t>
    </rPh>
    <phoneticPr fontId="4"/>
  </si>
  <si>
    <t>屋内</t>
    <rPh sb="0" eb="2">
      <t>オクナイ</t>
    </rPh>
    <phoneticPr fontId="4"/>
  </si>
  <si>
    <t>mm
以上</t>
    <rPh sb="3" eb="5">
      <t>イジョウ</t>
    </rPh>
    <phoneticPr fontId="4"/>
  </si>
  <si>
    <t>標準図</t>
    <rPh sb="0" eb="2">
      <t>ヒョウジュン</t>
    </rPh>
    <rPh sb="2" eb="3">
      <t>ズ</t>
    </rPh>
    <phoneticPr fontId="4"/>
  </si>
  <si>
    <t>屋外</t>
    <rPh sb="0" eb="2">
      <t>オクガイ</t>
    </rPh>
    <phoneticPr fontId="4"/>
  </si>
  <si>
    <t>立面図</t>
    <rPh sb="0" eb="3">
      <t>リツメンズ</t>
    </rPh>
    <phoneticPr fontId="4"/>
  </si>
  <si>
    <t>柱・梁・
耐力壁</t>
    <rPh sb="0" eb="1">
      <t>ハシラ</t>
    </rPh>
    <rPh sb="2" eb="3">
      <t>ハリ</t>
    </rPh>
    <rPh sb="5" eb="7">
      <t>タイリョク</t>
    </rPh>
    <rPh sb="7" eb="8">
      <t>ヘキ</t>
    </rPh>
    <phoneticPr fontId="4"/>
  </si>
  <si>
    <t>上階界床</t>
    <rPh sb="0" eb="1">
      <t>ジョウ</t>
    </rPh>
    <rPh sb="1" eb="2">
      <t>カイ</t>
    </rPh>
    <rPh sb="2" eb="3">
      <t>カイ</t>
    </rPh>
    <rPh sb="3" eb="4">
      <t>ショウ</t>
    </rPh>
    <phoneticPr fontId="4"/>
  </si>
  <si>
    <t>床構造等</t>
    <rPh sb="0" eb="1">
      <t>ユカ</t>
    </rPh>
    <rPh sb="1" eb="3">
      <t>コウゾウ</t>
    </rPh>
    <rPh sb="3" eb="4">
      <t>ナド</t>
    </rPh>
    <phoneticPr fontId="4"/>
  </si>
  <si>
    <t>スラブの種類・厚さ</t>
    <rPh sb="4" eb="6">
      <t>シュルイ</t>
    </rPh>
    <rPh sb="7" eb="8">
      <t>アツ</t>
    </rPh>
    <phoneticPr fontId="4"/>
  </si>
  <si>
    <t>（最高）</t>
    <rPh sb="1" eb="3">
      <t>サイコウ</t>
    </rPh>
    <phoneticPr fontId="4"/>
  </si>
  <si>
    <t>均質単板ｽﾗﾌﾞ</t>
    <rPh sb="0" eb="2">
      <t>キンシツ</t>
    </rPh>
    <rPh sb="2" eb="3">
      <t>タン</t>
    </rPh>
    <rPh sb="3" eb="4">
      <t>バン</t>
    </rPh>
    <phoneticPr fontId="4"/>
  </si>
  <si>
    <t>（</t>
    <phoneticPr fontId="4"/>
  </si>
  <si>
    <t>□</t>
    <phoneticPr fontId="4"/>
  </si>
  <si>
    <t>（</t>
    <phoneticPr fontId="4"/>
  </si>
  <si>
    <t>mm）</t>
    <phoneticPr fontId="4"/>
  </si>
  <si>
    <t>等価厚さ</t>
    <rPh sb="0" eb="2">
      <t>トウカ</t>
    </rPh>
    <rPh sb="2" eb="3">
      <t>アツ</t>
    </rPh>
    <phoneticPr fontId="4"/>
  </si>
  <si>
    <t>（最低）</t>
    <rPh sb="1" eb="3">
      <t>サイテイ</t>
    </rPh>
    <phoneticPr fontId="4"/>
  </si>
  <si>
    <t>端部拘束条件（最高）</t>
    <rPh sb="0" eb="1">
      <t>タン</t>
    </rPh>
    <rPh sb="1" eb="2">
      <t>ブ</t>
    </rPh>
    <rPh sb="2" eb="4">
      <t>コウソク</t>
    </rPh>
    <rPh sb="4" eb="6">
      <t>ジョウケン</t>
    </rPh>
    <rPh sb="7" eb="9">
      <t>サイコウ</t>
    </rPh>
    <phoneticPr fontId="4"/>
  </si>
  <si>
    <t>辺）</t>
    <rPh sb="0" eb="1">
      <t>ヘン</t>
    </rPh>
    <phoneticPr fontId="4"/>
  </si>
  <si>
    <t>端部拘束条件（最低）</t>
    <rPh sb="0" eb="1">
      <t>タン</t>
    </rPh>
    <rPh sb="1" eb="2">
      <t>ブ</t>
    </rPh>
    <rPh sb="2" eb="4">
      <t>コウソク</t>
    </rPh>
    <rPh sb="4" eb="6">
      <t>ジョウケン</t>
    </rPh>
    <rPh sb="7" eb="9">
      <t>サイテイ</t>
    </rPh>
    <phoneticPr fontId="4"/>
  </si>
  <si>
    <t>注）</t>
    <rPh sb="0" eb="1">
      <t>チュウ</t>
    </rPh>
    <phoneticPr fontId="4"/>
  </si>
  <si>
    <t>相当スラブ厚による場合は、記入不要</t>
    <rPh sb="0" eb="2">
      <t>ソウトウ</t>
    </rPh>
    <rPh sb="5" eb="6">
      <t>アツ</t>
    </rPh>
    <rPh sb="9" eb="11">
      <t>バアイ</t>
    </rPh>
    <rPh sb="13" eb="15">
      <t>キニュウ</t>
    </rPh>
    <rPh sb="15" eb="17">
      <t>フヨウ</t>
    </rPh>
    <phoneticPr fontId="4"/>
  </si>
  <si>
    <t>受音室名と面積（最高）</t>
    <rPh sb="0" eb="3">
      <t>ジュオンシツ</t>
    </rPh>
    <rPh sb="3" eb="4">
      <t>メイ</t>
    </rPh>
    <rPh sb="5" eb="7">
      <t>メンセキ</t>
    </rPh>
    <rPh sb="8" eb="10">
      <t>サイコウ</t>
    </rPh>
    <phoneticPr fontId="4"/>
  </si>
  <si>
    <t>室名（</t>
    <rPh sb="0" eb="2">
      <t>シツメイ</t>
    </rPh>
    <phoneticPr fontId="4"/>
  </si>
  <si>
    <t>受音室名と面積（最低）</t>
    <rPh sb="0" eb="3">
      <t>ジュオンシツ</t>
    </rPh>
    <rPh sb="3" eb="4">
      <t>メイ</t>
    </rPh>
    <rPh sb="5" eb="7">
      <t>メンセキ</t>
    </rPh>
    <rPh sb="8" eb="10">
      <t>サイテイ</t>
    </rPh>
    <phoneticPr fontId="4"/>
  </si>
  <si>
    <t>床仕上げ構造</t>
    <rPh sb="0" eb="1">
      <t>ユカ</t>
    </rPh>
    <rPh sb="1" eb="3">
      <t>シア</t>
    </rPh>
    <rPh sb="4" eb="6">
      <t>コウゾウ</t>
    </rPh>
    <phoneticPr fontId="4"/>
  </si>
  <si>
    <t>施工方法（最高）</t>
    <rPh sb="0" eb="2">
      <t>セコウ</t>
    </rPh>
    <rPh sb="2" eb="4">
      <t>ホウホウ</t>
    </rPh>
    <rPh sb="5" eb="7">
      <t>サイコウ</t>
    </rPh>
    <phoneticPr fontId="4"/>
  </si>
  <si>
    <t>直接床構造の上に施工</t>
    <rPh sb="0" eb="2">
      <t>チョクセツ</t>
    </rPh>
    <rPh sb="2" eb="3">
      <t>ユカ</t>
    </rPh>
    <rPh sb="3" eb="5">
      <t>コウゾウ</t>
    </rPh>
    <rPh sb="6" eb="7">
      <t>ウエ</t>
    </rPh>
    <rPh sb="8" eb="10">
      <t>セコウ</t>
    </rPh>
    <phoneticPr fontId="4"/>
  </si>
  <si>
    <t>織じゅうたんJIS-L-4404</t>
    <rPh sb="0" eb="1">
      <t>オリ</t>
    </rPh>
    <phoneticPr fontId="4"/>
  </si>
  <si>
    <t>畳JIS-A-5902</t>
    <rPh sb="0" eb="1">
      <t>タタミ</t>
    </rPh>
    <phoneticPr fontId="4"/>
  </si>
  <si>
    <t>建材畳JIS-A-5914</t>
    <rPh sb="0" eb="2">
      <t>ケンザイ</t>
    </rPh>
    <rPh sb="2" eb="3">
      <t>タタミ</t>
    </rPh>
    <phoneticPr fontId="4"/>
  </si>
  <si>
    <t>木質ﾌﾛｰﾘﾝｸﾞ材</t>
    <rPh sb="0" eb="2">
      <t>モクシツ</t>
    </rPh>
    <rPh sb="9" eb="10">
      <t>ザイ</t>
    </rPh>
    <phoneticPr fontId="4"/>
  </si>
  <si>
    <t>ﾋﾞﾆﾙ系床材JIS-A-5705</t>
    <rPh sb="4" eb="5">
      <t>ケイ</t>
    </rPh>
    <rPh sb="5" eb="6">
      <t>ユカ</t>
    </rPh>
    <rPh sb="6" eb="7">
      <t>ザイ</t>
    </rPh>
    <phoneticPr fontId="4"/>
  </si>
  <si>
    <t>JIS-A-1440のｶﾃｺﾞﾘｰⅠ</t>
    <phoneticPr fontId="4"/>
  </si>
  <si>
    <t>告示で規定する乾式二重床下地構造の上に施工</t>
    <rPh sb="0" eb="2">
      <t>コクジ</t>
    </rPh>
    <rPh sb="3" eb="5">
      <t>キテイ</t>
    </rPh>
    <rPh sb="7" eb="9">
      <t>カンシキ</t>
    </rPh>
    <rPh sb="9" eb="11">
      <t>ニジュウ</t>
    </rPh>
    <rPh sb="11" eb="12">
      <t>ユカ</t>
    </rPh>
    <rPh sb="12" eb="14">
      <t>シタジ</t>
    </rPh>
    <rPh sb="14" eb="16">
      <t>コウゾウ</t>
    </rPh>
    <rPh sb="17" eb="18">
      <t>ウエ</t>
    </rPh>
    <rPh sb="19" eb="21">
      <t>セコウ</t>
    </rPh>
    <phoneticPr fontId="4"/>
  </si>
  <si>
    <t>発泡ﾌﾟﾗｽﾁｯｸ系下地構造材の上に施工</t>
    <rPh sb="0" eb="2">
      <t>ハッポウ</t>
    </rPh>
    <rPh sb="9" eb="10">
      <t>ケイ</t>
    </rPh>
    <rPh sb="10" eb="12">
      <t>シタジ</t>
    </rPh>
    <rPh sb="12" eb="14">
      <t>コウゾウ</t>
    </rPh>
    <rPh sb="14" eb="15">
      <t>ザイ</t>
    </rPh>
    <rPh sb="16" eb="17">
      <t>ウエ</t>
    </rPh>
    <rPh sb="18" eb="20">
      <t>セコウ</t>
    </rPh>
    <phoneticPr fontId="4"/>
  </si>
  <si>
    <t>床仕上げ材（最高）</t>
    <rPh sb="0" eb="1">
      <t>ユカ</t>
    </rPh>
    <rPh sb="1" eb="3">
      <t>シア</t>
    </rPh>
    <rPh sb="4" eb="5">
      <t>ザイ</t>
    </rPh>
    <rPh sb="6" eb="8">
      <t>サイコウ</t>
    </rPh>
    <phoneticPr fontId="4"/>
  </si>
  <si>
    <t>告示仕様</t>
    <rPh sb="0" eb="2">
      <t>コクジ</t>
    </rPh>
    <rPh sb="2" eb="4">
      <t>シヨウ</t>
    </rPh>
    <phoneticPr fontId="4"/>
  </si>
  <si>
    <t>告示同等</t>
    <rPh sb="0" eb="2">
      <t>コクジ</t>
    </rPh>
    <rPh sb="2" eb="4">
      <t>ドウトウ</t>
    </rPh>
    <phoneticPr fontId="4"/>
  </si>
  <si>
    <t>床仕上げの厚さ</t>
    <rPh sb="0" eb="1">
      <t>ユカ</t>
    </rPh>
    <rPh sb="1" eb="3">
      <t>シア</t>
    </rPh>
    <rPh sb="5" eb="6">
      <t>アツ</t>
    </rPh>
    <phoneticPr fontId="4"/>
  </si>
  <si>
    <t>施工方法（最低）</t>
    <rPh sb="0" eb="2">
      <t>セコウ</t>
    </rPh>
    <rPh sb="2" eb="4">
      <t>ホウホウ</t>
    </rPh>
    <rPh sb="5" eb="7">
      <t>サイテイ</t>
    </rPh>
    <phoneticPr fontId="4"/>
  </si>
  <si>
    <t>床仕上げ材（最低）</t>
    <rPh sb="0" eb="1">
      <t>ユカ</t>
    </rPh>
    <rPh sb="1" eb="3">
      <t>シア</t>
    </rPh>
    <rPh sb="4" eb="5">
      <t>ザイ</t>
    </rPh>
    <rPh sb="6" eb="8">
      <t>サイテイ</t>
    </rPh>
    <phoneticPr fontId="4"/>
  </si>
  <si>
    <t>相当スラブ厚</t>
    <rPh sb="0" eb="2">
      <t>ソウトウ</t>
    </rPh>
    <rPh sb="5" eb="6">
      <t>アツ</t>
    </rPh>
    <phoneticPr fontId="4"/>
  </si>
  <si>
    <t>⊿L：重量床衝撃音レベル低減量</t>
    <rPh sb="3" eb="5">
      <t>ジュウリョウ</t>
    </rPh>
    <rPh sb="5" eb="6">
      <t>ユカ</t>
    </rPh>
    <rPh sb="6" eb="8">
      <t>ショウゲキ</t>
    </rPh>
    <rPh sb="8" eb="9">
      <t>オン</t>
    </rPh>
    <rPh sb="12" eb="14">
      <t>テイゲン</t>
    </rPh>
    <rPh sb="14" eb="15">
      <t>リョウ</t>
    </rPh>
    <phoneticPr fontId="4"/>
  </si>
  <si>
    <t>m：床躯体の面密度</t>
    <rPh sb="2" eb="3">
      <t>ユカ</t>
    </rPh>
    <rPh sb="3" eb="4">
      <t>ク</t>
    </rPh>
    <rPh sb="4" eb="5">
      <t>タイ</t>
    </rPh>
    <rPh sb="6" eb="7">
      <t>メン</t>
    </rPh>
    <rPh sb="7" eb="9">
      <t>ミツド</t>
    </rPh>
    <phoneticPr fontId="4"/>
  </si>
  <si>
    <t>均質単板スラブの場合は記入不要</t>
    <rPh sb="0" eb="2">
      <t>キンシツ</t>
    </rPh>
    <rPh sb="2" eb="3">
      <t>タン</t>
    </rPh>
    <rPh sb="3" eb="4">
      <t>バン</t>
    </rPh>
    <rPh sb="8" eb="10">
      <t>バアイ</t>
    </rPh>
    <rPh sb="11" eb="13">
      <t>キニュウ</t>
    </rPh>
    <rPh sb="13" eb="15">
      <t>フヨウ</t>
    </rPh>
    <phoneticPr fontId="4"/>
  </si>
  <si>
    <t>□</t>
    <phoneticPr fontId="4"/>
  </si>
  <si>
    <t>床構造の区分（最高）</t>
    <rPh sb="0" eb="1">
      <t>ユカ</t>
    </rPh>
    <rPh sb="1" eb="3">
      <t>コウゾウ</t>
    </rPh>
    <rPh sb="4" eb="6">
      <t>クブン</t>
    </rPh>
    <rPh sb="7" eb="9">
      <t>サイコウ</t>
    </rPh>
    <phoneticPr fontId="4"/>
  </si>
  <si>
    <t>区分</t>
    <rPh sb="0" eb="2">
      <t>クブン</t>
    </rPh>
    <phoneticPr fontId="4"/>
  </si>
  <si>
    <t>床構造１</t>
    <rPh sb="0" eb="1">
      <t>ユカ</t>
    </rPh>
    <rPh sb="1" eb="3">
      <t>コウゾウ</t>
    </rPh>
    <phoneticPr fontId="4"/>
  </si>
  <si>
    <t>床構造２</t>
    <rPh sb="0" eb="1">
      <t>ユカ</t>
    </rPh>
    <rPh sb="1" eb="3">
      <t>コウゾウ</t>
    </rPh>
    <phoneticPr fontId="4"/>
  </si>
  <si>
    <t>2.5以上</t>
    <rPh sb="3" eb="5">
      <t>イジョウ</t>
    </rPh>
    <phoneticPr fontId="4"/>
  </si>
  <si>
    <t>2.0以上</t>
    <rPh sb="3" eb="5">
      <t>イジョウ</t>
    </rPh>
    <phoneticPr fontId="4"/>
  </si>
  <si>
    <t>1.8以上</t>
    <rPh sb="3" eb="5">
      <t>イジョウ</t>
    </rPh>
    <phoneticPr fontId="4"/>
  </si>
  <si>
    <t>1.8未満</t>
    <rPh sb="3" eb="5">
      <t>ミマン</t>
    </rPh>
    <phoneticPr fontId="4"/>
  </si>
  <si>
    <t>1100以上</t>
    <rPh sb="4" eb="6">
      <t>イジョウ</t>
    </rPh>
    <phoneticPr fontId="4"/>
  </si>
  <si>
    <t>1100未満</t>
    <rPh sb="4" eb="6">
      <t>ミマン</t>
    </rPh>
    <phoneticPr fontId="4"/>
  </si>
  <si>
    <t>）</t>
    <phoneticPr fontId="4"/>
  </si>
  <si>
    <t>内法の長辺寸法</t>
    <rPh sb="0" eb="2">
      <t>ウチノリ</t>
    </rPh>
    <rPh sb="3" eb="5">
      <t>チョウヘン</t>
    </rPh>
    <rPh sb="5" eb="7">
      <t>スンポウ</t>
    </rPh>
    <phoneticPr fontId="4"/>
  </si>
  <si>
    <t>1300未満</t>
    <rPh sb="4" eb="6">
      <t>ミマン</t>
    </rPh>
    <phoneticPr fontId="4"/>
  </si>
  <si>
    <t>便器の形式</t>
    <rPh sb="0" eb="2">
      <t>ベンキ</t>
    </rPh>
    <rPh sb="3" eb="5">
      <t>ケイシキ</t>
    </rPh>
    <phoneticPr fontId="4"/>
  </si>
  <si>
    <t>腰掛け式</t>
    <rPh sb="0" eb="2">
      <t>コシカ</t>
    </rPh>
    <rPh sb="3" eb="4">
      <t>シキ</t>
    </rPh>
    <phoneticPr fontId="4"/>
  </si>
  <si>
    <t>特定寝室とする室</t>
    <rPh sb="0" eb="2">
      <t>トクテイ</t>
    </rPh>
    <rPh sb="2" eb="4">
      <t>シンシツ</t>
    </rPh>
    <rPh sb="7" eb="8">
      <t>シツ</t>
    </rPh>
    <phoneticPr fontId="4"/>
  </si>
  <si>
    <t>9未満</t>
    <rPh sb="1" eb="3">
      <t>ミマン</t>
    </rPh>
    <phoneticPr fontId="4"/>
  </si>
  <si>
    <t>高齢者（共用）1/2</t>
    <rPh sb="0" eb="3">
      <t>コウレイシャ</t>
    </rPh>
    <rPh sb="4" eb="6">
      <t>キョウヨウ</t>
    </rPh>
    <phoneticPr fontId="4"/>
  </si>
  <si>
    <t>（第13面）</t>
    <rPh sb="1" eb="2">
      <t>ダイ</t>
    </rPh>
    <rPh sb="4" eb="5">
      <t>メン</t>
    </rPh>
    <phoneticPr fontId="4"/>
  </si>
  <si>
    <t>床面からの高さ</t>
    <rPh sb="0" eb="1">
      <t>ユカ</t>
    </rPh>
    <rPh sb="1" eb="2">
      <t>メン</t>
    </rPh>
    <rPh sb="5" eb="6">
      <t>タカ</t>
    </rPh>
    <phoneticPr fontId="4"/>
  </si>
  <si>
    <t>床の段差等</t>
    <rPh sb="0" eb="1">
      <t>ユカ</t>
    </rPh>
    <rPh sb="2" eb="4">
      <t>ダンサ</t>
    </rPh>
    <rPh sb="4" eb="5">
      <t>ナド</t>
    </rPh>
    <phoneticPr fontId="4"/>
  </si>
  <si>
    <t>段差なし</t>
    <rPh sb="0" eb="2">
      <t>ダンサ</t>
    </rPh>
    <phoneticPr fontId="4"/>
  </si>
  <si>
    <t>高低差</t>
    <rPh sb="0" eb="3">
      <t>コウテイサ</t>
    </rPh>
    <phoneticPr fontId="4"/>
  </si>
  <si>
    <t>高低差が生じる場合の構造</t>
    <rPh sb="0" eb="2">
      <t>コウテイ</t>
    </rPh>
    <rPh sb="2" eb="3">
      <t>サ</t>
    </rPh>
    <rPh sb="4" eb="5">
      <t>ショウ</t>
    </rPh>
    <rPh sb="7" eb="9">
      <t>バアイ</t>
    </rPh>
    <rPh sb="10" eb="12">
      <t>コウゾウ</t>
    </rPh>
    <phoneticPr fontId="4"/>
  </si>
  <si>
    <t>傾斜路の勾配</t>
    <rPh sb="0" eb="2">
      <t>ケイシャ</t>
    </rPh>
    <rPh sb="2" eb="3">
      <t>ミチ</t>
    </rPh>
    <rPh sb="4" eb="6">
      <t>コウバイ</t>
    </rPh>
    <phoneticPr fontId="4"/>
  </si>
  <si>
    <t>□</t>
    <phoneticPr fontId="4"/>
  </si>
  <si>
    <t>【郵便番号】</t>
    <phoneticPr fontId="4"/>
  </si>
  <si>
    <t>〒</t>
    <phoneticPr fontId="4"/>
  </si>
  <si>
    <t>【電話番号】</t>
    <phoneticPr fontId="4"/>
  </si>
  <si>
    <t>申請者からの委任を受けて申請を代理で行う者がいる場合においては、２欄に記入してください。</t>
    <phoneticPr fontId="4"/>
  </si>
  <si>
    <t>（第三面）</t>
    <phoneticPr fontId="4"/>
  </si>
  <si>
    <t>建築物に関する事項</t>
    <phoneticPr fontId="4"/>
  </si>
  <si>
    <t>区域区分未設定</t>
    <rPh sb="0" eb="2">
      <t>クイキ</t>
    </rPh>
    <rPh sb="2" eb="4">
      <t>クブン</t>
    </rPh>
    <rPh sb="4" eb="5">
      <t>ミ</t>
    </rPh>
    <rPh sb="5" eb="7">
      <t>セッテイ</t>
    </rPh>
    <phoneticPr fontId="4"/>
  </si>
  <si>
    <t>）</t>
    <phoneticPr fontId="4"/>
  </si>
  <si>
    <t>【３．防火地域】</t>
    <phoneticPr fontId="4"/>
  </si>
  <si>
    <t>【４．敷地面積】</t>
    <phoneticPr fontId="4"/>
  </si>
  <si>
    <t>【５．建て方】</t>
    <phoneticPr fontId="4"/>
  </si>
  <si>
    <t>【６．建築面積】</t>
    <phoneticPr fontId="4"/>
  </si>
  <si>
    <t>【７．延べ面積】</t>
    <phoneticPr fontId="4"/>
  </si>
  <si>
    <t>【８．住戸の数】</t>
    <phoneticPr fontId="4"/>
  </si>
  <si>
    <t>【建物全体】</t>
    <phoneticPr fontId="4"/>
  </si>
  <si>
    <t>地下</t>
    <phoneticPr fontId="4"/>
  </si>
  <si>
    <t>造</t>
    <rPh sb="0" eb="1">
      <t>ツク</t>
    </rPh>
    <phoneticPr fontId="4"/>
  </si>
  <si>
    <t>【11．その他必要な事項】</t>
    <phoneticPr fontId="4"/>
  </si>
  <si>
    <t>【12．備考】</t>
    <phoneticPr fontId="4"/>
  </si>
  <si>
    <t>３欄は、該当するチェックボックスに「レ」マークを入れてください。なお、建築物の敷地が防火地域、準防火地域又は指定のない区域のうち</t>
    <phoneticPr fontId="4"/>
  </si>
  <si>
    <t>２以上の地域又は区域にわたるときは、それぞれの地域又は区域について記入してください。</t>
    <phoneticPr fontId="4"/>
  </si>
  <si>
    <t>申請者の氏名又は名称</t>
    <phoneticPr fontId="4"/>
  </si>
  <si>
    <t>第</t>
    <phoneticPr fontId="4"/>
  </si>
  <si>
    <t>号</t>
    <phoneticPr fontId="4"/>
  </si>
  <si>
    <t>□</t>
    <phoneticPr fontId="4"/>
  </si>
  <si>
    <t>・</t>
    <phoneticPr fontId="4"/>
  </si>
  <si>
    <r>
      <t>単純開口率</t>
    </r>
    <r>
      <rPr>
        <sz val="10"/>
        <rFont val="ＭＳ Ｐゴシック"/>
        <family val="3"/>
        <charset val="128"/>
      </rPr>
      <t>(</t>
    </r>
    <r>
      <rPr>
        <b/>
        <sz val="10"/>
        <rFont val="ＭＳ Ｐゴシック"/>
        <family val="3"/>
        <charset val="128"/>
      </rPr>
      <t>Ａ</t>
    </r>
    <r>
      <rPr>
        <sz val="10"/>
        <rFont val="ＭＳ Ｐゴシック"/>
        <family val="3"/>
        <charset val="128"/>
      </rPr>
      <t>÷</t>
    </r>
    <r>
      <rPr>
        <b/>
        <sz val="10"/>
        <rFont val="ＭＳ Ｐゴシック"/>
        <family val="3"/>
        <charset val="128"/>
      </rPr>
      <t>Ｓ</t>
    </r>
    <r>
      <rPr>
        <sz val="10"/>
        <rFont val="ＭＳ Ｐゴシック"/>
        <family val="3"/>
        <charset val="128"/>
      </rPr>
      <t>×１００［％］／小数点以下切り捨て）</t>
    </r>
    <rPh sb="0" eb="2">
      <t>タンジュン</t>
    </rPh>
    <rPh sb="2" eb="4">
      <t>カイコウ</t>
    </rPh>
    <rPh sb="4" eb="5">
      <t>リツ</t>
    </rPh>
    <rPh sb="17" eb="20">
      <t>ショウスウテン</t>
    </rPh>
    <rPh sb="20" eb="22">
      <t>イカ</t>
    </rPh>
    <rPh sb="22" eb="23">
      <t>キ</t>
    </rPh>
    <rPh sb="24" eb="25">
      <t>ス</t>
    </rPh>
    <phoneticPr fontId="4"/>
  </si>
  <si>
    <t>÷</t>
    <phoneticPr fontId="4"/>
  </si>
  <si>
    <t>×</t>
    <phoneticPr fontId="4"/>
  </si>
  <si>
    <t>１００＝</t>
    <phoneticPr fontId="4"/>
  </si>
  <si>
    <t>Ａn</t>
    <phoneticPr fontId="4"/>
  </si>
  <si>
    <t>Ａe</t>
    <phoneticPr fontId="4"/>
  </si>
  <si>
    <t>Ａs</t>
    <phoneticPr fontId="4"/>
  </si>
  <si>
    <t>Ａw</t>
    <phoneticPr fontId="4"/>
  </si>
  <si>
    <t>【電話番号】</t>
    <phoneticPr fontId="4"/>
  </si>
  <si>
    <t>【氏名】</t>
    <phoneticPr fontId="4"/>
  </si>
  <si>
    <t>（</t>
    <phoneticPr fontId="4"/>
  </si>
  <si>
    <t>構造種別</t>
    <rPh sb="0" eb="2">
      <t>コウゾウ</t>
    </rPh>
    <rPh sb="2" eb="4">
      <t>シュベツ</t>
    </rPh>
    <phoneticPr fontId="4"/>
  </si>
  <si>
    <t>造</t>
    <rPh sb="0" eb="1">
      <t>ゾウ</t>
    </rPh>
    <phoneticPr fontId="4"/>
  </si>
  <si>
    <t>計算書</t>
    <rPh sb="0" eb="3">
      <t>ケイサンショ</t>
    </rPh>
    <phoneticPr fontId="4"/>
  </si>
  <si>
    <t>鉄筋コンクリート</t>
    <rPh sb="0" eb="2">
      <t>テッキン</t>
    </rPh>
    <phoneticPr fontId="4"/>
  </si>
  <si>
    <t>鉄骨鉄筋コンクリート</t>
    <rPh sb="0" eb="2">
      <t>テッコツ</t>
    </rPh>
    <rPh sb="2" eb="4">
      <t>テッキン</t>
    </rPh>
    <phoneticPr fontId="4"/>
  </si>
  <si>
    <t>鉄骨</t>
    <rPh sb="0" eb="2">
      <t>テッコツ</t>
    </rPh>
    <phoneticPr fontId="4"/>
  </si>
  <si>
    <t>耐震等級</t>
    <rPh sb="0" eb="2">
      <t>タイシン</t>
    </rPh>
    <rPh sb="2" eb="4">
      <t>トウキュウ</t>
    </rPh>
    <phoneticPr fontId="4"/>
  </si>
  <si>
    <t>・</t>
    <phoneticPr fontId="4"/>
  </si>
  <si>
    <t>骨組形式</t>
    <rPh sb="0" eb="1">
      <t>ホネ</t>
    </rPh>
    <rPh sb="1" eb="2">
      <t>グ</t>
    </rPh>
    <rPh sb="2" eb="4">
      <t>ケイシキ</t>
    </rPh>
    <phoneticPr fontId="4"/>
  </si>
  <si>
    <t>Ｘ方向</t>
    <rPh sb="1" eb="3">
      <t>ホウコウ</t>
    </rPh>
    <phoneticPr fontId="4"/>
  </si>
  <si>
    <t>Ｙ方向</t>
    <rPh sb="1" eb="3">
      <t>ホウコウ</t>
    </rPh>
    <phoneticPr fontId="4"/>
  </si>
  <si>
    <t>計算ルート</t>
    <rPh sb="0" eb="2">
      <t>ケイサン</t>
    </rPh>
    <phoneticPr fontId="4"/>
  </si>
  <si>
    <t>ルート１</t>
    <phoneticPr fontId="4"/>
  </si>
  <si>
    <t>ルート２－１</t>
    <phoneticPr fontId="4"/>
  </si>
  <si>
    <t>ルート２－２</t>
    <phoneticPr fontId="4"/>
  </si>
  <si>
    <t>ルート２－３</t>
    <phoneticPr fontId="4"/>
  </si>
  <si>
    <t>ルート３</t>
    <phoneticPr fontId="4"/>
  </si>
  <si>
    <t>その他</t>
    <rPh sb="2" eb="3">
      <t>タ</t>
    </rPh>
    <phoneticPr fontId="4"/>
  </si>
  <si>
    <t>構造計算</t>
    <rPh sb="0" eb="2">
      <t>コウゾウ</t>
    </rPh>
    <rPh sb="2" eb="4">
      <t>ケイサン</t>
    </rPh>
    <phoneticPr fontId="4"/>
  </si>
  <si>
    <t>・計算条件</t>
    <rPh sb="1" eb="3">
      <t>ケイサン</t>
    </rPh>
    <rPh sb="3" eb="5">
      <t>ジョウケン</t>
    </rPh>
    <phoneticPr fontId="4"/>
  </si>
  <si>
    <t>構造設計</t>
    <rPh sb="0" eb="2">
      <t>コウゾウ</t>
    </rPh>
    <rPh sb="2" eb="4">
      <t>セッケイ</t>
    </rPh>
    <phoneticPr fontId="4"/>
  </si>
  <si>
    <t>耐震等級（倒壊防止）</t>
    <rPh sb="0" eb="2">
      <t>タイシン</t>
    </rPh>
    <rPh sb="2" eb="4">
      <t>トウキュウ</t>
    </rPh>
    <rPh sb="5" eb="7">
      <t>トウカイ</t>
    </rPh>
    <rPh sb="7" eb="9">
      <t>ボウシ</t>
    </rPh>
    <phoneticPr fontId="4"/>
  </si>
  <si>
    <t>標準仕様</t>
    <rPh sb="0" eb="2">
      <t>ヒョウジュン</t>
    </rPh>
    <rPh sb="2" eb="4">
      <t>シヨウ</t>
    </rPh>
    <phoneticPr fontId="4"/>
  </si>
  <si>
    <t>限界耐力計算</t>
    <rPh sb="0" eb="2">
      <t>ゲンカイ</t>
    </rPh>
    <rPh sb="2" eb="4">
      <t>タイリョク</t>
    </rPh>
    <rPh sb="4" eb="6">
      <t>ケイサン</t>
    </rPh>
    <phoneticPr fontId="4"/>
  </si>
  <si>
    <t>構造図</t>
    <rPh sb="0" eb="2">
      <t>コウゾウ</t>
    </rPh>
    <rPh sb="2" eb="3">
      <t>ズ</t>
    </rPh>
    <phoneticPr fontId="4"/>
  </si>
  <si>
    <t>耐風等級</t>
    <rPh sb="0" eb="1">
      <t>タイ</t>
    </rPh>
    <rPh sb="1" eb="2">
      <t>フウ</t>
    </rPh>
    <rPh sb="2" eb="4">
      <t>トウキュウ</t>
    </rPh>
    <phoneticPr fontId="4"/>
  </si>
  <si>
    <t>耐積雪等級</t>
    <rPh sb="0" eb="1">
      <t>タイ</t>
    </rPh>
    <rPh sb="1" eb="3">
      <t>セキセツ</t>
    </rPh>
    <rPh sb="3" eb="5">
      <t>トウキュウ</t>
    </rPh>
    <phoneticPr fontId="4"/>
  </si>
  <si>
    <t>（</t>
    <phoneticPr fontId="4"/>
  </si>
  <si>
    <t>壁式ラーメン鉄筋コンクリート造</t>
    <rPh sb="0" eb="1">
      <t>カベ</t>
    </rPh>
    <rPh sb="1" eb="2">
      <t>シキ</t>
    </rPh>
    <rPh sb="6" eb="8">
      <t>テッキン</t>
    </rPh>
    <rPh sb="14" eb="15">
      <t>ゾウ</t>
    </rPh>
    <phoneticPr fontId="4"/>
  </si>
  <si>
    <t>プレストレストコンクリート造</t>
    <rPh sb="13" eb="14">
      <t>ゾウ</t>
    </rPh>
    <phoneticPr fontId="4"/>
  </si>
  <si>
    <t>耐震等級（損傷防止）</t>
    <rPh sb="0" eb="2">
      <t>タイシン</t>
    </rPh>
    <rPh sb="2" eb="4">
      <t>トウキュウ</t>
    </rPh>
    <rPh sb="5" eb="7">
      <t>ソンショウ</t>
    </rPh>
    <rPh sb="7" eb="9">
      <t>ボウシ</t>
    </rPh>
    <phoneticPr fontId="4"/>
  </si>
  <si>
    <t>）</t>
    <phoneticPr fontId="4"/>
  </si>
  <si>
    <t>（</t>
    <phoneticPr fontId="4"/>
  </si>
  <si>
    <t>）</t>
    <phoneticPr fontId="4"/>
  </si>
  <si>
    <t>材料の仕様</t>
    <rPh sb="0" eb="2">
      <t>ザイリョウ</t>
    </rPh>
    <rPh sb="3" eb="5">
      <t>シヨウ</t>
    </rPh>
    <phoneticPr fontId="4"/>
  </si>
  <si>
    <t>・コンクリートの種類</t>
    <rPh sb="8" eb="10">
      <t>シュルイ</t>
    </rPh>
    <phoneticPr fontId="4"/>
  </si>
  <si>
    <t>設計基準強度</t>
    <rPh sb="0" eb="2">
      <t>セッケイ</t>
    </rPh>
    <rPh sb="2" eb="4">
      <t>キジュン</t>
    </rPh>
    <rPh sb="4" eb="6">
      <t>キョウド</t>
    </rPh>
    <phoneticPr fontId="4"/>
  </si>
  <si>
    <t>・鉄筋種類</t>
    <rPh sb="1" eb="3">
      <t>テッキン</t>
    </rPh>
    <rPh sb="3" eb="5">
      <t>シュルイ</t>
    </rPh>
    <phoneticPr fontId="4"/>
  </si>
  <si>
    <t>高強度せん断補強筋</t>
    <rPh sb="0" eb="3">
      <t>コウキョウド</t>
    </rPh>
    <rPh sb="5" eb="6">
      <t>ダン</t>
    </rPh>
    <rPh sb="6" eb="8">
      <t>ホキョウ</t>
    </rPh>
    <rPh sb="8" eb="9">
      <t>キン</t>
    </rPh>
    <phoneticPr fontId="4"/>
  </si>
  <si>
    <t>・鉄骨種類</t>
    <rPh sb="1" eb="3">
      <t>テッコツ</t>
    </rPh>
    <rPh sb="3" eb="5">
      <t>シュルイ</t>
    </rPh>
    <phoneticPr fontId="4"/>
  </si>
  <si>
    <t>SN材</t>
    <rPh sb="2" eb="3">
      <t>ザイ</t>
    </rPh>
    <phoneticPr fontId="4"/>
  </si>
  <si>
    <t>SM材</t>
    <rPh sb="2" eb="3">
      <t>ザイ</t>
    </rPh>
    <phoneticPr fontId="4"/>
  </si>
  <si>
    <t>SS材</t>
    <rPh sb="2" eb="3">
      <t>ザイ</t>
    </rPh>
    <phoneticPr fontId="4"/>
  </si>
  <si>
    <t>地盤・杭</t>
    <rPh sb="0" eb="2">
      <t>ジバン</t>
    </rPh>
    <rPh sb="3" eb="4">
      <t>クイ</t>
    </rPh>
    <phoneticPr fontId="4"/>
  </si>
  <si>
    <t>地盤の種類・</t>
    <rPh sb="0" eb="2">
      <t>ジバン</t>
    </rPh>
    <rPh sb="3" eb="5">
      <t>シュルイ</t>
    </rPh>
    <phoneticPr fontId="4"/>
  </si>
  <si>
    <t>・支持地盤の種類</t>
    <rPh sb="1" eb="3">
      <t>シジ</t>
    </rPh>
    <rPh sb="3" eb="5">
      <t>ジバン</t>
    </rPh>
    <rPh sb="6" eb="8">
      <t>シュルイ</t>
    </rPh>
    <phoneticPr fontId="4"/>
  </si>
  <si>
    <t>粘性土</t>
    <rPh sb="0" eb="2">
      <t>ネンセイ</t>
    </rPh>
    <rPh sb="2" eb="3">
      <t>ド</t>
    </rPh>
    <phoneticPr fontId="4"/>
  </si>
  <si>
    <t>砂質土</t>
    <rPh sb="0" eb="1">
      <t>サ</t>
    </rPh>
    <rPh sb="1" eb="2">
      <t>シツ</t>
    </rPh>
    <rPh sb="2" eb="3">
      <t>ド</t>
    </rPh>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</si>
  <si>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</si>
  <si>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</si>
  <si>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</si>
  <si>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</si>
  <si>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</si>
  <si>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</si>
  <si>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t>
    <phoneticPr fontId="4"/>
  </si>
  <si>
    <t>【住　　所】</t>
    <phoneticPr fontId="4"/>
  </si>
  <si>
    <t>【電話番号】</t>
    <phoneticPr fontId="4"/>
  </si>
  <si>
    <t>重量床衝撃音対策</t>
    <rPh sb="0" eb="2">
      <t>ジュウリョウ</t>
    </rPh>
    <rPh sb="2" eb="3">
      <t>ユカ</t>
    </rPh>
    <rPh sb="3" eb="5">
      <t>ショウゲキ</t>
    </rPh>
    <rPh sb="5" eb="6">
      <t>オン</t>
    </rPh>
    <rPh sb="6" eb="8">
      <t>タイサク</t>
    </rPh>
    <phoneticPr fontId="4"/>
  </si>
  <si>
    <t>軽量床衝撃音対策</t>
    <rPh sb="0" eb="2">
      <t>ケイリョウ</t>
    </rPh>
    <rPh sb="2" eb="3">
      <t>ユカ</t>
    </rPh>
    <rPh sb="3" eb="5">
      <t>ショウゲキ</t>
    </rPh>
    <rPh sb="5" eb="6">
      <t>オン</t>
    </rPh>
    <rPh sb="6" eb="8">
      <t>タイサク</t>
    </rPh>
    <phoneticPr fontId="4"/>
  </si>
  <si>
    <t>・</t>
    <phoneticPr fontId="4"/>
  </si>
  <si>
    <t>（</t>
    <phoneticPr fontId="4"/>
  </si>
  <si>
    <t>有</t>
    <rPh sb="0" eb="1">
      <t>ア</t>
    </rPh>
    <phoneticPr fontId="4"/>
  </si>
  <si>
    <t>無</t>
    <rPh sb="0" eb="1">
      <t>ム</t>
    </rPh>
    <phoneticPr fontId="4"/>
  </si>
  <si>
    <t>（</t>
    <phoneticPr fontId="4"/>
  </si>
  <si>
    <t>（</t>
    <phoneticPr fontId="4"/>
  </si>
  <si>
    <t>北向開口</t>
    <rPh sb="0" eb="1">
      <t>キタ</t>
    </rPh>
    <rPh sb="1" eb="2">
      <t>ム</t>
    </rPh>
    <rPh sb="2" eb="4">
      <t>カイコウ</t>
    </rPh>
    <phoneticPr fontId="4"/>
  </si>
  <si>
    <t>洋室（2）</t>
    <rPh sb="0" eb="2">
      <t>ヨウシツ</t>
    </rPh>
    <phoneticPr fontId="4"/>
  </si>
  <si>
    <t>洋室（3）</t>
    <rPh sb="0" eb="2">
      <t>ヨウシツ</t>
    </rPh>
    <phoneticPr fontId="4"/>
  </si>
  <si>
    <t>洋室（４）</t>
    <rPh sb="0" eb="2">
      <t>ヨウシツ</t>
    </rPh>
    <phoneticPr fontId="4"/>
  </si>
  <si>
    <t>和室</t>
    <rPh sb="0" eb="2">
      <t>ワシツ</t>
    </rPh>
    <phoneticPr fontId="4"/>
  </si>
  <si>
    <t>ＤＫ</t>
    <phoneticPr fontId="4"/>
  </si>
  <si>
    <t>東向開口</t>
    <rPh sb="0" eb="1">
      <t>ヒガシ</t>
    </rPh>
    <rPh sb="1" eb="2">
      <t>ム</t>
    </rPh>
    <rPh sb="2" eb="4">
      <t>カイコウ</t>
    </rPh>
    <phoneticPr fontId="4"/>
  </si>
  <si>
    <t>ＭＢＲ</t>
    <phoneticPr fontId="4"/>
  </si>
  <si>
    <t>ＢＲ1</t>
    <phoneticPr fontId="4"/>
  </si>
  <si>
    <t>ＢＲ２</t>
    <phoneticPr fontId="4"/>
  </si>
  <si>
    <t>南向開口</t>
    <rPh sb="0" eb="1">
      <t>ミナミ</t>
    </rPh>
    <rPh sb="1" eb="2">
      <t>ム</t>
    </rPh>
    <rPh sb="2" eb="4">
      <t>カイコウ</t>
    </rPh>
    <phoneticPr fontId="4"/>
  </si>
  <si>
    <t>西向開口</t>
    <rPh sb="0" eb="2">
      <t>ニシム</t>
    </rPh>
    <rPh sb="2" eb="4">
      <t>カイコウ</t>
    </rPh>
    <phoneticPr fontId="4"/>
  </si>
  <si>
    <t>真上開口</t>
    <rPh sb="0" eb="2">
      <t>マウエ</t>
    </rPh>
    <rPh sb="2" eb="4">
      <t>カイコウ</t>
    </rPh>
    <phoneticPr fontId="4"/>
  </si>
  <si>
    <t>ﾀｲﾌﾟ別</t>
    <rPh sb="4" eb="5">
      <t>ベツ</t>
    </rPh>
    <phoneticPr fontId="4"/>
  </si>
  <si>
    <t>事　　項</t>
    <rPh sb="0" eb="1">
      <t>コト</t>
    </rPh>
    <rPh sb="3" eb="4">
      <t>コウ</t>
    </rPh>
    <phoneticPr fontId="4"/>
  </si>
  <si>
    <t>等　級※</t>
    <rPh sb="0" eb="1">
      <t>トウ</t>
    </rPh>
    <rPh sb="2" eb="3">
      <t>キュウ</t>
    </rPh>
    <phoneticPr fontId="4"/>
  </si>
  <si>
    <t>確認欄</t>
    <rPh sb="0" eb="1">
      <t>アキラ</t>
    </rPh>
    <rPh sb="1" eb="2">
      <t>シノブ</t>
    </rPh>
    <rPh sb="2" eb="3">
      <t>ラン</t>
    </rPh>
    <phoneticPr fontId="4"/>
  </si>
  <si>
    <t>1-1</t>
    <phoneticPr fontId="4"/>
  </si>
  <si>
    <t>適</t>
    <rPh sb="0" eb="1">
      <t>テキ</t>
    </rPh>
    <phoneticPr fontId="4"/>
  </si>
  <si>
    <t>不適</t>
    <rPh sb="0" eb="2">
      <t>フテキ</t>
    </rPh>
    <phoneticPr fontId="4"/>
  </si>
  <si>
    <t>(損傷防止)</t>
    <rPh sb="1" eb="3">
      <t>ソンショウ</t>
    </rPh>
    <rPh sb="3" eb="5">
      <t>ボウシ</t>
    </rPh>
    <phoneticPr fontId="4"/>
  </si>
  <si>
    <t>）</t>
    <phoneticPr fontId="4"/>
  </si>
  <si>
    <t>耐積雪等級</t>
    <rPh sb="0" eb="1">
      <t>タイ</t>
    </rPh>
    <rPh sb="1" eb="3">
      <t>セキセツ</t>
    </rPh>
    <phoneticPr fontId="4"/>
  </si>
  <si>
    <t>）</t>
    <phoneticPr fontId="4"/>
  </si>
  <si>
    <t>地盤又は杭の</t>
    <rPh sb="0" eb="2">
      <t>ジバン</t>
    </rPh>
    <rPh sb="2" eb="3">
      <t>マタ</t>
    </rPh>
    <phoneticPr fontId="4"/>
  </si>
  <si>
    <t>許容支持力等</t>
    <rPh sb="0" eb="2">
      <t>キョヨウ</t>
    </rPh>
    <phoneticPr fontId="4"/>
  </si>
  <si>
    <t>その他（地震に対する構造躯体の倒壊等防止及び損傷防止）</t>
    <rPh sb="2" eb="3">
      <t>タ</t>
    </rPh>
    <rPh sb="4" eb="6">
      <t>ジシン</t>
    </rPh>
    <rPh sb="7" eb="8">
      <t>タイ</t>
    </rPh>
    <rPh sb="10" eb="12">
      <t>コウゾウ</t>
    </rPh>
    <rPh sb="12" eb="14">
      <t>クタイ</t>
    </rPh>
    <rPh sb="15" eb="18">
      <t>トウカイトウ</t>
    </rPh>
    <rPh sb="18" eb="20">
      <t>ボウシ</t>
    </rPh>
    <rPh sb="20" eb="21">
      <t>オヨ</t>
    </rPh>
    <rPh sb="22" eb="24">
      <t>ソンショウ</t>
    </rPh>
    <rPh sb="24" eb="26">
      <t>ボウシ</t>
    </rPh>
    <phoneticPr fontId="4"/>
  </si>
  <si>
    <t>１－４</t>
    <phoneticPr fontId="4"/>
  </si>
  <si>
    <t>耐風等級（構造躯体の倒壊等防止及び損傷防止）</t>
    <rPh sb="0" eb="1">
      <t>タイ</t>
    </rPh>
    <rPh sb="1" eb="2">
      <t>カゼ</t>
    </rPh>
    <rPh sb="2" eb="4">
      <t>トウキュウ</t>
    </rPh>
    <phoneticPr fontId="4"/>
  </si>
  <si>
    <t>更新対策（共用排水管）</t>
    <rPh sb="0" eb="2">
      <t>コウシン</t>
    </rPh>
    <rPh sb="2" eb="4">
      <t>タイサク</t>
    </rPh>
    <rPh sb="5" eb="7">
      <t>キョウヨウ</t>
    </rPh>
    <rPh sb="7" eb="9">
      <t>ハイスイ</t>
    </rPh>
    <rPh sb="9" eb="10">
      <t>カン</t>
    </rPh>
    <phoneticPr fontId="4"/>
  </si>
  <si>
    <t>４．維持管理・更新への配慮に関すること</t>
    <rPh sb="2" eb="4">
      <t>イジ</t>
    </rPh>
    <rPh sb="4" eb="6">
      <t>カンリ</t>
    </rPh>
    <rPh sb="7" eb="9">
      <t>コウシン</t>
    </rPh>
    <rPh sb="11" eb="13">
      <t>ハイリョ</t>
    </rPh>
    <rPh sb="14" eb="15">
      <t>カン</t>
    </rPh>
    <phoneticPr fontId="4"/>
  </si>
  <si>
    <t>更新対策（住戸専用部）</t>
    <rPh sb="0" eb="2">
      <t>コウシン</t>
    </rPh>
    <rPh sb="2" eb="4">
      <t>タイサク</t>
    </rPh>
    <rPh sb="5" eb="6">
      <t>ジュウ</t>
    </rPh>
    <rPh sb="6" eb="7">
      <t>コ</t>
    </rPh>
    <rPh sb="7" eb="9">
      <t>センヨウ</t>
    </rPh>
    <rPh sb="9" eb="10">
      <t>ブ</t>
    </rPh>
    <phoneticPr fontId="4"/>
  </si>
  <si>
    <t>1-4</t>
    <phoneticPr fontId="4"/>
  </si>
  <si>
    <t>1-5</t>
    <phoneticPr fontId="4"/>
  </si>
  <si>
    <t>1-3</t>
    <phoneticPr fontId="4"/>
  </si>
  <si>
    <t>（</t>
    <phoneticPr fontId="4"/>
  </si>
  <si>
    <t>(倒壊等防止)</t>
    <rPh sb="1" eb="3">
      <t>トウカイ</t>
    </rPh>
    <rPh sb="3" eb="4">
      <t>トウ</t>
    </rPh>
    <rPh sb="4" eb="6">
      <t>ボウシ</t>
    </rPh>
    <phoneticPr fontId="4"/>
  </si>
  <si>
    <t>（倒壊等防止及び損傷防止）</t>
    <rPh sb="1" eb="4">
      <t>トウカイトウ</t>
    </rPh>
    <rPh sb="4" eb="6">
      <t>ボウシ</t>
    </rPh>
    <rPh sb="6" eb="7">
      <t>オヨ</t>
    </rPh>
    <rPh sb="8" eb="10">
      <t>ソンショウ</t>
    </rPh>
    <rPh sb="10" eb="12">
      <t>ボウシ</t>
    </rPh>
    <phoneticPr fontId="4"/>
  </si>
  <si>
    <t>1-4</t>
    <phoneticPr fontId="4"/>
  </si>
  <si>
    <t>1-5</t>
    <phoneticPr fontId="4"/>
  </si>
  <si>
    <t>免震建築物</t>
    <rPh sb="0" eb="1">
      <t>メン</t>
    </rPh>
    <rPh sb="1" eb="2">
      <t>シン</t>
    </rPh>
    <rPh sb="2" eb="5">
      <t>ケンチクブツ</t>
    </rPh>
    <phoneticPr fontId="4"/>
  </si>
  <si>
    <t>1-3</t>
    <phoneticPr fontId="4"/>
  </si>
  <si>
    <t>その他（倒壊等防止及び損傷防止）</t>
    <rPh sb="2" eb="3">
      <t>タ</t>
    </rPh>
    <rPh sb="4" eb="7">
      <t>トウカイトウ</t>
    </rPh>
    <rPh sb="7" eb="9">
      <t>ボウシ</t>
    </rPh>
    <rPh sb="9" eb="10">
      <t>オヨ</t>
    </rPh>
    <rPh sb="11" eb="13">
      <t>ソンショウ</t>
    </rPh>
    <rPh sb="13" eb="15">
      <t>ボウシ</t>
    </rPh>
    <phoneticPr fontId="4"/>
  </si>
  <si>
    <t>1-6</t>
    <phoneticPr fontId="4"/>
  </si>
  <si>
    <t>1-7</t>
    <phoneticPr fontId="4"/>
  </si>
  <si>
    <t>免震建築物</t>
    <rPh sb="0" eb="1">
      <t>メン</t>
    </rPh>
    <rPh sb="1" eb="2">
      <t>シン</t>
    </rPh>
    <rPh sb="2" eb="4">
      <t>ケンチク</t>
    </rPh>
    <rPh sb="4" eb="5">
      <t>ブツ</t>
    </rPh>
    <phoneticPr fontId="4"/>
  </si>
  <si>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4"/>
  </si>
  <si>
    <t>同告示第2の該当する号</t>
    <rPh sb="0" eb="1">
      <t>ドウ</t>
    </rPh>
    <rPh sb="1" eb="3">
      <t>コクジ</t>
    </rPh>
    <rPh sb="3" eb="4">
      <t>ダイ</t>
    </rPh>
    <rPh sb="6" eb="8">
      <t>ガイトウ</t>
    </rPh>
    <rPh sb="10" eb="11">
      <t>ゴウ</t>
    </rPh>
    <phoneticPr fontId="4"/>
  </si>
  <si>
    <t>一</t>
    <rPh sb="0" eb="1">
      <t>１</t>
    </rPh>
    <phoneticPr fontId="4"/>
  </si>
  <si>
    <t>二</t>
    <rPh sb="0" eb="1">
      <t>２</t>
    </rPh>
    <phoneticPr fontId="4"/>
  </si>
  <si>
    <t>三</t>
    <rPh sb="0" eb="1">
      <t>３</t>
    </rPh>
    <phoneticPr fontId="4"/>
  </si>
  <si>
    <t>（四号建築物）</t>
    <rPh sb="1" eb="2">
      <t>４</t>
    </rPh>
    <rPh sb="2" eb="3">
      <t>ゴウ</t>
    </rPh>
    <rPh sb="3" eb="6">
      <t>ケンチクブツ</t>
    </rPh>
    <phoneticPr fontId="4"/>
  </si>
  <si>
    <t>（建築基準法20条第二号に掲げる建築物）</t>
    <rPh sb="1" eb="3">
      <t>ケンチク</t>
    </rPh>
    <rPh sb="3" eb="6">
      <t>キジュンホウ</t>
    </rPh>
    <rPh sb="8" eb="9">
      <t>ジョウ</t>
    </rPh>
    <rPh sb="9" eb="10">
      <t>ダイ</t>
    </rPh>
    <rPh sb="10" eb="11">
      <t>ニ</t>
    </rPh>
    <rPh sb="11" eb="12">
      <t>ゴウ</t>
    </rPh>
    <rPh sb="13" eb="14">
      <t>カカ</t>
    </rPh>
    <rPh sb="16" eb="19">
      <t>ケンチクブツ</t>
    </rPh>
    <phoneticPr fontId="4"/>
  </si>
  <si>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4"/>
  </si>
  <si>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4"/>
  </si>
  <si>
    <t>〔</t>
    <phoneticPr fontId="4"/>
  </si>
  <si>
    <t>〕</t>
    <phoneticPr fontId="4"/>
  </si>
  <si>
    <t>敷地の管理に関する計画</t>
    <rPh sb="0" eb="2">
      <t>シキチ</t>
    </rPh>
    <rPh sb="3" eb="5">
      <t>カンリ</t>
    </rPh>
    <rPh sb="6" eb="7">
      <t>カン</t>
    </rPh>
    <rPh sb="9" eb="11">
      <t>ケイカク</t>
    </rPh>
    <phoneticPr fontId="4"/>
  </si>
  <si>
    <t>4維持管理・更新への配慮に関すること</t>
    <rPh sb="1" eb="3">
      <t>イジ</t>
    </rPh>
    <rPh sb="3" eb="5">
      <t>カンリ</t>
    </rPh>
    <rPh sb="6" eb="8">
      <t>コウシン</t>
    </rPh>
    <rPh sb="10" eb="12">
      <t>ハイリョ</t>
    </rPh>
    <rPh sb="13" eb="14">
      <t>カン</t>
    </rPh>
    <phoneticPr fontId="4"/>
  </si>
  <si>
    <t>※</t>
    <phoneticPr fontId="4"/>
  </si>
  <si>
    <t>□</t>
    <phoneticPr fontId="4"/>
  </si>
  <si>
    <t>－必須項目－</t>
    <phoneticPr fontId="4"/>
  </si>
  <si>
    <t>）</t>
    <phoneticPr fontId="4"/>
  </si>
  <si>
    <t>（</t>
    <phoneticPr fontId="4"/>
  </si>
  <si>
    <t>4-3</t>
    <phoneticPr fontId="4"/>
  </si>
  <si>
    <t>更新対策</t>
    <rPh sb="0" eb="2">
      <t>コウシン</t>
    </rPh>
    <phoneticPr fontId="4"/>
  </si>
  <si>
    <t>（共用排水管）</t>
    <rPh sb="1" eb="3">
      <t>キョウヨウ</t>
    </rPh>
    <rPh sb="3" eb="5">
      <t>ハイスイ</t>
    </rPh>
    <phoneticPr fontId="4"/>
  </si>
  <si>
    <t>共用排水管</t>
    <rPh sb="0" eb="2">
      <t>キョウヨウ</t>
    </rPh>
    <rPh sb="2" eb="5">
      <t>ハイスイカン</t>
    </rPh>
    <phoneticPr fontId="4"/>
  </si>
  <si>
    <t>条例等の規定により凍結防止のため配管埋設が定められている地域</t>
    <rPh sb="0" eb="3">
      <t>ジョウレイトウ</t>
    </rPh>
    <rPh sb="4" eb="6">
      <t>キテイ</t>
    </rPh>
    <rPh sb="9" eb="11">
      <t>トウケツ</t>
    </rPh>
    <rPh sb="11" eb="13">
      <t>ボウシ</t>
    </rPh>
    <rPh sb="16" eb="18">
      <t>ハイカン</t>
    </rPh>
    <rPh sb="18" eb="20">
      <t>マイセツ</t>
    </rPh>
    <rPh sb="21" eb="22">
      <t>サダ</t>
    </rPh>
    <rPh sb="28" eb="30">
      <t>チイキ</t>
    </rPh>
    <phoneticPr fontId="4"/>
  </si>
  <si>
    <t>横主管の設置位置</t>
    <rPh sb="0" eb="1">
      <t>ヨコ</t>
    </rPh>
    <rPh sb="1" eb="3">
      <t>シュカン</t>
    </rPh>
    <rPh sb="4" eb="6">
      <t>セッチ</t>
    </rPh>
    <rPh sb="6" eb="8">
      <t>イチ</t>
    </rPh>
    <phoneticPr fontId="4"/>
  </si>
  <si>
    <t>ピット</t>
    <phoneticPr fontId="4"/>
  </si>
  <si>
    <t>１階床下空間</t>
    <rPh sb="1" eb="2">
      <t>カイ</t>
    </rPh>
    <rPh sb="2" eb="3">
      <t>ユカ</t>
    </rPh>
    <rPh sb="3" eb="4">
      <t>シタ</t>
    </rPh>
    <rPh sb="4" eb="6">
      <t>クウカン</t>
    </rPh>
    <phoneticPr fontId="4"/>
  </si>
  <si>
    <t>ピロティ</t>
    <phoneticPr fontId="4"/>
  </si>
  <si>
    <t>その他の共用部分</t>
    <rPh sb="2" eb="3">
      <t>タ</t>
    </rPh>
    <rPh sb="4" eb="6">
      <t>キョウヨウ</t>
    </rPh>
    <rPh sb="6" eb="8">
      <t>ブブン</t>
    </rPh>
    <phoneticPr fontId="4"/>
  </si>
  <si>
    <t>配管に人が到達できる経路</t>
    <rPh sb="0" eb="2">
      <t>ハイカン</t>
    </rPh>
    <rPh sb="3" eb="4">
      <t>ヒト</t>
    </rPh>
    <rPh sb="5" eb="7">
      <t>トウタツ</t>
    </rPh>
    <rPh sb="10" eb="12">
      <t>ケイロ</t>
    </rPh>
    <phoneticPr fontId="4"/>
  </si>
  <si>
    <t>人通孔</t>
    <rPh sb="0" eb="1">
      <t>ジン</t>
    </rPh>
    <rPh sb="1" eb="2">
      <t>ツウ</t>
    </rPh>
    <rPh sb="2" eb="3">
      <t>コウ</t>
    </rPh>
    <phoneticPr fontId="4"/>
  </si>
  <si>
    <t>共用排水管の設置位置</t>
    <rPh sb="0" eb="2">
      <t>キョウヨウ</t>
    </rPh>
    <rPh sb="2" eb="5">
      <t>ハイスイカン</t>
    </rPh>
    <rPh sb="6" eb="8">
      <t>セッチ</t>
    </rPh>
    <rPh sb="8" eb="10">
      <t>イチ</t>
    </rPh>
    <phoneticPr fontId="4"/>
  </si>
  <si>
    <t>共用部分</t>
    <rPh sb="0" eb="2">
      <t>キョウヨウ</t>
    </rPh>
    <rPh sb="2" eb="4">
      <t>ブブン</t>
    </rPh>
    <phoneticPr fontId="4"/>
  </si>
  <si>
    <t>住棟外周部</t>
    <rPh sb="0" eb="1">
      <t>ジュウ</t>
    </rPh>
    <rPh sb="1" eb="2">
      <t>トウ</t>
    </rPh>
    <rPh sb="2" eb="4">
      <t>ガイシュウ</t>
    </rPh>
    <rPh sb="4" eb="5">
      <t>ブ</t>
    </rPh>
    <phoneticPr fontId="4"/>
  </si>
  <si>
    <t>バルコニー</t>
    <phoneticPr fontId="4"/>
  </si>
  <si>
    <t>共用排水管の設置方法</t>
    <rPh sb="0" eb="2">
      <t>キョウヨウ</t>
    </rPh>
    <rPh sb="2" eb="5">
      <t>ハイスイカン</t>
    </rPh>
    <rPh sb="6" eb="8">
      <t>セッチ</t>
    </rPh>
    <rPh sb="8" eb="10">
      <t>ホウホウ</t>
    </rPh>
    <phoneticPr fontId="4"/>
  </si>
  <si>
    <t>パイプスペース内</t>
    <rPh sb="7" eb="8">
      <t>ナイ</t>
    </rPh>
    <phoneticPr fontId="4"/>
  </si>
  <si>
    <t>共用排水管のコンクリート床等の貫通部</t>
    <rPh sb="0" eb="2">
      <t>キョウヨウ</t>
    </rPh>
    <rPh sb="2" eb="5">
      <t>ハイスイカン</t>
    </rPh>
    <rPh sb="12" eb="13">
      <t>ユカ</t>
    </rPh>
    <rPh sb="13" eb="14">
      <t>トウ</t>
    </rPh>
    <rPh sb="15" eb="17">
      <t>カンツウ</t>
    </rPh>
    <rPh sb="17" eb="18">
      <t>ブ</t>
    </rPh>
    <phoneticPr fontId="4"/>
  </si>
  <si>
    <t>共用排水管の切断工事を軽減する措置かつ、共用排水管がコンクリートの床等を貫通する部分に共用排水管の撤去の際のはつり工事を軽減する措置</t>
    <rPh sb="0" eb="2">
      <t>キョウヨウ</t>
    </rPh>
    <rPh sb="2" eb="5">
      <t>ハイスイカン</t>
    </rPh>
    <rPh sb="6" eb="8">
      <t>セツダン</t>
    </rPh>
    <rPh sb="8" eb="10">
      <t>コウジ</t>
    </rPh>
    <rPh sb="11" eb="13">
      <t>ケイゲン</t>
    </rPh>
    <rPh sb="15" eb="17">
      <t>ソチ</t>
    </rPh>
    <rPh sb="20" eb="22">
      <t>キョウヨウ</t>
    </rPh>
    <rPh sb="22" eb="25">
      <t>ハイスイカン</t>
    </rPh>
    <rPh sb="33" eb="35">
      <t>ユカトウ</t>
    </rPh>
    <rPh sb="36" eb="38">
      <t>カンツウ</t>
    </rPh>
    <rPh sb="40" eb="42">
      <t>ブブン</t>
    </rPh>
    <rPh sb="43" eb="45">
      <t>キョウヨウ</t>
    </rPh>
    <rPh sb="45" eb="48">
      <t>ハイスイカン</t>
    </rPh>
    <rPh sb="49" eb="51">
      <t>テッキョ</t>
    </rPh>
    <rPh sb="52" eb="53">
      <t>サイ</t>
    </rPh>
    <rPh sb="57" eb="59">
      <t>コウジ</t>
    </rPh>
    <rPh sb="60" eb="62">
      <t>ケイゲン</t>
    </rPh>
    <rPh sb="64" eb="66">
      <t>ソチ</t>
    </rPh>
    <phoneticPr fontId="4"/>
  </si>
  <si>
    <t>排水管の接続替えを容易に行うための措置</t>
    <rPh sb="0" eb="3">
      <t>ハイスイカン</t>
    </rPh>
    <rPh sb="4" eb="6">
      <t>セツゾク</t>
    </rPh>
    <rPh sb="6" eb="7">
      <t>カ</t>
    </rPh>
    <rPh sb="9" eb="11">
      <t>ヨウイ</t>
    </rPh>
    <rPh sb="12" eb="13">
      <t>オコナ</t>
    </rPh>
    <rPh sb="17" eb="19">
      <t>ソチ</t>
    </rPh>
    <phoneticPr fontId="4"/>
  </si>
  <si>
    <t>共用排水管の撤去、接続替えその他更新のための空間を確保</t>
    <rPh sb="0" eb="2">
      <t>キョウヨウ</t>
    </rPh>
    <rPh sb="2" eb="5">
      <t>ハイスイカン</t>
    </rPh>
    <rPh sb="6" eb="8">
      <t>テッキョ</t>
    </rPh>
    <rPh sb="9" eb="11">
      <t>セツゾク</t>
    </rPh>
    <rPh sb="11" eb="12">
      <t>カ</t>
    </rPh>
    <rPh sb="15" eb="16">
      <t>タ</t>
    </rPh>
    <rPh sb="16" eb="18">
      <t>コウシン</t>
    </rPh>
    <rPh sb="22" eb="24">
      <t>クウカン</t>
    </rPh>
    <rPh sb="25" eb="27">
      <t>カクホ</t>
    </rPh>
    <phoneticPr fontId="4"/>
  </si>
  <si>
    <t>コンクリート床等の貫通部</t>
    <rPh sb="6" eb="7">
      <t>ユカ</t>
    </rPh>
    <phoneticPr fontId="4"/>
  </si>
  <si>
    <t>地中埋設管上のコンクリート打設</t>
    <rPh sb="0" eb="2">
      <t>チチュウ</t>
    </rPh>
    <rPh sb="2" eb="4">
      <t>マイセツ</t>
    </rPh>
    <rPh sb="4" eb="5">
      <t>カン</t>
    </rPh>
    <rPh sb="5" eb="6">
      <t>ジョウ</t>
    </rPh>
    <rPh sb="13" eb="14">
      <t>ダ</t>
    </rPh>
    <rPh sb="14" eb="15">
      <t>セツ</t>
    </rPh>
    <phoneticPr fontId="4"/>
  </si>
  <si>
    <t>共用排水管の近傍に新たな共用排水管の設置スペース・スリーブ等</t>
    <rPh sb="0" eb="2">
      <t>キョウヨウ</t>
    </rPh>
    <rPh sb="2" eb="5">
      <t>ハイスイカン</t>
    </rPh>
    <rPh sb="6" eb="8">
      <t>キンボウ</t>
    </rPh>
    <rPh sb="9" eb="10">
      <t>アラ</t>
    </rPh>
    <rPh sb="12" eb="14">
      <t>キョウヨウ</t>
    </rPh>
    <rPh sb="14" eb="17">
      <t>ハイスイカン</t>
    </rPh>
    <rPh sb="18" eb="20">
      <t>セッチ</t>
    </rPh>
    <rPh sb="29" eb="30">
      <t>トウ</t>
    </rPh>
    <phoneticPr fontId="4"/>
  </si>
  <si>
    <t>専用排水管・横主管の接続替えができる空間、スリーブ</t>
    <rPh sb="0" eb="2">
      <t>センヨウ</t>
    </rPh>
    <rPh sb="2" eb="5">
      <t>ハイスイカン</t>
    </rPh>
    <rPh sb="6" eb="7">
      <t>ヨコ</t>
    </rPh>
    <rPh sb="7" eb="9">
      <t>シュカン</t>
    </rPh>
    <rPh sb="10" eb="12">
      <t>セツゾク</t>
    </rPh>
    <rPh sb="12" eb="13">
      <t>カ</t>
    </rPh>
    <rPh sb="18" eb="20">
      <t>クウカン</t>
    </rPh>
    <phoneticPr fontId="4"/>
  </si>
  <si>
    <t>共用排水立管の位置</t>
    <rPh sb="0" eb="2">
      <t>キョウヨウ</t>
    </rPh>
    <rPh sb="2" eb="4">
      <t>ハイスイ</t>
    </rPh>
    <rPh sb="4" eb="5">
      <t>タ</t>
    </rPh>
    <rPh sb="5" eb="6">
      <t>カン</t>
    </rPh>
    <rPh sb="7" eb="9">
      <t>イチ</t>
    </rPh>
    <phoneticPr fontId="4"/>
  </si>
  <si>
    <t>共用排水立管の位置</t>
    <rPh sb="0" eb="2">
      <t>キョウヨウ</t>
    </rPh>
    <rPh sb="2" eb="4">
      <t>ハイスイ</t>
    </rPh>
    <rPh sb="4" eb="5">
      <t>リツ</t>
    </rPh>
    <rPh sb="5" eb="6">
      <t>カン</t>
    </rPh>
    <rPh sb="7" eb="9">
      <t>イチ</t>
    </rPh>
    <phoneticPr fontId="4"/>
  </si>
  <si>
    <t>〔</t>
    <phoneticPr fontId="4"/>
  </si>
  <si>
    <t>共用廊下に面する共用部分</t>
    <rPh sb="0" eb="2">
      <t>キョウヨウ</t>
    </rPh>
    <rPh sb="2" eb="4">
      <t>ロウカ</t>
    </rPh>
    <rPh sb="5" eb="6">
      <t>メン</t>
    </rPh>
    <rPh sb="8" eb="10">
      <t>キョウヨウ</t>
    </rPh>
    <rPh sb="10" eb="12">
      <t>ブブン</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</si>
  <si>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</si>
  <si>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バルコニー</t>
    <phoneticPr fontId="4"/>
  </si>
  <si>
    <t>住戸専用部</t>
    <rPh sb="0" eb="1">
      <t>ジュウ</t>
    </rPh>
    <rPh sb="1" eb="2">
      <t>コ</t>
    </rPh>
    <rPh sb="2" eb="4">
      <t>センヨウ</t>
    </rPh>
    <rPh sb="4" eb="5">
      <t>ブ</t>
    </rPh>
    <phoneticPr fontId="4"/>
  </si>
  <si>
    <t>）</t>
    <phoneticPr fontId="4"/>
  </si>
  <si>
    <t>地中埋設管</t>
    <rPh sb="0" eb="2">
      <t>チチュウ</t>
    </rPh>
    <rPh sb="2" eb="4">
      <t>マイセツ</t>
    </rPh>
    <rPh sb="4" eb="5">
      <t>カン</t>
    </rPh>
    <phoneticPr fontId="4"/>
  </si>
  <si>
    <t>Ｎｏ</t>
    <phoneticPr fontId="4"/>
  </si>
  <si>
    <t>（住戸専用部）</t>
    <rPh sb="1" eb="2">
      <t>ジュウ</t>
    </rPh>
    <rPh sb="2" eb="3">
      <t>コ</t>
    </rPh>
    <rPh sb="3" eb="5">
      <t>センヨウ</t>
    </rPh>
    <rPh sb="5" eb="6">
      <t>ブ</t>
    </rPh>
    <phoneticPr fontId="4"/>
  </si>
  <si>
    <t>構造躯体</t>
    <rPh sb="0" eb="2">
      <t>コウゾウ</t>
    </rPh>
    <rPh sb="2" eb="4">
      <t>クタイ</t>
    </rPh>
    <phoneticPr fontId="4"/>
  </si>
  <si>
    <t>躯体天井高</t>
    <rPh sb="0" eb="2">
      <t>クタイ</t>
    </rPh>
    <rPh sb="2" eb="4">
      <t>テンジョウ</t>
    </rPh>
    <rPh sb="4" eb="5">
      <t>タカ</t>
    </rPh>
    <phoneticPr fontId="4"/>
  </si>
  <si>
    <t>mm以上）</t>
    <rPh sb="2" eb="4">
      <t>イジョウ</t>
    </rPh>
    <phoneticPr fontId="4"/>
  </si>
  <si>
    <t>異なる躯体天井高が存する場合</t>
    <rPh sb="0" eb="1">
      <t>コト</t>
    </rPh>
    <rPh sb="3" eb="5">
      <t>クタイ</t>
    </rPh>
    <rPh sb="5" eb="7">
      <t>テンジョウ</t>
    </rPh>
    <rPh sb="7" eb="8">
      <t>タカ</t>
    </rPh>
    <rPh sb="9" eb="10">
      <t>ソン</t>
    </rPh>
    <rPh sb="12" eb="14">
      <t>バアイ</t>
    </rPh>
    <phoneticPr fontId="4"/>
  </si>
  <si>
    <t>最も低い部分の躯体天井高さ</t>
    <rPh sb="0" eb="1">
      <t>モット</t>
    </rPh>
    <rPh sb="2" eb="3">
      <t>ヒク</t>
    </rPh>
    <rPh sb="4" eb="6">
      <t>ブブン</t>
    </rPh>
    <rPh sb="7" eb="9">
      <t>クタイ</t>
    </rPh>
    <rPh sb="9" eb="11">
      <t>テンジョウ</t>
    </rPh>
    <rPh sb="11" eb="12">
      <t>タカ</t>
    </rPh>
    <phoneticPr fontId="4"/>
  </si>
  <si>
    <t>最も低い部分</t>
    <rPh sb="0" eb="1">
      <t>モット</t>
    </rPh>
    <rPh sb="2" eb="3">
      <t>ヒク</t>
    </rPh>
    <rPh sb="4" eb="6">
      <t>ブブン</t>
    </rPh>
    <phoneticPr fontId="4"/>
  </si>
  <si>
    <t>傾斜屋根</t>
    <rPh sb="0" eb="2">
      <t>ケイシャ</t>
    </rPh>
    <rPh sb="2" eb="4">
      <t>ヤネ</t>
    </rPh>
    <phoneticPr fontId="4"/>
  </si>
  <si>
    <t>住戸専用部等の構造躯体の壁又は柱</t>
    <rPh sb="0" eb="1">
      <t>ジュウ</t>
    </rPh>
    <rPh sb="1" eb="2">
      <t>コ</t>
    </rPh>
    <rPh sb="2" eb="4">
      <t>センヨウ</t>
    </rPh>
    <rPh sb="4" eb="5">
      <t>ブ</t>
    </rPh>
    <rPh sb="5" eb="6">
      <t>トウ</t>
    </rPh>
    <rPh sb="7" eb="9">
      <t>コウゾウ</t>
    </rPh>
    <rPh sb="9" eb="11">
      <t>クタイ</t>
    </rPh>
    <rPh sb="12" eb="13">
      <t>カベ</t>
    </rPh>
    <rPh sb="13" eb="14">
      <t>マタ</t>
    </rPh>
    <rPh sb="15" eb="16">
      <t>ハシラ</t>
    </rPh>
    <phoneticPr fontId="4"/>
  </si>
  <si>
    <t>矩形図</t>
    <rPh sb="0" eb="3">
      <t>カナバカリ</t>
    </rPh>
    <phoneticPr fontId="4"/>
  </si>
  <si>
    <t>住戸専用部の構造躯体で間取変更の障害となりうるもの</t>
    <rPh sb="0" eb="1">
      <t>ジュウ</t>
    </rPh>
    <rPh sb="1" eb="2">
      <t>コ</t>
    </rPh>
    <rPh sb="2" eb="4">
      <t>センヨウ</t>
    </rPh>
    <rPh sb="4" eb="5">
      <t>ブ</t>
    </rPh>
    <rPh sb="6" eb="8">
      <t>コウゾウ</t>
    </rPh>
    <rPh sb="8" eb="10">
      <t>クタイ</t>
    </rPh>
    <rPh sb="11" eb="13">
      <t>マド</t>
    </rPh>
    <rPh sb="13" eb="15">
      <t>ヘンコウ</t>
    </rPh>
    <rPh sb="16" eb="18">
      <t>ショウガイ</t>
    </rPh>
    <phoneticPr fontId="4"/>
  </si>
  <si>
    <t>柱</t>
    <rPh sb="0" eb="1">
      <t>ハシラ</t>
    </rPh>
    <phoneticPr fontId="4"/>
  </si>
  <si>
    <t>階段の形式</t>
    <rPh sb="0" eb="2">
      <t>カイダン</t>
    </rPh>
    <rPh sb="3" eb="5">
      <t>ケイシキ</t>
    </rPh>
    <phoneticPr fontId="4"/>
  </si>
  <si>
    <t>直線階段</t>
    <rPh sb="0" eb="2">
      <t>チョクセン</t>
    </rPh>
    <rPh sb="2" eb="4">
      <t>カイダン</t>
    </rPh>
    <phoneticPr fontId="4"/>
  </si>
  <si>
    <t>折り返し階段</t>
    <rPh sb="0" eb="1">
      <t>オ</t>
    </rPh>
    <rPh sb="2" eb="3">
      <t>カエ</t>
    </rPh>
    <rPh sb="4" eb="6">
      <t>カイダン</t>
    </rPh>
    <phoneticPr fontId="4"/>
  </si>
  <si>
    <t>回り階段</t>
    <rPh sb="0" eb="1">
      <t>マワ</t>
    </rPh>
    <rPh sb="2" eb="4">
      <t>カイダン</t>
    </rPh>
    <phoneticPr fontId="4"/>
  </si>
  <si>
    <t>曲がり階段</t>
    <rPh sb="0" eb="1">
      <t>マ</t>
    </rPh>
    <rPh sb="3" eb="5">
      <t>カイダン</t>
    </rPh>
    <phoneticPr fontId="4"/>
  </si>
  <si>
    <t>最上段の通路等への食い込み</t>
    <rPh sb="0" eb="2">
      <t>サイジョウ</t>
    </rPh>
    <rPh sb="2" eb="3">
      <t>ダン</t>
    </rPh>
    <rPh sb="4" eb="6">
      <t>ツウロ</t>
    </rPh>
    <rPh sb="6" eb="7">
      <t>ナド</t>
    </rPh>
    <rPh sb="9" eb="10">
      <t>ク</t>
    </rPh>
    <rPh sb="11" eb="12">
      <t>コ</t>
    </rPh>
    <phoneticPr fontId="4"/>
  </si>
  <si>
    <t>軒裏の構造等</t>
    <rPh sb="0" eb="1">
      <t>ノキ</t>
    </rPh>
    <rPh sb="1" eb="2">
      <t>ウラ</t>
    </rPh>
    <phoneticPr fontId="4"/>
  </si>
  <si>
    <t>劣化対策等級</t>
    <rPh sb="0" eb="2">
      <t>レッカ</t>
    </rPh>
    <rPh sb="2" eb="4">
      <t>タイサク</t>
    </rPh>
    <phoneticPr fontId="4"/>
  </si>
  <si>
    <t>最小かぶり</t>
    <rPh sb="0" eb="2">
      <t>サイショウ</t>
    </rPh>
    <phoneticPr fontId="4"/>
  </si>
  <si>
    <t>部材の設</t>
    <rPh sb="0" eb="1">
      <t>ブ</t>
    </rPh>
    <rPh sb="1" eb="2">
      <t>ザイ</t>
    </rPh>
    <rPh sb="3" eb="4">
      <t>セツ</t>
    </rPh>
    <phoneticPr fontId="4"/>
  </si>
  <si>
    <t>設計かぶり</t>
    <rPh sb="0" eb="2">
      <t>セッケイ</t>
    </rPh>
    <phoneticPr fontId="4"/>
  </si>
  <si>
    <t>□</t>
    <phoneticPr fontId="4"/>
  </si>
  <si>
    <t>ｺﾝｸﾘｰﾄの充填</t>
    <rPh sb="7" eb="9">
      <t>ジュウテン</t>
    </rPh>
    <phoneticPr fontId="4"/>
  </si>
  <si>
    <t>維持管理対策</t>
    <rPh sb="0" eb="2">
      <t>イジ</t>
    </rPh>
    <rPh sb="2" eb="4">
      <t>カンリ</t>
    </rPh>
    <phoneticPr fontId="4"/>
  </si>
  <si>
    <t>内埋込み配管</t>
    <rPh sb="1" eb="2">
      <t>ウ</t>
    </rPh>
    <rPh sb="2" eb="3">
      <t>コ</t>
    </rPh>
    <rPh sb="4" eb="6">
      <t>ハイカン</t>
    </rPh>
    <phoneticPr fontId="4"/>
  </si>
  <si>
    <t>の有無</t>
    <rPh sb="1" eb="3">
      <t>ウム</t>
    </rPh>
    <phoneticPr fontId="4"/>
  </si>
  <si>
    <t>（共用配管）</t>
    <rPh sb="1" eb="3">
      <t>キョウヨウ</t>
    </rPh>
    <rPh sb="3" eb="4">
      <t>クバ</t>
    </rPh>
    <phoneticPr fontId="4"/>
  </si>
  <si>
    <t>地中埋設管</t>
    <rPh sb="0" eb="2">
      <t>チチュウ</t>
    </rPh>
    <rPh sb="2" eb="4">
      <t>マイセツ</t>
    </rPh>
    <phoneticPr fontId="4"/>
  </si>
  <si>
    <t>ト打設</t>
    <rPh sb="1" eb="3">
      <t>ダセツ</t>
    </rPh>
    <phoneticPr fontId="4"/>
  </si>
  <si>
    <t>共用排水管</t>
    <rPh sb="0" eb="2">
      <t>キョウヨウ</t>
    </rPh>
    <rPh sb="2" eb="4">
      <t>ハイスイ</t>
    </rPh>
    <phoneticPr fontId="4"/>
  </si>
  <si>
    <t>天井点検口（ピロティ等）</t>
    <rPh sb="0" eb="2">
      <t>テンジョウ</t>
    </rPh>
    <rPh sb="2" eb="4">
      <t>テンケン</t>
    </rPh>
    <rPh sb="4" eb="5">
      <t>コウ</t>
    </rPh>
    <rPh sb="10" eb="11">
      <t>トウ</t>
    </rPh>
    <phoneticPr fontId="4"/>
  </si>
  <si>
    <t>排水管の性状</t>
    <rPh sb="0" eb="2">
      <t>ハイスイ</t>
    </rPh>
    <rPh sb="2" eb="3">
      <t>クダ</t>
    </rPh>
    <phoneticPr fontId="4"/>
  </si>
  <si>
    <t>等（継手及び</t>
    <rPh sb="0" eb="1">
      <t>ナド</t>
    </rPh>
    <phoneticPr fontId="4"/>
  </si>
  <si>
    <t>内面、たわ</t>
    <rPh sb="0" eb="2">
      <t>ナイメン</t>
    </rPh>
    <phoneticPr fontId="4"/>
  </si>
  <si>
    <t>み、抜け防止</t>
    <rPh sb="2" eb="3">
      <t>ヌ</t>
    </rPh>
    <rPh sb="4" eb="6">
      <t>ボウシ</t>
    </rPh>
    <phoneticPr fontId="4"/>
  </si>
  <si>
    <t>配管点検口</t>
    <rPh sb="0" eb="2">
      <t>ハイカン</t>
    </rPh>
    <rPh sb="2" eb="4">
      <t>テンケン</t>
    </rPh>
    <phoneticPr fontId="4"/>
  </si>
  <si>
    <t>（各階）</t>
    <rPh sb="1" eb="3">
      <t>カクカイ</t>
    </rPh>
    <phoneticPr fontId="4"/>
  </si>
  <si>
    <t>横主管のピッ</t>
    <rPh sb="0" eb="1">
      <t>ヨコ</t>
    </rPh>
    <rPh sb="1" eb="3">
      <t>シュカン</t>
    </rPh>
    <phoneticPr fontId="4"/>
  </si>
  <si>
    <t>ピロティ等</t>
    <rPh sb="4" eb="5">
      <t>トウ</t>
    </rPh>
    <phoneticPr fontId="4"/>
  </si>
  <si>
    <t>ト内等の措置</t>
    <rPh sb="1" eb="2">
      <t>ナイ</t>
    </rPh>
    <phoneticPr fontId="4"/>
  </si>
  <si>
    <t>配管補修の措</t>
    <rPh sb="0" eb="2">
      <t>ハイカン</t>
    </rPh>
    <rPh sb="2" eb="4">
      <t>ホシュウ</t>
    </rPh>
    <phoneticPr fontId="4"/>
  </si>
  <si>
    <t>置</t>
    <rPh sb="0" eb="1">
      <t>オキ</t>
    </rPh>
    <phoneticPr fontId="4"/>
  </si>
  <si>
    <t>開口部（単純</t>
    <rPh sb="0" eb="3">
      <t>カイコウブ</t>
    </rPh>
    <phoneticPr fontId="4"/>
  </si>
  <si>
    <t>単純開口率</t>
    <rPh sb="0" eb="2">
      <t>タンジュン</t>
    </rPh>
    <rPh sb="2" eb="4">
      <t>カイコウ</t>
    </rPh>
    <phoneticPr fontId="4"/>
  </si>
  <si>
    <t>開口率）</t>
    <rPh sb="0" eb="2">
      <t>カイコウ</t>
    </rPh>
    <phoneticPr fontId="4"/>
  </si>
  <si>
    <t>開口部（方位</t>
    <rPh sb="0" eb="3">
      <t>カイコウブ</t>
    </rPh>
    <phoneticPr fontId="4"/>
  </si>
  <si>
    <t>方位別開口比</t>
    <rPh sb="0" eb="2">
      <t>ホウイ</t>
    </rPh>
    <rPh sb="2" eb="3">
      <t>ベツ</t>
    </rPh>
    <phoneticPr fontId="4"/>
  </si>
  <si>
    <t>別開口比）</t>
    <rPh sb="0" eb="1">
      <t>ベツ</t>
    </rPh>
    <rPh sb="1" eb="2">
      <t>カイ</t>
    </rPh>
    <phoneticPr fontId="4"/>
  </si>
  <si>
    <t>住戸番号・部屋番号・住戸タイプ一覧表参照（別紙）</t>
    <rPh sb="0" eb="2">
      <t>ジュウコ</t>
    </rPh>
    <rPh sb="2" eb="4">
      <t>バンゴウ</t>
    </rPh>
    <rPh sb="5" eb="7">
      <t>ヘヤ</t>
    </rPh>
    <rPh sb="7" eb="9">
      <t>バンゴウ</t>
    </rPh>
    <rPh sb="10" eb="12">
      <t>ジュウコ</t>
    </rPh>
    <rPh sb="15" eb="17">
      <t>イチラン</t>
    </rPh>
    <rPh sb="17" eb="18">
      <t>ヒョウ</t>
    </rPh>
    <rPh sb="18" eb="20">
      <t>サンショウ</t>
    </rPh>
    <rPh sb="21" eb="23">
      <t>ベッシ</t>
    </rPh>
    <phoneticPr fontId="4"/>
  </si>
  <si>
    <t>感知警報装置</t>
    <rPh sb="0" eb="2">
      <t>カンチ</t>
    </rPh>
    <rPh sb="2" eb="4">
      <t>ケイホウ</t>
    </rPh>
    <phoneticPr fontId="4"/>
  </si>
  <si>
    <t>設置等級</t>
    <rPh sb="0" eb="2">
      <t>セッチ</t>
    </rPh>
    <phoneticPr fontId="4"/>
  </si>
  <si>
    <t>時)</t>
    <rPh sb="0" eb="1">
      <t>ジ</t>
    </rPh>
    <phoneticPr fontId="4"/>
  </si>
  <si>
    <t>火災発生住戸</t>
    <rPh sb="0" eb="2">
      <t>カサイ</t>
    </rPh>
    <rPh sb="2" eb="4">
      <t>ハッセイ</t>
    </rPh>
    <rPh sb="4" eb="5">
      <t>ジュウ</t>
    </rPh>
    <rPh sb="5" eb="6">
      <t>コ</t>
    </rPh>
    <phoneticPr fontId="4"/>
  </si>
  <si>
    <t>避難安全対策</t>
    <rPh sb="0" eb="2">
      <t>ヒナン</t>
    </rPh>
    <rPh sb="2" eb="4">
      <t>アンゼン</t>
    </rPh>
    <phoneticPr fontId="4"/>
  </si>
  <si>
    <t>（他住戸等火</t>
    <rPh sb="1" eb="2">
      <t>ホカ</t>
    </rPh>
    <rPh sb="2" eb="4">
      <t>ジュウコ</t>
    </rPh>
    <phoneticPr fontId="4"/>
  </si>
  <si>
    <t>（避難経路の</t>
    <rPh sb="1" eb="3">
      <t>ヒナン</t>
    </rPh>
    <rPh sb="3" eb="4">
      <t>キョウ</t>
    </rPh>
    <phoneticPr fontId="4"/>
  </si>
  <si>
    <t>※平面形状が</t>
    <rPh sb="1" eb="3">
      <t>ヘイメン</t>
    </rPh>
    <rPh sb="3" eb="5">
      <t>ケイジョウ</t>
    </rPh>
    <phoneticPr fontId="4"/>
  </si>
  <si>
    <t>｢その他｣の場合</t>
    <rPh sb="3" eb="4">
      <t>タ</t>
    </rPh>
    <rPh sb="6" eb="8">
      <t>バアイ</t>
    </rPh>
    <phoneticPr fontId="4"/>
  </si>
  <si>
    <t>耐火時間(</t>
    <rPh sb="0" eb="2">
      <t>タイカ</t>
    </rPh>
    <rPh sb="2" eb="4">
      <t>ジカン</t>
    </rPh>
    <phoneticPr fontId="4"/>
  </si>
  <si>
    <t>及び避難</t>
    <rPh sb="2" eb="4">
      <t>ヒナン</t>
    </rPh>
    <phoneticPr fontId="4"/>
  </si>
  <si>
    <t>（専用配管）</t>
    <rPh sb="1" eb="3">
      <t>センヨウ</t>
    </rPh>
    <rPh sb="3" eb="4">
      <t>クバ</t>
    </rPh>
    <phoneticPr fontId="4"/>
  </si>
  <si>
    <t>(継手及び</t>
    <rPh sb="1" eb="2">
      <t>ツギ</t>
    </rPh>
    <rPh sb="2" eb="3">
      <t>テ</t>
    </rPh>
    <rPh sb="3" eb="4">
      <t>オヨ</t>
    </rPh>
    <phoneticPr fontId="4"/>
  </si>
  <si>
    <t>掃除口</t>
    <rPh sb="0" eb="2">
      <t>ソウジ</t>
    </rPh>
    <rPh sb="2" eb="3">
      <t>クチ</t>
    </rPh>
    <phoneticPr fontId="4"/>
  </si>
  <si>
    <t>洗濯機ﾊﾟﾝ</t>
    <rPh sb="0" eb="3">
      <t>センタクキ</t>
    </rPh>
    <phoneticPr fontId="4"/>
  </si>
  <si>
    <t>概　要</t>
  </si>
  <si>
    <t>建築物の名称</t>
  </si>
  <si>
    <t>住棟部分</t>
  </si>
  <si>
    <t>1.構造の安定に関すること</t>
  </si>
  <si>
    <t>都市計画区域</t>
  </si>
  <si>
    <t>敷地面積</t>
  </si>
  <si>
    <t>1-1.耐震等級（構造躯体の倒壊等防止）〔3段階〕</t>
  </si>
  <si>
    <t>1-6.地盤又は杭の許容支持力等及びその設定方法</t>
    <phoneticPr fontId="4"/>
  </si>
  <si>
    <t>建て方</t>
  </si>
  <si>
    <t>建築面積</t>
  </si>
  <si>
    <t>延べ面積</t>
  </si>
  <si>
    <t>1-2.耐震等級（構造躯体の損傷防止）　〔3段階〕</t>
  </si>
  <si>
    <t>地盤の許容応力度</t>
    <phoneticPr fontId="4"/>
  </si>
  <si>
    <t>住戸の数</t>
  </si>
  <si>
    <t>【建物全体】</t>
  </si>
  <si>
    <t>【評価対象住戸】</t>
  </si>
  <si>
    <t>杭の許容支持力</t>
  </si>
  <si>
    <t>必須評価事項</t>
    <rPh sb="0" eb="2">
      <t>ヒッス</t>
    </rPh>
    <rPh sb="2" eb="4">
      <t>ヒョウカ</t>
    </rPh>
    <rPh sb="4" eb="6">
      <t>ジコウ</t>
    </rPh>
    <phoneticPr fontId="4"/>
  </si>
  <si>
    <t>建築物の高さ等</t>
  </si>
  <si>
    <t>【最高の高さ】</t>
  </si>
  <si>
    <t>【最高の軒の高さ】</t>
  </si>
  <si>
    <t>階数</t>
  </si>
  <si>
    <t>【地上】</t>
  </si>
  <si>
    <t>【地下】</t>
  </si>
  <si>
    <t>1-4.耐風等級〔2段階〕</t>
    <rPh sb="5" eb="6">
      <t>カゼ</t>
    </rPh>
    <phoneticPr fontId="4"/>
  </si>
  <si>
    <t>地盤調査方法等</t>
  </si>
  <si>
    <t>凡例・記入要領</t>
  </si>
  <si>
    <t>備考</t>
  </si>
  <si>
    <t>1-5.耐積雪等級〔2段階〕</t>
    <phoneticPr fontId="4"/>
  </si>
  <si>
    <t>1-7.基礎の構造方法及び形式等</t>
    <phoneticPr fontId="4"/>
  </si>
  <si>
    <t>：</t>
  </si>
  <si>
    <t>評価方法基準による</t>
  </si>
  <si>
    <t>申請者氏名</t>
  </si>
  <si>
    <t>2.火災の安全に関すること</t>
  </si>
  <si>
    <t>直接基礎</t>
  </si>
  <si>
    <t>構造方法</t>
  </si>
  <si>
    <t>特別評価方法認定による</t>
  </si>
  <si>
    <t>申請者住所</t>
  </si>
  <si>
    <t>2-5.耐火等級（延焼の恐れのある部分&lt;開口部&gt;）〔3段階〕</t>
  </si>
  <si>
    <t>形式</t>
    <phoneticPr fontId="4"/>
  </si>
  <si>
    <t>住宅型式認定による</t>
  </si>
  <si>
    <t>建築主</t>
  </si>
  <si>
    <t>2-6.耐火等級（延焼の恐れのある部分&lt;開口部以外&gt;）〔4段階〕</t>
  </si>
  <si>
    <t>杭基礎</t>
  </si>
  <si>
    <t>杭種</t>
    <phoneticPr fontId="4"/>
  </si>
  <si>
    <t>ﾕﾆｯﾄﾊﾞｽ</t>
    <phoneticPr fontId="4"/>
  </si>
  <si>
    <t>□</t>
    <phoneticPr fontId="4"/>
  </si>
  <si>
    <t>ルート１</t>
    <phoneticPr fontId="4"/>
  </si>
  <si>
    <t>ﾊﾞﾙｺﾆｰ</t>
    <phoneticPr fontId="4"/>
  </si>
  <si>
    <t>mm）</t>
    <phoneticPr fontId="4"/>
  </si>
  <si>
    <t>株式会社　グッド・アイズ建築検査機構</t>
  </si>
  <si>
    <t>東京都</t>
  </si>
  <si>
    <t>鉄骨鉄筋コンクリート</t>
    <phoneticPr fontId="4"/>
  </si>
  <si>
    <t>鉄骨</t>
    <phoneticPr fontId="4"/>
  </si>
  <si>
    <t>鉄筋コンクリート</t>
    <phoneticPr fontId="4"/>
  </si>
  <si>
    <t>木（枠組壁工法）</t>
    <rPh sb="2" eb="4">
      <t>ワクグ</t>
    </rPh>
    <rPh sb="4" eb="5">
      <t>カベ</t>
    </rPh>
    <rPh sb="5" eb="7">
      <t>コウホウ</t>
    </rPh>
    <phoneticPr fontId="4"/>
  </si>
  <si>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</si>
  <si>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</si>
  <si>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</si>
  <si>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</si>
  <si>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</si>
  <si>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</si>
  <si>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</si>
  <si>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</si>
  <si>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</si>
  <si>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</si>
  <si>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</si>
  <si>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</si>
  <si>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</si>
  <si>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</si>
  <si>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</si>
  <si>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</si>
  <si>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</si>
  <si>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</si>
  <si>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</si>
  <si>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</si>
  <si>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</si>
  <si>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</si>
  <si>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</si>
  <si>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</si>
  <si>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</si>
  <si>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</si>
  <si>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</si>
  <si>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</si>
  <si>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</si>
  <si>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</si>
  <si>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</si>
  <si>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</si>
  <si>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</si>
  <si>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</si>
  <si>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</si>
  <si>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</si>
  <si>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</si>
  <si>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</si>
  <si>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</si>
  <si>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</si>
  <si>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</si>
  <si>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</si>
  <si>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</si>
  <si>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</si>
  <si>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</si>
  <si>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</si>
  <si>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4"/>
  </si>
  <si>
    <t>大臣</t>
    <rPh sb="0" eb="2">
      <t>ダイジン</t>
    </rPh>
    <phoneticPr fontId="4"/>
  </si>
  <si>
    <t>　　　　　　　　</t>
    <phoneticPr fontId="4"/>
  </si>
  <si>
    <t>株式会社　グッド・アイズ建築検査機構　　御中</t>
    <rPh sb="0" eb="4">
      <t>カ</t>
    </rPh>
    <rPh sb="20" eb="22">
      <t>オンチュウ</t>
    </rPh>
    <phoneticPr fontId="4"/>
  </si>
  <si>
    <r>
      <t xml:space="preserve">北
</t>
    </r>
    <r>
      <rPr>
        <sz val="10"/>
        <rFont val="ＭＳ Ｐゴシック"/>
        <family val="3"/>
        <charset val="128"/>
      </rPr>
      <t>（Ａn／Ａ）
％</t>
    </r>
    <rPh sb="0" eb="1">
      <t>キタ</t>
    </rPh>
    <phoneticPr fontId="4"/>
  </si>
  <si>
    <r>
      <t xml:space="preserve">東
</t>
    </r>
    <r>
      <rPr>
        <sz val="10"/>
        <rFont val="ＭＳ Ｐゴシック"/>
        <family val="3"/>
        <charset val="128"/>
      </rPr>
      <t>（Ａe／Ａ）
％</t>
    </r>
    <rPh sb="0" eb="1">
      <t>ヒガシ</t>
    </rPh>
    <phoneticPr fontId="4"/>
  </si>
  <si>
    <r>
      <t xml:space="preserve">南
</t>
    </r>
    <r>
      <rPr>
        <sz val="10"/>
        <rFont val="ＭＳ Ｐゴシック"/>
        <family val="3"/>
        <charset val="128"/>
      </rPr>
      <t>（Ａs／Ａ）
％</t>
    </r>
    <rPh sb="0" eb="1">
      <t>ミナミ</t>
    </rPh>
    <phoneticPr fontId="4"/>
  </si>
  <si>
    <r>
      <t xml:space="preserve">西
</t>
    </r>
    <r>
      <rPr>
        <sz val="10"/>
        <rFont val="ＭＳ Ｐゴシック"/>
        <family val="3"/>
        <charset val="128"/>
      </rPr>
      <t>（Ａw／Ａ）
％</t>
    </r>
    <rPh sb="0" eb="1">
      <t>ニシ</t>
    </rPh>
    <phoneticPr fontId="4"/>
  </si>
  <si>
    <r>
      <t xml:space="preserve">真上
</t>
    </r>
    <r>
      <rPr>
        <sz val="10"/>
        <rFont val="ＭＳ Ｐゴシック"/>
        <family val="3"/>
        <charset val="128"/>
      </rPr>
      <t>（Ａu／Ａ）
％</t>
    </r>
    <rPh sb="0" eb="2">
      <t>マウエ</t>
    </rPh>
    <phoneticPr fontId="4"/>
  </si>
  <si>
    <t>第</t>
    <rPh sb="0" eb="1">
      <t>ダイ</t>
    </rPh>
    <phoneticPr fontId="4"/>
  </si>
  <si>
    <t>） 建築士</t>
    <phoneticPr fontId="4"/>
  </si>
  <si>
    <t>） 建築士事務所　　</t>
    <phoneticPr fontId="4"/>
  </si>
  <si>
    <t>標準せん断力係数</t>
    <rPh sb="0" eb="2">
      <t>ヒョウジュン</t>
    </rPh>
    <rPh sb="4" eb="5">
      <t>ダン</t>
    </rPh>
    <rPh sb="5" eb="6">
      <t>リョク</t>
    </rPh>
    <rPh sb="6" eb="8">
      <t>ケイスウ</t>
    </rPh>
    <phoneticPr fontId="4"/>
  </si>
  <si>
    <t>）</t>
    <phoneticPr fontId="4"/>
  </si>
  <si>
    <r>
      <t>（一次）　Ｃo</t>
    </r>
    <r>
      <rPr>
        <sz val="6"/>
        <rFont val="ＭＳ Ｐゴシック"/>
        <family val="3"/>
        <charset val="128"/>
      </rPr>
      <t>＝</t>
    </r>
    <r>
      <rPr>
        <sz val="9"/>
        <rFont val="ＭＳ Ｐゴシック"/>
        <family val="3"/>
        <charset val="128"/>
      </rPr>
      <t>（</t>
    </r>
    <rPh sb="1" eb="3">
      <t>イチジ</t>
    </rPh>
    <phoneticPr fontId="4"/>
  </si>
  <si>
    <r>
      <t>（保有）　Ｃo</t>
    </r>
    <r>
      <rPr>
        <sz val="6"/>
        <rFont val="ＭＳ Ｐゴシック"/>
        <family val="3"/>
        <charset val="128"/>
      </rPr>
      <t>＝</t>
    </r>
    <r>
      <rPr>
        <sz val="9"/>
        <rFont val="ＭＳ Ｐゴシック"/>
        <family val="3"/>
        <charset val="128"/>
      </rPr>
      <t>（</t>
    </r>
    <rPh sb="1" eb="3">
      <t>ホユウ</t>
    </rPh>
    <phoneticPr fontId="4"/>
  </si>
  <si>
    <t>報告書</t>
    <phoneticPr fontId="4"/>
  </si>
  <si>
    <t>*最小かぶり厚は、目地底までの距離をいう。</t>
    <rPh sb="1" eb="3">
      <t>サイショウ</t>
    </rPh>
    <rPh sb="6" eb="7">
      <t>アツ</t>
    </rPh>
    <rPh sb="9" eb="11">
      <t>メジ</t>
    </rPh>
    <rPh sb="11" eb="12">
      <t>ソコ</t>
    </rPh>
    <rPh sb="15" eb="17">
      <t>キョリ</t>
    </rPh>
    <phoneticPr fontId="4"/>
  </si>
  <si>
    <r>
      <t>（ｺﾝｸﾘｰﾄ強度33N／mm</t>
    </r>
    <r>
      <rPr>
        <vertAlign val="superscript"/>
        <sz val="9"/>
        <rFont val="ＭＳ Ｐゴシック"/>
        <family val="3"/>
        <charset val="128"/>
      </rPr>
      <t>2</t>
    </r>
    <r>
      <rPr>
        <sz val="9"/>
        <rFont val="ＭＳ Ｐゴシック"/>
        <family val="3"/>
        <charset val="128"/>
      </rPr>
      <t>未満）</t>
    </r>
    <rPh sb="7" eb="9">
      <t>キョウド</t>
    </rPh>
    <rPh sb="16" eb="18">
      <t>ミマン</t>
    </rPh>
    <phoneticPr fontId="4"/>
  </si>
  <si>
    <r>
      <t>（ｺﾝｸﾘｰﾄ強度33N／mm</t>
    </r>
    <r>
      <rPr>
        <vertAlign val="superscript"/>
        <sz val="9"/>
        <rFont val="ＭＳ Ｐゴシック"/>
        <family val="3"/>
        <charset val="128"/>
      </rPr>
      <t>2</t>
    </r>
    <r>
      <rPr>
        <sz val="9"/>
        <rFont val="ＭＳ Ｐゴシック"/>
        <family val="3"/>
        <charset val="128"/>
      </rPr>
      <t>以上）</t>
    </r>
    <rPh sb="7" eb="9">
      <t>キョウド</t>
    </rPh>
    <rPh sb="16" eb="18">
      <t>イジョウ</t>
    </rPh>
    <phoneticPr fontId="4"/>
  </si>
  <si>
    <t>及びバルブ</t>
    <rPh sb="0" eb="1">
      <t>オヨ</t>
    </rPh>
    <phoneticPr fontId="4"/>
  </si>
  <si>
    <t>接合部の位置</t>
    <rPh sb="0" eb="2">
      <t>セツゴウ</t>
    </rPh>
    <rPh sb="2" eb="3">
      <t>ブ</t>
    </rPh>
    <rPh sb="4" eb="6">
      <t>イチ</t>
    </rPh>
    <phoneticPr fontId="4"/>
  </si>
  <si>
    <t>（</t>
    <phoneticPr fontId="4"/>
  </si>
  <si>
    <t>バルブの位置</t>
    <rPh sb="4" eb="6">
      <t>イチ</t>
    </rPh>
    <phoneticPr fontId="4"/>
  </si>
  <si>
    <t>※等級３の要件ですが、ピットを設ける場合は記入して下さい。</t>
    <rPh sb="1" eb="3">
      <t>トウキュウ</t>
    </rPh>
    <rPh sb="5" eb="7">
      <t>ヨウケン</t>
    </rPh>
    <rPh sb="15" eb="16">
      <t>モウ</t>
    </rPh>
    <rPh sb="18" eb="20">
      <t>バアイ</t>
    </rPh>
    <rPh sb="21" eb="23">
      <t>キニュウ</t>
    </rPh>
    <rPh sb="25" eb="26">
      <t>クダ</t>
    </rPh>
    <phoneticPr fontId="4"/>
  </si>
  <si>
    <t>横主管の設置位置等</t>
    <rPh sb="8" eb="9">
      <t>トウ</t>
    </rPh>
    <phoneticPr fontId="4"/>
  </si>
  <si>
    <t>共用排水管の設置位置等</t>
    <rPh sb="10" eb="11">
      <t>トウ</t>
    </rPh>
    <phoneticPr fontId="4"/>
  </si>
  <si>
    <t>増設更新対応措置</t>
    <rPh sb="0" eb="2">
      <t>ゾウセツ</t>
    </rPh>
    <rPh sb="2" eb="4">
      <t>コウシン</t>
    </rPh>
    <rPh sb="4" eb="6">
      <t>タイオウ</t>
    </rPh>
    <rPh sb="6" eb="8">
      <t>ソチ</t>
    </rPh>
    <phoneticPr fontId="4"/>
  </si>
  <si>
    <t>専用排水管の性状等</t>
    <rPh sb="0" eb="2">
      <t>センヨウ</t>
    </rPh>
    <rPh sb="2" eb="4">
      <t>ハイスイ</t>
    </rPh>
    <rPh sb="4" eb="5">
      <t>クダ</t>
    </rPh>
    <phoneticPr fontId="4"/>
  </si>
  <si>
    <t>配管点検口</t>
    <rPh sb="0" eb="2">
      <t>ハイカン</t>
    </rPh>
    <rPh sb="2" eb="4">
      <t>テンケン</t>
    </rPh>
    <rPh sb="4" eb="5">
      <t>クチ</t>
    </rPh>
    <phoneticPr fontId="4"/>
  </si>
  <si>
    <t>cm</t>
    <phoneticPr fontId="4"/>
  </si>
  <si>
    <t>極めて稀に発生する暴風による力</t>
    <rPh sb="0" eb="1">
      <t>キワ</t>
    </rPh>
    <rPh sb="3" eb="4">
      <t>マレ</t>
    </rPh>
    <rPh sb="5" eb="7">
      <t>ハッセイ</t>
    </rPh>
    <rPh sb="9" eb="11">
      <t>ボウフウ</t>
    </rPh>
    <rPh sb="14" eb="15">
      <t>チカラ</t>
    </rPh>
    <phoneticPr fontId="4"/>
  </si>
  <si>
    <t>（令第87条に規定する風圧力×1.6倍）</t>
    <phoneticPr fontId="4"/>
  </si>
  <si>
    <t>稀に発生する暴風による力（令第87条に規定する風圧力）</t>
    <rPh sb="0" eb="1">
      <t>マレ</t>
    </rPh>
    <rPh sb="2" eb="4">
      <t>ハッセイ</t>
    </rPh>
    <rPh sb="6" eb="8">
      <t>ボウフウ</t>
    </rPh>
    <rPh sb="11" eb="12">
      <t>チカラ</t>
    </rPh>
    <rPh sb="13" eb="14">
      <t>レイ</t>
    </rPh>
    <rPh sb="14" eb="15">
      <t>ダイ</t>
    </rPh>
    <rPh sb="17" eb="18">
      <t>ジョウ</t>
    </rPh>
    <rPh sb="19" eb="21">
      <t>キテイ</t>
    </rPh>
    <rPh sb="23" eb="24">
      <t>フウ</t>
    </rPh>
    <rPh sb="24" eb="26">
      <t>アツリョク</t>
    </rPh>
    <phoneticPr fontId="4"/>
  </si>
  <si>
    <t>極めて稀に発生する積雪による力</t>
    <rPh sb="0" eb="1">
      <t>キワ</t>
    </rPh>
    <rPh sb="3" eb="4">
      <t>マレ</t>
    </rPh>
    <rPh sb="5" eb="7">
      <t>ハッセイ</t>
    </rPh>
    <rPh sb="9" eb="11">
      <t>セキセツ</t>
    </rPh>
    <rPh sb="14" eb="15">
      <t>チカラ</t>
    </rPh>
    <phoneticPr fontId="4"/>
  </si>
  <si>
    <t>（令第86条に規定する積雪×1.4倍）</t>
    <phoneticPr fontId="4"/>
  </si>
  <si>
    <t>稀に発生する積雪による力（令第86条に規定する積雪）</t>
    <rPh sb="0" eb="1">
      <t>マレ</t>
    </rPh>
    <rPh sb="2" eb="4">
      <t>ハッセイ</t>
    </rPh>
    <rPh sb="6" eb="8">
      <t>セキセツ</t>
    </rPh>
    <rPh sb="11" eb="12">
      <t>チカラ</t>
    </rPh>
    <rPh sb="13" eb="14">
      <t>レイ</t>
    </rPh>
    <rPh sb="14" eb="15">
      <t>ダイ</t>
    </rPh>
    <rPh sb="17" eb="18">
      <t>ジョウ</t>
    </rPh>
    <rPh sb="19" eb="21">
      <t>キテイ</t>
    </rPh>
    <rPh sb="23" eb="25">
      <t>セキセツ</t>
    </rPh>
    <phoneticPr fontId="4"/>
  </si>
  <si>
    <t>等級に応じた適用倍率　（</t>
    <rPh sb="0" eb="2">
      <t>トウキュウ</t>
    </rPh>
    <rPh sb="3" eb="4">
      <t>オウ</t>
    </rPh>
    <rPh sb="6" eb="8">
      <t>テキヨウ</t>
    </rPh>
    <rPh sb="8" eb="10">
      <t>バイリツ</t>
    </rPh>
    <phoneticPr fontId="4"/>
  </si>
  <si>
    <r>
      <t>　　住戸番号・タイプ図　　</t>
    </r>
    <r>
      <rPr>
        <b/>
        <sz val="14"/>
        <rFont val="ＭＳ Ｐゴシック"/>
        <family val="3"/>
        <charset val="128"/>
      </rPr>
      <t>　　（ 例 ）</t>
    </r>
    <rPh sb="2" eb="3">
      <t>ジュウ</t>
    </rPh>
    <rPh sb="3" eb="4">
      <t>コ</t>
    </rPh>
    <rPh sb="4" eb="6">
      <t>バンゴウ</t>
    </rPh>
    <rPh sb="10" eb="11">
      <t>ズ</t>
    </rPh>
    <rPh sb="17" eb="18">
      <t>レイ</t>
    </rPh>
    <phoneticPr fontId="4"/>
  </si>
  <si>
    <t>　・・・　住戸番号</t>
    <phoneticPr fontId="4"/>
  </si>
  <si>
    <t>　・・・　住戸タイプ</t>
    <phoneticPr fontId="4"/>
  </si>
  <si>
    <t>　・・・　部屋番号</t>
    <rPh sb="5" eb="7">
      <t>ヘヤ</t>
    </rPh>
    <rPh sb="7" eb="9">
      <t>バンゴウ</t>
    </rPh>
    <phoneticPr fontId="4"/>
  </si>
  <si>
    <t>I</t>
    <phoneticPr fontId="4"/>
  </si>
  <si>
    <t>E</t>
    <phoneticPr fontId="4"/>
  </si>
  <si>
    <t>Hr</t>
    <phoneticPr fontId="4"/>
  </si>
  <si>
    <t>▽7Ｆ</t>
    <phoneticPr fontId="4"/>
  </si>
  <si>
    <t>G</t>
    <phoneticPr fontId="4"/>
  </si>
  <si>
    <t>C1</t>
    <phoneticPr fontId="4"/>
  </si>
  <si>
    <t>H</t>
    <phoneticPr fontId="4"/>
  </si>
  <si>
    <t>▽6Ｆ</t>
    <phoneticPr fontId="4"/>
  </si>
  <si>
    <t>住戸</t>
    <rPh sb="0" eb="1">
      <t>ジュウ</t>
    </rPh>
    <rPh sb="1" eb="2">
      <t>コ</t>
    </rPh>
    <phoneticPr fontId="4"/>
  </si>
  <si>
    <t>B1</t>
    <phoneticPr fontId="4"/>
  </si>
  <si>
    <t>C2</t>
    <phoneticPr fontId="4"/>
  </si>
  <si>
    <t>B2</t>
    <phoneticPr fontId="4"/>
  </si>
  <si>
    <t>▽5Ｆ</t>
    <phoneticPr fontId="4"/>
  </si>
  <si>
    <t>F</t>
    <phoneticPr fontId="4"/>
  </si>
  <si>
    <t>▽4Ｆ</t>
    <phoneticPr fontId="4"/>
  </si>
  <si>
    <t>▽3Ｆ</t>
    <phoneticPr fontId="4"/>
  </si>
  <si>
    <t>▽2Ｆ</t>
    <phoneticPr fontId="4"/>
  </si>
  <si>
    <t>駐車場</t>
    <rPh sb="0" eb="3">
      <t>チュウシャジョウ</t>
    </rPh>
    <phoneticPr fontId="4"/>
  </si>
  <si>
    <t>B1g</t>
    <phoneticPr fontId="4"/>
  </si>
  <si>
    <t>C1g</t>
    <phoneticPr fontId="4"/>
  </si>
  <si>
    <t>Dg</t>
    <phoneticPr fontId="4"/>
  </si>
  <si>
    <t>Eg</t>
    <phoneticPr fontId="4"/>
  </si>
  <si>
    <t>C2g</t>
    <phoneticPr fontId="4"/>
  </si>
  <si>
    <t>B2g</t>
    <phoneticPr fontId="4"/>
  </si>
  <si>
    <t>エントランス</t>
    <phoneticPr fontId="4"/>
  </si>
  <si>
    <t>▽1Ｆ</t>
    <phoneticPr fontId="4"/>
  </si>
  <si>
    <r>
      <t>　　グループ図　火災　　</t>
    </r>
    <r>
      <rPr>
        <b/>
        <sz val="14"/>
        <rFont val="ＭＳ Ｐゴシック"/>
        <family val="3"/>
        <charset val="128"/>
      </rPr>
      <t>　　（ 例 ）</t>
    </r>
    <rPh sb="6" eb="7">
      <t>ズ</t>
    </rPh>
    <rPh sb="8" eb="10">
      <t>カサイ</t>
    </rPh>
    <rPh sb="16" eb="17">
      <t>レイ</t>
    </rPh>
    <phoneticPr fontId="4"/>
  </si>
  <si>
    <t>グループ番号</t>
    <rPh sb="4" eb="6">
      <t>バンゴウ</t>
    </rPh>
    <phoneticPr fontId="4"/>
  </si>
  <si>
    <t>開放廊下型</t>
    <rPh sb="0" eb="2">
      <t>カイホウ</t>
    </rPh>
    <rPh sb="2" eb="4">
      <t>ロウカ</t>
    </rPh>
    <rPh sb="4" eb="5">
      <t>カタ</t>
    </rPh>
    <phoneticPr fontId="4"/>
  </si>
  <si>
    <t>2以上の
避難可</t>
    <rPh sb="1" eb="3">
      <t>イジョウ</t>
    </rPh>
    <rPh sb="5" eb="7">
      <t>ヒナン</t>
    </rPh>
    <rPh sb="7" eb="8">
      <t>カ</t>
    </rPh>
    <phoneticPr fontId="4"/>
  </si>
  <si>
    <t>他住戸なし</t>
    <rPh sb="0" eb="1">
      <t>タ</t>
    </rPh>
    <rPh sb="1" eb="2">
      <t>ジュウ</t>
    </rPh>
    <rPh sb="2" eb="3">
      <t>コ</t>
    </rPh>
    <phoneticPr fontId="4"/>
  </si>
  <si>
    <t>隣戸バルコニー</t>
    <rPh sb="0" eb="1">
      <t>トナリ</t>
    </rPh>
    <rPh sb="1" eb="2">
      <t>ト</t>
    </rPh>
    <phoneticPr fontId="4"/>
  </si>
  <si>
    <t>有</t>
    <rPh sb="0" eb="1">
      <t>ユウ</t>
    </rPh>
    <phoneticPr fontId="4"/>
  </si>
  <si>
    <t>№ 1</t>
    <phoneticPr fontId="4"/>
  </si>
  <si>
    <t>○</t>
    <phoneticPr fontId="4"/>
  </si>
  <si>
    <t>№ 2</t>
    <phoneticPr fontId="4"/>
  </si>
  <si>
    <t>№ 3</t>
  </si>
  <si>
    <t>№ 4</t>
  </si>
  <si>
    <t>№ 5</t>
  </si>
  <si>
    <t>№ 6</t>
  </si>
  <si>
    <t>№ 7</t>
  </si>
  <si>
    <t>№ 8</t>
  </si>
  <si>
    <t>　　　避難階該当なし</t>
    <rPh sb="3" eb="5">
      <t>ヒナン</t>
    </rPh>
    <rPh sb="5" eb="6">
      <t>カイ</t>
    </rPh>
    <rPh sb="6" eb="8">
      <t>ガイトウ</t>
    </rPh>
    <phoneticPr fontId="4"/>
  </si>
  <si>
    <r>
      <t>　　グループ図　更新対策　　</t>
    </r>
    <r>
      <rPr>
        <b/>
        <sz val="14"/>
        <rFont val="ＭＳ Ｐゴシック"/>
        <family val="3"/>
        <charset val="128"/>
      </rPr>
      <t>　　（ 例 ）</t>
    </r>
    <rPh sb="6" eb="7">
      <t>ズ</t>
    </rPh>
    <rPh sb="8" eb="10">
      <t>コウシン</t>
    </rPh>
    <rPh sb="10" eb="12">
      <t>タイサク</t>
    </rPh>
    <rPh sb="18" eb="19">
      <t>レイ</t>
    </rPh>
    <phoneticPr fontId="4"/>
  </si>
  <si>
    <r>
      <t>　　グループ図　温熱　　</t>
    </r>
    <r>
      <rPr>
        <b/>
        <sz val="14"/>
        <rFont val="ＭＳ Ｐゴシック"/>
        <family val="3"/>
        <charset val="128"/>
      </rPr>
      <t>　　（ 例 ）</t>
    </r>
    <rPh sb="6" eb="7">
      <t>ズ</t>
    </rPh>
    <rPh sb="8" eb="10">
      <t>オンネツ</t>
    </rPh>
    <rPh sb="16" eb="17">
      <t>レイ</t>
    </rPh>
    <phoneticPr fontId="4"/>
  </si>
  <si>
    <t>グループ番号</t>
  </si>
  <si>
    <t>断熱材の部分</t>
    <rPh sb="0" eb="3">
      <t>ダンネツザイ</t>
    </rPh>
    <rPh sb="4" eb="6">
      <t>ブブン</t>
    </rPh>
    <phoneticPr fontId="4"/>
  </si>
  <si>
    <t>屋根又は天井</t>
    <rPh sb="0" eb="2">
      <t>ヤネ</t>
    </rPh>
    <rPh sb="2" eb="3">
      <t>マタ</t>
    </rPh>
    <rPh sb="4" eb="6">
      <t>テンジョウ</t>
    </rPh>
    <phoneticPr fontId="4"/>
  </si>
  <si>
    <t>床　（外気）</t>
    <rPh sb="0" eb="1">
      <t>ユカ</t>
    </rPh>
    <rPh sb="3" eb="5">
      <t>ガイキ</t>
    </rPh>
    <phoneticPr fontId="4"/>
  </si>
  <si>
    <t>床　（その他）</t>
    <rPh sb="0" eb="1">
      <t>ユカ</t>
    </rPh>
    <rPh sb="5" eb="6">
      <t>タ</t>
    </rPh>
    <phoneticPr fontId="4"/>
  </si>
  <si>
    <t>№ 1</t>
    <phoneticPr fontId="4"/>
  </si>
  <si>
    <t>○</t>
    <phoneticPr fontId="4"/>
  </si>
  <si>
    <t>№ 2</t>
    <phoneticPr fontId="4"/>
  </si>
  <si>
    <r>
      <t>　　グループ図　防犯 　</t>
    </r>
    <r>
      <rPr>
        <b/>
        <sz val="14"/>
        <rFont val="ＭＳ Ｐゴシック"/>
        <family val="3"/>
        <charset val="128"/>
      </rPr>
      <t xml:space="preserve"> 　　（ 例 ）</t>
    </r>
    <rPh sb="6" eb="7">
      <t>ズ</t>
    </rPh>
    <rPh sb="8" eb="10">
      <t>ボウハン</t>
    </rPh>
    <rPh sb="17" eb="18">
      <t>レイ</t>
    </rPh>
    <phoneticPr fontId="4"/>
  </si>
  <si>
    <t>建物出入口の存する階以外の階</t>
    <rPh sb="0" eb="2">
      <t>タテモノ</t>
    </rPh>
    <rPh sb="2" eb="4">
      <t>デイリ</t>
    </rPh>
    <rPh sb="4" eb="5">
      <t>クチ</t>
    </rPh>
    <rPh sb="6" eb="7">
      <t>ソン</t>
    </rPh>
    <rPh sb="9" eb="10">
      <t>カイ</t>
    </rPh>
    <rPh sb="10" eb="12">
      <t>イガイ</t>
    </rPh>
    <rPh sb="13" eb="14">
      <t>カイ</t>
    </rPh>
    <phoneticPr fontId="4"/>
  </si>
  <si>
    <t>住戸の出入口（a）</t>
    <rPh sb="0" eb="1">
      <t>ジュウ</t>
    </rPh>
    <rPh sb="1" eb="2">
      <t>コ</t>
    </rPh>
    <rPh sb="3" eb="5">
      <t>デイリ</t>
    </rPh>
    <rPh sb="5" eb="6">
      <t>グチ</t>
    </rPh>
    <phoneticPr fontId="4"/>
  </si>
  <si>
    <t>外部からの接近が
比較的容易（b）</t>
    <rPh sb="0" eb="2">
      <t>ガイブ</t>
    </rPh>
    <rPh sb="5" eb="7">
      <t>セッキン</t>
    </rPh>
    <rPh sb="9" eb="11">
      <t>ヒカク</t>
    </rPh>
    <rPh sb="11" eb="12">
      <t>テキ</t>
    </rPh>
    <rPh sb="12" eb="14">
      <t>ヨウイ</t>
    </rPh>
    <phoneticPr fontId="4"/>
  </si>
  <si>
    <t>その他の
開口部（c）</t>
    <rPh sb="2" eb="3">
      <t>タ</t>
    </rPh>
    <rPh sb="5" eb="8">
      <t>カイコウブ</t>
    </rPh>
    <phoneticPr fontId="4"/>
  </si>
  <si>
    <t>共用廊下又は
共用階段（b i）</t>
    <rPh sb="0" eb="2">
      <t>キョウヨウ</t>
    </rPh>
    <rPh sb="2" eb="4">
      <t>ロウカ</t>
    </rPh>
    <rPh sb="4" eb="5">
      <t>マタ</t>
    </rPh>
    <rPh sb="7" eb="9">
      <t>キョウヨウ</t>
    </rPh>
    <rPh sb="9" eb="11">
      <t>カイダン</t>
    </rPh>
    <phoneticPr fontId="4"/>
  </si>
  <si>
    <t>バルコニー等（b ii）</t>
    <rPh sb="5" eb="6">
      <t>トウ</t>
    </rPh>
    <phoneticPr fontId="4"/>
  </si>
  <si>
    <t>イ.</t>
    <phoneticPr fontId="4"/>
  </si>
  <si>
    <t>すべての開口部が侵入防止対策上</t>
    <phoneticPr fontId="4"/>
  </si>
  <si>
    <t>有効な措置が講じられている</t>
    <rPh sb="0" eb="2">
      <t>ユウコウ</t>
    </rPh>
    <rPh sb="3" eb="5">
      <t>ソチ</t>
    </rPh>
    <rPh sb="6" eb="7">
      <t>コウ</t>
    </rPh>
    <phoneticPr fontId="4"/>
  </si>
  <si>
    <t>ハ</t>
    <phoneticPr fontId="4"/>
  </si>
  <si>
    <t>ニ</t>
    <phoneticPr fontId="4"/>
  </si>
  <si>
    <t>ロ.</t>
    <phoneticPr fontId="4"/>
  </si>
  <si>
    <t>シャッター又は雨戸によって</t>
    <rPh sb="5" eb="6">
      <t>マタ</t>
    </rPh>
    <rPh sb="7" eb="9">
      <t>アマド</t>
    </rPh>
    <phoneticPr fontId="4"/>
  </si>
  <si>
    <t>のみ対策が講じられている</t>
    <rPh sb="2" eb="4">
      <t>タイサク</t>
    </rPh>
    <rPh sb="5" eb="6">
      <t>コウ</t>
    </rPh>
    <phoneticPr fontId="4"/>
  </si>
  <si>
    <t>ハ.</t>
    <phoneticPr fontId="4"/>
  </si>
  <si>
    <t>ニ.</t>
    <phoneticPr fontId="4"/>
  </si>
  <si>
    <t>該当する開口部なし</t>
    <rPh sb="0" eb="2">
      <t>ガイトウ</t>
    </rPh>
    <rPh sb="4" eb="7">
      <t>カイコウブ</t>
    </rPh>
    <phoneticPr fontId="4"/>
  </si>
  <si>
    <t>4-4.</t>
    <phoneticPr fontId="4"/>
  </si>
  <si>
    <t>感知警報</t>
    <phoneticPr fontId="4"/>
  </si>
  <si>
    <t>専用</t>
    <phoneticPr fontId="4"/>
  </si>
  <si>
    <t>便所</t>
    <phoneticPr fontId="4"/>
  </si>
  <si>
    <t>A</t>
    <phoneticPr fontId="4"/>
  </si>
  <si>
    <t>　部屋番号</t>
    <phoneticPr fontId="4"/>
  </si>
  <si>
    <t>　タイプ名称</t>
    <phoneticPr fontId="4"/>
  </si>
  <si>
    <t>〔4段階〕</t>
    <phoneticPr fontId="4"/>
  </si>
  <si>
    <t>自然排煙</t>
    <phoneticPr fontId="4"/>
  </si>
  <si>
    <t>機械排煙（加圧式）</t>
    <phoneticPr fontId="4"/>
  </si>
  <si>
    <t>該当なし</t>
    <phoneticPr fontId="4"/>
  </si>
  <si>
    <t>〔4段階〕</t>
    <phoneticPr fontId="4"/>
  </si>
  <si>
    <t>はり</t>
    <phoneticPr fontId="4"/>
  </si>
  <si>
    <t>特定建材</t>
    <phoneticPr fontId="4"/>
  </si>
  <si>
    <t>なし</t>
    <phoneticPr fontId="4"/>
  </si>
  <si>
    <t>杭の許容支持力</t>
    <rPh sb="0" eb="1">
      <t>クイ</t>
    </rPh>
    <rPh sb="2" eb="4">
      <t>キョヨウ</t>
    </rPh>
    <rPh sb="4" eb="6">
      <t>シジ</t>
    </rPh>
    <rPh sb="6" eb="7">
      <t>リョク</t>
    </rPh>
    <phoneticPr fontId="4"/>
  </si>
  <si>
    <t>住戸タイプ</t>
  </si>
  <si>
    <r>
      <t>※表を追加する場合は、シートのコピーではなく</t>
    </r>
    <r>
      <rPr>
        <u/>
        <sz val="10"/>
        <color indexed="10"/>
        <rFont val="ＭＳ Ｐゴシック"/>
        <family val="3"/>
        <charset val="128"/>
      </rPr>
      <t>行をコピーして対応</t>
    </r>
    <rPh sb="1" eb="2">
      <t>ヒョウ</t>
    </rPh>
    <rPh sb="3" eb="5">
      <t>ツイカ</t>
    </rPh>
    <rPh sb="7" eb="9">
      <t>バアイ</t>
    </rPh>
    <rPh sb="22" eb="23">
      <t>ギョウ</t>
    </rPh>
    <rPh sb="29" eb="31">
      <t>タイオウ</t>
    </rPh>
    <phoneticPr fontId="4"/>
  </si>
  <si>
    <r>
      <rPr>
        <b/>
        <sz val="14"/>
        <color indexed="10"/>
        <rFont val="ＭＳ Ｐゴシック"/>
        <family val="3"/>
        <charset val="128"/>
      </rPr>
      <t>132タイプ</t>
    </r>
    <r>
      <rPr>
        <sz val="14"/>
        <rFont val="ＭＳ Ｐゴシック"/>
        <family val="3"/>
        <charset val="128"/>
      </rPr>
      <t>まで可</t>
    </r>
    <rPh sb="8" eb="9">
      <t>カ</t>
    </rPh>
    <phoneticPr fontId="4"/>
  </si>
  <si>
    <r>
      <t>※住戸タイプと部屋番号は</t>
    </r>
    <r>
      <rPr>
        <u/>
        <sz val="10"/>
        <color indexed="10"/>
        <rFont val="ＭＳ Ｐゴシック"/>
        <family val="3"/>
        <charset val="128"/>
      </rPr>
      <t>混合して入力しない</t>
    </r>
    <phoneticPr fontId="4"/>
  </si>
  <si>
    <t>←タイプ判別を選択</t>
    <rPh sb="4" eb="6">
      <t>ハンベツ</t>
    </rPh>
    <rPh sb="7" eb="9">
      <t>センタク</t>
    </rPh>
    <phoneticPr fontId="4"/>
  </si>
  <si>
    <r>
      <t xml:space="preserve"> 　　　　※表を追加する場合は</t>
    </r>
    <r>
      <rPr>
        <u/>
        <sz val="10"/>
        <color indexed="10"/>
        <rFont val="ＭＳ Ｐゴシック"/>
        <family val="3"/>
        <charset val="128"/>
      </rPr>
      <t>赤矢印の範囲を行指定</t>
    </r>
    <r>
      <rPr>
        <sz val="10"/>
        <color indexed="10"/>
        <rFont val="ＭＳ Ｐゴシック"/>
        <family val="3"/>
        <charset val="128"/>
      </rPr>
      <t>し</t>
    </r>
    <r>
      <rPr>
        <u/>
        <sz val="10"/>
        <color indexed="10"/>
        <rFont val="ＭＳ Ｐゴシック"/>
        <family val="3"/>
        <charset val="128"/>
      </rPr>
      <t>コピー対応</t>
    </r>
    <rPh sb="6" eb="7">
      <t>ヒョウ</t>
    </rPh>
    <rPh sb="8" eb="10">
      <t>ツイカ</t>
    </rPh>
    <rPh sb="12" eb="14">
      <t>バアイ</t>
    </rPh>
    <rPh sb="15" eb="16">
      <t>アカ</t>
    </rPh>
    <rPh sb="16" eb="18">
      <t>ヤジルシ</t>
    </rPh>
    <rPh sb="19" eb="21">
      <t>ハンイ</t>
    </rPh>
    <rPh sb="22" eb="23">
      <t>ギョウ</t>
    </rPh>
    <rPh sb="23" eb="25">
      <t>シテイ</t>
    </rPh>
    <rPh sb="29" eb="31">
      <t>タイオウ</t>
    </rPh>
    <phoneticPr fontId="4"/>
  </si>
  <si>
    <t>15m以内毎</t>
    <rPh sb="3" eb="5">
      <t>イナイ</t>
    </rPh>
    <rPh sb="5" eb="6">
      <t>ゴト</t>
    </rPh>
    <phoneticPr fontId="4"/>
  </si>
  <si>
    <r>
      <t>kN/m</t>
    </r>
    <r>
      <rPr>
        <vertAlign val="superscript"/>
        <sz val="9"/>
        <rFont val="ＭＳ Ｐゴシック"/>
        <family val="3"/>
        <charset val="128"/>
      </rPr>
      <t>2</t>
    </r>
    <phoneticPr fontId="4"/>
  </si>
  <si>
    <t>）</t>
    <phoneticPr fontId="4"/>
  </si>
  <si>
    <t>地業</t>
    <rPh sb="0" eb="1">
      <t>チ</t>
    </rPh>
    <rPh sb="1" eb="2">
      <t>ギョウ</t>
    </rPh>
    <phoneticPr fontId="4"/>
  </si>
  <si>
    <t>・種類</t>
    <rPh sb="1" eb="3">
      <t>シュルイ</t>
    </rPh>
    <phoneticPr fontId="4"/>
  </si>
  <si>
    <r>
      <t>1-3.その他（</t>
    </r>
    <r>
      <rPr>
        <sz val="6.5"/>
        <rFont val="ＭＳ Ｐゴシック"/>
        <family val="3"/>
        <charset val="128"/>
      </rPr>
      <t>地震に対する構造躯体の倒壊、崩壊等のしにくさ</t>
    </r>
    <r>
      <rPr>
        <sz val="7"/>
        <rFont val="ＭＳ Ｐゴシック"/>
        <family val="3"/>
        <charset val="128"/>
      </rPr>
      <t>）</t>
    </r>
    <rPh sb="6" eb="7">
      <t>タ</t>
    </rPh>
    <rPh sb="8" eb="10">
      <t>ジシン</t>
    </rPh>
    <rPh sb="11" eb="12">
      <t>タイ</t>
    </rPh>
    <rPh sb="14" eb="16">
      <t>コウゾウ</t>
    </rPh>
    <rPh sb="16" eb="18">
      <t>クタイ</t>
    </rPh>
    <rPh sb="19" eb="21">
      <t>トウカイ</t>
    </rPh>
    <rPh sb="22" eb="25">
      <t>ホウカイトウ</t>
    </rPh>
    <phoneticPr fontId="4"/>
  </si>
  <si>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4"/>
  </si>
  <si>
    <t>杭状改良地盤の許容支持力</t>
    <rPh sb="0" eb="1">
      <t>クイ</t>
    </rPh>
    <rPh sb="1" eb="2">
      <t>ジョウ</t>
    </rPh>
    <rPh sb="2" eb="4">
      <t>カイリョウ</t>
    </rPh>
    <rPh sb="4" eb="6">
      <t>ジバン</t>
    </rPh>
    <rPh sb="7" eb="9">
      <t>キョヨウ</t>
    </rPh>
    <rPh sb="9" eb="11">
      <t>シジ</t>
    </rPh>
    <rPh sb="11" eb="12">
      <t>リョク</t>
    </rPh>
    <phoneticPr fontId="4"/>
  </si>
  <si>
    <t>地盤改良工法</t>
    <rPh sb="2" eb="4">
      <t>カイリョウ</t>
    </rPh>
    <rPh sb="4" eb="6">
      <t>コウホウ</t>
    </rPh>
    <phoneticPr fontId="4"/>
  </si>
  <si>
    <t>（</t>
    <phoneticPr fontId="4"/>
  </si>
  <si>
    <t>）</t>
    <phoneticPr fontId="4"/>
  </si>
  <si>
    <t>杭状改良地盤の許容支持力</t>
    <rPh sb="2" eb="4">
      <t>カイリョウ</t>
    </rPh>
    <phoneticPr fontId="4"/>
  </si>
  <si>
    <t>防火地域</t>
    <rPh sb="2" eb="4">
      <t>チイキ</t>
    </rPh>
    <phoneticPr fontId="4"/>
  </si>
  <si>
    <t>第二面 （別紙）</t>
    <rPh sb="5" eb="7">
      <t>ベッシ</t>
    </rPh>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</si>
  <si>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</si>
  <si>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</si>
  <si>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</si>
  <si>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</si>
  <si>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 xml:space="preserve"> １．構造の安定に関すること</t>
    <rPh sb="3" eb="5">
      <t>コウゾウ</t>
    </rPh>
    <rPh sb="6" eb="8">
      <t>アンテイ</t>
    </rPh>
    <rPh sb="9" eb="10">
      <t>カン</t>
    </rPh>
    <phoneticPr fontId="4"/>
  </si>
  <si>
    <t>１－２　耐震等級 （構造躯体の損傷防止）</t>
    <rPh sb="4" eb="6">
      <t>タイシン</t>
    </rPh>
    <rPh sb="6" eb="8">
      <t>トウキュウ</t>
    </rPh>
    <rPh sb="10" eb="12">
      <t>コウゾウ</t>
    </rPh>
    <rPh sb="12" eb="14">
      <t>クタイ</t>
    </rPh>
    <rPh sb="15" eb="17">
      <t>ソンショウ</t>
    </rPh>
    <rPh sb="17" eb="19">
      <t>ボウシ</t>
    </rPh>
    <phoneticPr fontId="4"/>
  </si>
  <si>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</si>
  <si>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4"/>
  </si>
  <si>
    <t xml:space="preserve"> ２．火災時の安全に関すること</t>
    <rPh sb="3" eb="5">
      <t>カサイ</t>
    </rPh>
    <rPh sb="5" eb="6">
      <t>ジ</t>
    </rPh>
    <rPh sb="7" eb="9">
      <t>アンゼン</t>
    </rPh>
    <rPh sb="10" eb="11">
      <t>カン</t>
    </rPh>
    <phoneticPr fontId="4"/>
  </si>
  <si>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4"/>
  </si>
  <si>
    <t>２－４　脱出対策 （火災時）</t>
    <rPh sb="4" eb="6">
      <t>ダッシュツ</t>
    </rPh>
    <rPh sb="6" eb="8">
      <t>タイサク</t>
    </rPh>
    <rPh sb="10" eb="12">
      <t>カサイ</t>
    </rPh>
    <rPh sb="12" eb="13">
      <t>ジ</t>
    </rPh>
    <phoneticPr fontId="4"/>
  </si>
  <si>
    <t xml:space="preserve"> ６．空気環境に関すること</t>
    <rPh sb="3" eb="5">
      <t>クウキ</t>
    </rPh>
    <rPh sb="5" eb="7">
      <t>カンキョウ</t>
    </rPh>
    <rPh sb="8" eb="9">
      <t>カン</t>
    </rPh>
    <phoneticPr fontId="4"/>
  </si>
  <si>
    <t>６－１　ホルムアルデヒド対策 （内装及び天井裏等）</t>
    <rPh sb="12" eb="14">
      <t>タイサク</t>
    </rPh>
    <rPh sb="16" eb="18">
      <t>ナイソウ</t>
    </rPh>
    <rPh sb="18" eb="19">
      <t>オヨ</t>
    </rPh>
    <rPh sb="20" eb="22">
      <t>テンジョウ</t>
    </rPh>
    <rPh sb="22" eb="23">
      <t>ウラ</t>
    </rPh>
    <rPh sb="23" eb="24">
      <t>トウ</t>
    </rPh>
    <phoneticPr fontId="4"/>
  </si>
  <si>
    <t>６－２　換気対策</t>
    <rPh sb="4" eb="6">
      <t>カンキ</t>
    </rPh>
    <rPh sb="6" eb="8">
      <t>タイサク</t>
    </rPh>
    <phoneticPr fontId="4"/>
  </si>
  <si>
    <t xml:space="preserve"> ７．光・視環境に関すること</t>
    <rPh sb="3" eb="4">
      <t>ヒカリ</t>
    </rPh>
    <rPh sb="5" eb="6">
      <t>ミ</t>
    </rPh>
    <rPh sb="6" eb="8">
      <t>カンキョウ</t>
    </rPh>
    <rPh sb="9" eb="10">
      <t>カン</t>
    </rPh>
    <phoneticPr fontId="4"/>
  </si>
  <si>
    <t>７－１　単純開口率</t>
    <rPh sb="4" eb="6">
      <t>タンジュン</t>
    </rPh>
    <rPh sb="6" eb="8">
      <t>カイコウ</t>
    </rPh>
    <rPh sb="8" eb="9">
      <t>リツ</t>
    </rPh>
    <phoneticPr fontId="4"/>
  </si>
  <si>
    <t>７－２　方位別開口比</t>
    <rPh sb="4" eb="6">
      <t>ホウイ</t>
    </rPh>
    <rPh sb="6" eb="7">
      <t>ベツ</t>
    </rPh>
    <rPh sb="7" eb="9">
      <t>カイコウ</t>
    </rPh>
    <rPh sb="9" eb="10">
      <t>ヒ</t>
    </rPh>
    <phoneticPr fontId="4"/>
  </si>
  <si>
    <t xml:space="preserve"> ８．音環境に関すること</t>
    <rPh sb="3" eb="4">
      <t>オト</t>
    </rPh>
    <rPh sb="4" eb="6">
      <t>カンキョウ</t>
    </rPh>
    <rPh sb="7" eb="8">
      <t>カン</t>
    </rPh>
    <phoneticPr fontId="4"/>
  </si>
  <si>
    <t>８－４　透過損失等級 （外壁開口部）</t>
    <rPh sb="4" eb="6">
      <t>トウカ</t>
    </rPh>
    <rPh sb="6" eb="8">
      <t>ソンシツ</t>
    </rPh>
    <rPh sb="8" eb="10">
      <t>トウキュウ</t>
    </rPh>
    <rPh sb="12" eb="14">
      <t>ガイヘキ</t>
    </rPh>
    <rPh sb="14" eb="17">
      <t>カイコウブ</t>
    </rPh>
    <phoneticPr fontId="4"/>
  </si>
  <si>
    <t xml:space="preserve"> ９．高齢者等への配慮に関すること</t>
    <rPh sb="3" eb="6">
      <t>コウレイシャ</t>
    </rPh>
    <rPh sb="6" eb="7">
      <t>トウ</t>
    </rPh>
    <rPh sb="9" eb="11">
      <t>ハイリョ</t>
    </rPh>
    <rPh sb="12" eb="13">
      <t>カン</t>
    </rPh>
    <phoneticPr fontId="4"/>
  </si>
  <si>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4"/>
  </si>
  <si>
    <t xml:space="preserve"> 10．防犯に関すること</t>
    <rPh sb="4" eb="6">
      <t>ボウハン</t>
    </rPh>
    <rPh sb="7" eb="8">
      <t>カン</t>
    </rPh>
    <phoneticPr fontId="4"/>
  </si>
  <si>
    <t>10－１　開口部の侵入防止対策</t>
    <rPh sb="5" eb="8">
      <t>カイコウブ</t>
    </rPh>
    <rPh sb="9" eb="11">
      <t>シンニュウ</t>
    </rPh>
    <rPh sb="11" eb="13">
      <t>ボウシ</t>
    </rPh>
    <rPh sb="13" eb="15">
      <t>タイサク</t>
    </rPh>
    <phoneticPr fontId="4"/>
  </si>
  <si>
    <t>２－２　感知警報装置設置等級 （他住戸火災時）</t>
    <rPh sb="4" eb="6">
      <t>カンチ</t>
    </rPh>
    <rPh sb="6" eb="8">
      <t>ケイホウ</t>
    </rPh>
    <rPh sb="8" eb="10">
      <t>ソウチ</t>
    </rPh>
    <rPh sb="10" eb="12">
      <t>セッチ</t>
    </rPh>
    <rPh sb="12" eb="14">
      <t>トウキュウ</t>
    </rPh>
    <rPh sb="16" eb="17">
      <t>ホカ</t>
    </rPh>
    <rPh sb="17" eb="18">
      <t>ジュウ</t>
    </rPh>
    <rPh sb="18" eb="19">
      <t>コ</t>
    </rPh>
    <rPh sb="19" eb="21">
      <t>カサイ</t>
    </rPh>
    <rPh sb="21" eb="22">
      <t>ジ</t>
    </rPh>
    <phoneticPr fontId="4"/>
  </si>
  <si>
    <t>２－３　避難安全対策（他住戸等火災時・共用廊下）</t>
    <rPh sb="4" eb="6">
      <t>ヒナン</t>
    </rPh>
    <rPh sb="6" eb="8">
      <t>アンゼン</t>
    </rPh>
    <rPh sb="8" eb="10">
      <t>タイサク</t>
    </rPh>
    <rPh sb="11" eb="12">
      <t>ホカ</t>
    </rPh>
    <rPh sb="12" eb="13">
      <t>ジュウ</t>
    </rPh>
    <rPh sb="13" eb="14">
      <t>コ</t>
    </rPh>
    <rPh sb="14" eb="15">
      <t>トウ</t>
    </rPh>
    <rPh sb="15" eb="17">
      <t>カサイ</t>
    </rPh>
    <rPh sb="17" eb="18">
      <t>ジ</t>
    </rPh>
    <rPh sb="19" eb="21">
      <t>キョウヨウ</t>
    </rPh>
    <rPh sb="21" eb="23">
      <t>ロウカ</t>
    </rPh>
    <phoneticPr fontId="4"/>
  </si>
  <si>
    <t xml:space="preserve"> ４．維持管理・更新への配慮に関すること</t>
    <rPh sb="3" eb="5">
      <t>イジ</t>
    </rPh>
    <rPh sb="5" eb="7">
      <t>カンリ</t>
    </rPh>
    <rPh sb="8" eb="10">
      <t>コウシン</t>
    </rPh>
    <rPh sb="12" eb="14">
      <t>ハイリョ</t>
    </rPh>
    <rPh sb="15" eb="16">
      <t>カン</t>
    </rPh>
    <phoneticPr fontId="4"/>
  </si>
  <si>
    <t>４－４　更新対策（住戸専用部）</t>
    <rPh sb="4" eb="6">
      <t>コウシン</t>
    </rPh>
    <rPh sb="6" eb="8">
      <t>タイサク</t>
    </rPh>
    <rPh sb="9" eb="10">
      <t>ジュウ</t>
    </rPh>
    <rPh sb="10" eb="11">
      <t>コ</t>
    </rPh>
    <rPh sb="11" eb="13">
      <t>センヨウ</t>
    </rPh>
    <rPh sb="13" eb="14">
      <t>ブ</t>
    </rPh>
    <phoneticPr fontId="4"/>
  </si>
  <si>
    <t>８－１　重量床衝撃音対策</t>
    <rPh sb="4" eb="6">
      <t>ジュウリョウ</t>
    </rPh>
    <rPh sb="6" eb="7">
      <t>ユカ</t>
    </rPh>
    <rPh sb="7" eb="9">
      <t>ショウゲキ</t>
    </rPh>
    <rPh sb="9" eb="10">
      <t>オン</t>
    </rPh>
    <rPh sb="10" eb="12">
      <t>タイサク</t>
    </rPh>
    <phoneticPr fontId="4"/>
  </si>
  <si>
    <t>８－２　軽量床衝撃音対策</t>
    <rPh sb="4" eb="6">
      <t>ケイリョウ</t>
    </rPh>
    <rPh sb="6" eb="7">
      <t>ユカ</t>
    </rPh>
    <rPh sb="7" eb="9">
      <t>ショウゲキ</t>
    </rPh>
    <rPh sb="9" eb="10">
      <t>オン</t>
    </rPh>
    <rPh sb="10" eb="12">
      <t>タイサク</t>
    </rPh>
    <phoneticPr fontId="4"/>
  </si>
  <si>
    <t>８－３　透過損失等級 （界壁）</t>
    <rPh sb="4" eb="6">
      <t>トウカ</t>
    </rPh>
    <rPh sb="6" eb="8">
      <t>ソンシツ</t>
    </rPh>
    <rPh sb="8" eb="10">
      <t>トウキュウ</t>
    </rPh>
    <rPh sb="12" eb="13">
      <t>カイ</t>
    </rPh>
    <rPh sb="13" eb="14">
      <t>カベ</t>
    </rPh>
    <phoneticPr fontId="4"/>
  </si>
  <si>
    <t>９－２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4"/>
  </si>
  <si>
    <t>別紙による</t>
    <rPh sb="0" eb="2">
      <t>ベッシ</t>
    </rPh>
    <phoneticPr fontId="4"/>
  </si>
  <si>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4"/>
  </si>
  <si>
    <t>情報の種別</t>
    <rPh sb="0" eb="2">
      <t>ジョウホウ</t>
    </rPh>
    <rPh sb="3" eb="5">
      <t>シュベツ</t>
    </rPh>
    <phoneticPr fontId="4"/>
  </si>
  <si>
    <t>情報の有無</t>
    <rPh sb="0" eb="2">
      <t>ジョウホウ</t>
    </rPh>
    <rPh sb="3" eb="5">
      <t>ウム</t>
    </rPh>
    <phoneticPr fontId="4"/>
  </si>
  <si>
    <t>表記内容等</t>
    <rPh sb="0" eb="2">
      <t>ヒョウキ</t>
    </rPh>
    <rPh sb="2" eb="4">
      <t>ナイヨウ</t>
    </rPh>
    <rPh sb="4" eb="5">
      <t>トウ</t>
    </rPh>
    <phoneticPr fontId="4"/>
  </si>
  <si>
    <t>液状化マップ</t>
    <rPh sb="0" eb="3">
      <t>エキジョウカ</t>
    </rPh>
    <phoneticPr fontId="4"/>
  </si>
  <si>
    <t xml:space="preserve"> 【液状化に関する表記】</t>
    <rPh sb="2" eb="5">
      <t>エキジョウカ</t>
    </rPh>
    <rPh sb="6" eb="7">
      <t>カン</t>
    </rPh>
    <rPh sb="9" eb="11">
      <t>ヒョウキ</t>
    </rPh>
    <phoneticPr fontId="4"/>
  </si>
  <si>
    <t>広域的情報</t>
    <rPh sb="0" eb="3">
      <t>コウイキテキ</t>
    </rPh>
    <rPh sb="3" eb="5">
      <t>ジョウホウ</t>
    </rPh>
    <phoneticPr fontId="4"/>
  </si>
  <si>
    <t>表記：</t>
    <rPh sb="0" eb="2">
      <t>ヒョウキ</t>
    </rPh>
    <phoneticPr fontId="4"/>
  </si>
  <si>
    <t>不明</t>
    <rPh sb="0" eb="2">
      <t>フメイ</t>
    </rPh>
    <phoneticPr fontId="4"/>
  </si>
  <si>
    <t>液状化履歴に</t>
    <rPh sb="0" eb="3">
      <t>エキジョウカ</t>
    </rPh>
    <rPh sb="3" eb="5">
      <t>リレキ</t>
    </rPh>
    <phoneticPr fontId="4"/>
  </si>
  <si>
    <t xml:space="preserve"> 【住宅敷地周辺の液状化履歴】</t>
    <rPh sb="2" eb="4">
      <t>ジュウタク</t>
    </rPh>
    <rPh sb="4" eb="6">
      <t>シキチ</t>
    </rPh>
    <rPh sb="6" eb="8">
      <t>シュウヘン</t>
    </rPh>
    <rPh sb="9" eb="12">
      <t>エキジョウカ</t>
    </rPh>
    <rPh sb="12" eb="14">
      <t>リレキ</t>
    </rPh>
    <phoneticPr fontId="4"/>
  </si>
  <si>
    <t>関する情報</t>
    <rPh sb="0" eb="1">
      <t>カン</t>
    </rPh>
    <rPh sb="3" eb="5">
      <t>ジョウホウ</t>
    </rPh>
    <phoneticPr fontId="4"/>
  </si>
  <si>
    <t>地形分類</t>
    <rPh sb="0" eb="2">
      <t>チケイ</t>
    </rPh>
    <rPh sb="2" eb="3">
      <t>ブン</t>
    </rPh>
    <rPh sb="3" eb="4">
      <t>ルイ</t>
    </rPh>
    <phoneticPr fontId="4"/>
  </si>
  <si>
    <t xml:space="preserve"> 【該当する地形名称】</t>
    <rPh sb="2" eb="4">
      <t>ガイトウ</t>
    </rPh>
    <rPh sb="6" eb="8">
      <t>チケイ</t>
    </rPh>
    <rPh sb="8" eb="10">
      <t>メイショウ</t>
    </rPh>
    <phoneticPr fontId="4"/>
  </si>
  <si>
    <t xml:space="preserve"> 【旧土地利用】</t>
    <rPh sb="2" eb="3">
      <t>キュウ</t>
    </rPh>
    <rPh sb="3" eb="5">
      <t>トチ</t>
    </rPh>
    <rPh sb="5" eb="7">
      <t>リヨウ</t>
    </rPh>
    <phoneticPr fontId="4"/>
  </si>
  <si>
    <t>種別：</t>
    <rPh sb="0" eb="2">
      <t>シュベツ</t>
    </rPh>
    <phoneticPr fontId="4"/>
  </si>
  <si>
    <t>水田</t>
    <rPh sb="0" eb="2">
      <t>スイデン</t>
    </rPh>
    <phoneticPr fontId="4"/>
  </si>
  <si>
    <t>池沼・川</t>
    <rPh sb="0" eb="1">
      <t>イケ</t>
    </rPh>
    <rPh sb="1" eb="2">
      <t>ヌマ</t>
    </rPh>
    <rPh sb="3" eb="4">
      <t>カワ</t>
    </rPh>
    <phoneticPr fontId="4"/>
  </si>
  <si>
    <t>海</t>
    <rPh sb="0" eb="1">
      <t>ウミ</t>
    </rPh>
    <phoneticPr fontId="4"/>
  </si>
  <si>
    <t>に関する資料</t>
    <rPh sb="1" eb="2">
      <t>カン</t>
    </rPh>
    <rPh sb="4" eb="6">
      <t>シリョウ</t>
    </rPh>
    <phoneticPr fontId="4"/>
  </si>
  <si>
    <t>敷地の</t>
    <rPh sb="0" eb="2">
      <t>シキチ</t>
    </rPh>
    <phoneticPr fontId="4"/>
  </si>
  <si>
    <t xml:space="preserve"> 【地盤調査】</t>
    <rPh sb="2" eb="4">
      <t>ジバン</t>
    </rPh>
    <rPh sb="4" eb="6">
      <t>チョウサ</t>
    </rPh>
    <phoneticPr fontId="4"/>
  </si>
  <si>
    <t>個別の住宅敷</t>
    <rPh sb="0" eb="2">
      <t>コベツ</t>
    </rPh>
    <phoneticPr fontId="4"/>
  </si>
  <si>
    <t>地盤調査の記録</t>
    <rPh sb="0" eb="2">
      <t>ジバン</t>
    </rPh>
    <rPh sb="2" eb="4">
      <t>チョウサ</t>
    </rPh>
    <rPh sb="5" eb="7">
      <t>キロク</t>
    </rPh>
    <phoneticPr fontId="4"/>
  </si>
  <si>
    <t>方法：</t>
    <rPh sb="0" eb="2">
      <t>ホウホウ</t>
    </rPh>
    <phoneticPr fontId="4"/>
  </si>
  <si>
    <t>スウェーデン式サウンディング試験</t>
    <rPh sb="6" eb="7">
      <t>シキ</t>
    </rPh>
    <rPh sb="14" eb="16">
      <t>シケン</t>
    </rPh>
    <phoneticPr fontId="4"/>
  </si>
  <si>
    <t>仕様：</t>
    <rPh sb="0" eb="2">
      <t>シヨウ</t>
    </rPh>
    <phoneticPr fontId="4"/>
  </si>
  <si>
    <t xml:space="preserve"> 【試料採取】</t>
    <rPh sb="2" eb="4">
      <t>シリョウ</t>
    </rPh>
    <rPh sb="4" eb="6">
      <t>サイシュ</t>
    </rPh>
    <phoneticPr fontId="4"/>
  </si>
  <si>
    <t xml:space="preserve"> 【備考】</t>
    <rPh sb="2" eb="4">
      <t>ビコウ</t>
    </rPh>
    <phoneticPr fontId="4"/>
  </si>
  <si>
    <t>地下水位の</t>
    <rPh sb="0" eb="2">
      <t>チカ</t>
    </rPh>
    <rPh sb="2" eb="4">
      <t>スイイ</t>
    </rPh>
    <phoneticPr fontId="4"/>
  </si>
  <si>
    <t xml:space="preserve"> 【地下水位】</t>
    <rPh sb="2" eb="4">
      <t>チカ</t>
    </rPh>
    <rPh sb="4" eb="6">
      <t>スイイ</t>
    </rPh>
    <phoneticPr fontId="4"/>
  </si>
  <si>
    <t>情報</t>
    <rPh sb="0" eb="2">
      <t>ジョウホウ</t>
    </rPh>
    <phoneticPr fontId="4"/>
  </si>
  <si>
    <t xml:space="preserve"> 【測定方法】</t>
    <rPh sb="2" eb="4">
      <t>ソクテイ</t>
    </rPh>
    <rPh sb="4" eb="6">
      <t>ホウホウ</t>
    </rPh>
    <phoneticPr fontId="4"/>
  </si>
  <si>
    <t>地盤調査から</t>
    <rPh sb="0" eb="2">
      <t>ジバン</t>
    </rPh>
    <rPh sb="2" eb="4">
      <t>チョウサ</t>
    </rPh>
    <phoneticPr fontId="4"/>
  </si>
  <si>
    <t xml:space="preserve"> 【指標・備考】</t>
    <rPh sb="2" eb="4">
      <t>シヒョウ</t>
    </rPh>
    <rPh sb="5" eb="7">
      <t>ビコウ</t>
    </rPh>
    <phoneticPr fontId="4"/>
  </si>
  <si>
    <t>得た液状化に</t>
    <rPh sb="0" eb="1">
      <t>エ</t>
    </rPh>
    <rPh sb="2" eb="5">
      <t>エキジョウカ</t>
    </rPh>
    <phoneticPr fontId="4"/>
  </si>
  <si>
    <t>関する指標</t>
    <rPh sb="0" eb="1">
      <t>カン</t>
    </rPh>
    <rPh sb="3" eb="5">
      <t>シヒョウ</t>
    </rPh>
    <phoneticPr fontId="4"/>
  </si>
  <si>
    <t>宅地造成工事</t>
    <rPh sb="0" eb="2">
      <t>タクチ</t>
    </rPh>
    <rPh sb="2" eb="4">
      <t>ゾウセイ</t>
    </rPh>
    <rPh sb="4" eb="6">
      <t>コウジ</t>
    </rPh>
    <phoneticPr fontId="4"/>
  </si>
  <si>
    <t xml:space="preserve"> 【造成図面】</t>
    <rPh sb="2" eb="4">
      <t>ゾウセイ</t>
    </rPh>
    <rPh sb="4" eb="6">
      <t>ズメン</t>
    </rPh>
    <phoneticPr fontId="4"/>
  </si>
  <si>
    <t>の記録</t>
    <rPh sb="1" eb="3">
      <t>キロク</t>
    </rPh>
    <phoneticPr fontId="4"/>
  </si>
  <si>
    <t>液状化に関連</t>
    <rPh sb="0" eb="3">
      <t>エキジョウカ</t>
    </rPh>
    <rPh sb="4" eb="6">
      <t>カンレン</t>
    </rPh>
    <phoneticPr fontId="4"/>
  </si>
  <si>
    <t xml:space="preserve"> 【工法分類】</t>
    <rPh sb="2" eb="4">
      <t>コウホウ</t>
    </rPh>
    <rPh sb="4" eb="6">
      <t>ブンルイ</t>
    </rPh>
    <phoneticPr fontId="4"/>
  </si>
  <si>
    <t>して行う地盤に</t>
    <rPh sb="2" eb="3">
      <t>オコナ</t>
    </rPh>
    <rPh sb="4" eb="6">
      <t>ジバン</t>
    </rPh>
    <phoneticPr fontId="4"/>
  </si>
  <si>
    <t xml:space="preserve"> 【工法名称】</t>
    <rPh sb="2" eb="4">
      <t>コウホウ</t>
    </rPh>
    <rPh sb="4" eb="6">
      <t>メイショウ</t>
    </rPh>
    <phoneticPr fontId="4"/>
  </si>
  <si>
    <t>関する工事の</t>
    <rPh sb="0" eb="1">
      <t>カン</t>
    </rPh>
    <rPh sb="3" eb="5">
      <t>コウジ</t>
    </rPh>
    <phoneticPr fontId="4"/>
  </si>
  <si>
    <t xml:space="preserve"> 【施工時期】</t>
    <rPh sb="2" eb="4">
      <t>セコウ</t>
    </rPh>
    <rPh sb="4" eb="6">
      <t>ジキ</t>
    </rPh>
    <phoneticPr fontId="4"/>
  </si>
  <si>
    <t>記録・計画</t>
    <rPh sb="0" eb="2">
      <t>キロク</t>
    </rPh>
    <rPh sb="3" eb="5">
      <t>ケイカク</t>
    </rPh>
    <phoneticPr fontId="4"/>
  </si>
  <si>
    <t xml:space="preserve"> 【工事内容】</t>
    <rPh sb="2" eb="4">
      <t>コウジ</t>
    </rPh>
    <rPh sb="4" eb="6">
      <t>ナイヨウ</t>
    </rPh>
    <phoneticPr fontId="4"/>
  </si>
  <si>
    <t xml:space="preserve"> 【工事報告書】</t>
    <rPh sb="2" eb="4">
      <t>コウジ</t>
    </rPh>
    <rPh sb="4" eb="7">
      <t>ホウコクショ</t>
    </rPh>
    <phoneticPr fontId="4"/>
  </si>
  <si>
    <t>その他地盤に</t>
    <rPh sb="2" eb="3">
      <t>ホカ</t>
    </rPh>
    <rPh sb="3" eb="5">
      <t>ジバン</t>
    </rPh>
    <phoneticPr fontId="4"/>
  </si>
  <si>
    <t>して行う住宅基礎</t>
    <rPh sb="2" eb="3">
      <t>オコナ</t>
    </rPh>
    <rPh sb="4" eb="6">
      <t>ジュウタク</t>
    </rPh>
    <rPh sb="6" eb="8">
      <t>キソ</t>
    </rPh>
    <phoneticPr fontId="4"/>
  </si>
  <si>
    <t>等に関する工事</t>
    <rPh sb="0" eb="1">
      <t>トウ</t>
    </rPh>
    <rPh sb="2" eb="3">
      <t>カン</t>
    </rPh>
    <rPh sb="5" eb="7">
      <t>コウジ</t>
    </rPh>
    <phoneticPr fontId="4"/>
  </si>
  <si>
    <t>未定</t>
    <rPh sb="0" eb="2">
      <t>ミテイ</t>
    </rPh>
    <phoneticPr fontId="4"/>
  </si>
  <si>
    <t>の情報</t>
    <rPh sb="1" eb="3">
      <t>ジョウホウ</t>
    </rPh>
    <phoneticPr fontId="4"/>
  </si>
  <si>
    <t>の記録・計画</t>
    <rPh sb="1" eb="3">
      <t>キロク</t>
    </rPh>
    <rPh sb="4" eb="6">
      <t>ケイカク</t>
    </rPh>
    <phoneticPr fontId="4"/>
  </si>
  <si>
    <t>【備考】</t>
    <rPh sb="1" eb="3">
      <t>ビコウ</t>
    </rPh>
    <phoneticPr fontId="4"/>
  </si>
  <si>
    <t>（イ）</t>
    <phoneticPr fontId="4"/>
  </si>
  <si>
    <t>５－２</t>
  </si>
  <si>
    <t>２－７　耐火等級 （界壁及び界床）</t>
    <rPh sb="4" eb="6">
      <t>タイカ</t>
    </rPh>
    <rPh sb="6" eb="8">
      <t>トウキュウ</t>
    </rPh>
    <rPh sb="10" eb="11">
      <t>カイ</t>
    </rPh>
    <rPh sb="11" eb="12">
      <t>カベ</t>
    </rPh>
    <rPh sb="12" eb="13">
      <t>オヨ</t>
    </rPh>
    <rPh sb="14" eb="15">
      <t>カイ</t>
    </rPh>
    <rPh sb="15" eb="16">
      <t>ユカ</t>
    </rPh>
    <phoneticPr fontId="4"/>
  </si>
  <si>
    <t>断熱等性能等級</t>
    <rPh sb="0" eb="2">
      <t>ダンネツ</t>
    </rPh>
    <rPh sb="2" eb="3">
      <t>トウ</t>
    </rPh>
    <rPh sb="3" eb="5">
      <t>セイノウ</t>
    </rPh>
    <rPh sb="5" eb="7">
      <t>トウキュウ</t>
    </rPh>
    <phoneticPr fontId="4"/>
  </si>
  <si>
    <t>一次エネルギー消費量等級</t>
    <rPh sb="0" eb="2">
      <t>イチジ</t>
    </rPh>
    <rPh sb="7" eb="10">
      <t>ショウヒリョウ</t>
    </rPh>
    <rPh sb="10" eb="12">
      <t>トウキュウ</t>
    </rPh>
    <phoneticPr fontId="4"/>
  </si>
  <si>
    <t>5温熱環境・エネルギー消費量に関すること</t>
    <phoneticPr fontId="4"/>
  </si>
  <si>
    <t>5-1</t>
    <phoneticPr fontId="4"/>
  </si>
  <si>
    <t>適用する</t>
    <rPh sb="0" eb="2">
      <t>テキヨウ</t>
    </rPh>
    <phoneticPr fontId="2"/>
  </si>
  <si>
    <t>適用する</t>
    <rPh sb="0" eb="2">
      <t>テキヨウ</t>
    </rPh>
    <phoneticPr fontId="4"/>
  </si>
  <si>
    <t>断熱等性能</t>
    <rPh sb="0" eb="2">
      <t>ダンネツ</t>
    </rPh>
    <rPh sb="2" eb="3">
      <t>トウ</t>
    </rPh>
    <rPh sb="3" eb="5">
      <t>セイノウ</t>
    </rPh>
    <phoneticPr fontId="2"/>
  </si>
  <si>
    <t>基準</t>
    <rPh sb="0" eb="2">
      <t>キジュン</t>
    </rPh>
    <phoneticPr fontId="4"/>
  </si>
  <si>
    <t>等級</t>
    <rPh sb="0" eb="2">
      <t>トウキュウ</t>
    </rPh>
    <phoneticPr fontId="2"/>
  </si>
  <si>
    <t>外皮平均</t>
    <rPh sb="0" eb="2">
      <t>ガイヒ</t>
    </rPh>
    <rPh sb="2" eb="4">
      <t>ヘイキン</t>
    </rPh>
    <phoneticPr fontId="4"/>
  </si>
  <si>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4"/>
  </si>
  <si>
    <t>熱貫流率</t>
    <rPh sb="0" eb="1">
      <t>ネツ</t>
    </rPh>
    <rPh sb="1" eb="3">
      <t>カンリュウ</t>
    </rPh>
    <rPh sb="3" eb="4">
      <t>リツ</t>
    </rPh>
    <phoneticPr fontId="4"/>
  </si>
  <si>
    <r>
      <t>W/m</t>
    </r>
    <r>
      <rPr>
        <vertAlign val="superscript"/>
        <sz val="9"/>
        <rFont val="ＭＳ Ｐゴシック"/>
        <family val="3"/>
        <charset val="128"/>
      </rPr>
      <t>2</t>
    </r>
    <r>
      <rPr>
        <sz val="9"/>
        <rFont val="ＭＳ Ｐゴシック"/>
        <family val="3"/>
        <charset val="128"/>
      </rPr>
      <t>K</t>
    </r>
    <phoneticPr fontId="4"/>
  </si>
  <si>
    <t>冷房期の</t>
    <rPh sb="0" eb="2">
      <t>レイボウ</t>
    </rPh>
    <rPh sb="2" eb="3">
      <t>キ</t>
    </rPh>
    <phoneticPr fontId="4"/>
  </si>
  <si>
    <t>平均日射</t>
    <rPh sb="0" eb="2">
      <t>ヘイキン</t>
    </rPh>
    <rPh sb="2" eb="4">
      <t>ニッシャ</t>
    </rPh>
    <phoneticPr fontId="4"/>
  </si>
  <si>
    <t>熱取得率</t>
    <rPh sb="0" eb="1">
      <t>ネツ</t>
    </rPh>
    <rPh sb="1" eb="3">
      <t>シュトク</t>
    </rPh>
    <rPh sb="3" eb="4">
      <t>リツ</t>
    </rPh>
    <phoneticPr fontId="4"/>
  </si>
  <si>
    <t>仕様書</t>
    <rPh sb="0" eb="2">
      <t>シヨウ</t>
    </rPh>
    <rPh sb="2" eb="3">
      <t>ショ</t>
    </rPh>
    <phoneticPr fontId="2"/>
  </si>
  <si>
    <t>躯体の</t>
    <rPh sb="0" eb="2">
      <t>クタイ</t>
    </rPh>
    <phoneticPr fontId="4"/>
  </si>
  <si>
    <t>熱貫流率の基準に適合</t>
    <rPh sb="0" eb="1">
      <t>ネツ</t>
    </rPh>
    <rPh sb="1" eb="3">
      <t>カンリュウ</t>
    </rPh>
    <rPh sb="3" eb="4">
      <t>リツ</t>
    </rPh>
    <rPh sb="5" eb="7">
      <t>キジュン</t>
    </rPh>
    <rPh sb="8" eb="10">
      <t>テキゴウ</t>
    </rPh>
    <phoneticPr fontId="4"/>
  </si>
  <si>
    <t>矩計図</t>
    <rPh sb="0" eb="2">
      <t>カナバカリ</t>
    </rPh>
    <rPh sb="2" eb="3">
      <t>ズ</t>
    </rPh>
    <phoneticPr fontId="2"/>
  </si>
  <si>
    <t>断熱性能</t>
    <rPh sb="0" eb="2">
      <t>ダンネツ</t>
    </rPh>
    <rPh sb="2" eb="4">
      <t>セイノウ</t>
    </rPh>
    <phoneticPr fontId="4"/>
  </si>
  <si>
    <t>断熱材の熱抵抗の基準に適合</t>
    <rPh sb="0" eb="3">
      <t>ダンネツザイ</t>
    </rPh>
    <rPh sb="4" eb="5">
      <t>ネツ</t>
    </rPh>
    <rPh sb="5" eb="7">
      <t>テイコウ</t>
    </rPh>
    <rPh sb="8" eb="10">
      <t>キジュン</t>
    </rPh>
    <rPh sb="11" eb="13">
      <t>テキゴウ</t>
    </rPh>
    <phoneticPr fontId="4"/>
  </si>
  <si>
    <t>等</t>
    <rPh sb="0" eb="1">
      <t>トウ</t>
    </rPh>
    <phoneticPr fontId="4"/>
  </si>
  <si>
    <t>緩和措置有り</t>
    <rPh sb="0" eb="2">
      <t>カンワ</t>
    </rPh>
    <rPh sb="2" eb="4">
      <t>ソチ</t>
    </rPh>
    <rPh sb="4" eb="5">
      <t>ア</t>
    </rPh>
    <phoneticPr fontId="4"/>
  </si>
  <si>
    <t>窓の断熱（２％緩和）</t>
    <rPh sb="0" eb="1">
      <t>マド</t>
    </rPh>
    <rPh sb="2" eb="4">
      <t>ダンネツ</t>
    </rPh>
    <rPh sb="7" eb="9">
      <t>カンワ</t>
    </rPh>
    <phoneticPr fontId="4"/>
  </si>
  <si>
    <t>窓の日射（４％緩和）</t>
    <rPh sb="0" eb="1">
      <t>マド</t>
    </rPh>
    <rPh sb="2" eb="4">
      <t>ニッシャ</t>
    </rPh>
    <rPh sb="7" eb="9">
      <t>カンワ</t>
    </rPh>
    <phoneticPr fontId="4"/>
  </si>
  <si>
    <t>5-2</t>
    <phoneticPr fontId="4"/>
  </si>
  <si>
    <t>一次</t>
    <rPh sb="0" eb="2">
      <t>イチジ</t>
    </rPh>
    <phoneticPr fontId="2"/>
  </si>
  <si>
    <t>エネルギー</t>
    <phoneticPr fontId="2"/>
  </si>
  <si>
    <t>消費量等級</t>
    <rPh sb="0" eb="3">
      <t>ショウヒリョウ</t>
    </rPh>
    <rPh sb="3" eb="5">
      <t>トウキュウ</t>
    </rPh>
    <phoneticPr fontId="4"/>
  </si>
  <si>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4"/>
  </si>
  <si>
    <t>年間日射地域区分</t>
    <rPh sb="0" eb="2">
      <t>ネンカン</t>
    </rPh>
    <rPh sb="2" eb="4">
      <t>ニッシャ</t>
    </rPh>
    <rPh sb="4" eb="6">
      <t>チイキ</t>
    </rPh>
    <rPh sb="6" eb="8">
      <t>クブン</t>
    </rPh>
    <phoneticPr fontId="4"/>
  </si>
  <si>
    <t>暖房期日射地域区分</t>
    <rPh sb="0" eb="2">
      <t>ダンボウ</t>
    </rPh>
    <rPh sb="2" eb="3">
      <t>キ</t>
    </rPh>
    <rPh sb="3" eb="5">
      <t>ニッシャ</t>
    </rPh>
    <rPh sb="5" eb="7">
      <t>チイキ</t>
    </rPh>
    <rPh sb="7" eb="9">
      <t>クブン</t>
    </rPh>
    <phoneticPr fontId="4"/>
  </si>
  <si>
    <t>区分 ）</t>
    <rPh sb="0" eb="2">
      <t>クブン</t>
    </rPh>
    <phoneticPr fontId="4"/>
  </si>
  <si>
    <t xml:space="preserve"> 基準一次エネルギー消費量</t>
    <rPh sb="1" eb="3">
      <t>キジュン</t>
    </rPh>
    <rPh sb="3" eb="5">
      <t>イチジ</t>
    </rPh>
    <rPh sb="10" eb="13">
      <t>ショウヒリョウ</t>
    </rPh>
    <phoneticPr fontId="4"/>
  </si>
  <si>
    <t>面積表</t>
    <rPh sb="0" eb="2">
      <t>メンセキ</t>
    </rPh>
    <rPh sb="2" eb="3">
      <t>ヒョウ</t>
    </rPh>
    <phoneticPr fontId="2"/>
  </si>
  <si>
    <t>面積等</t>
    <rPh sb="0" eb="2">
      <t>メンセキ</t>
    </rPh>
    <rPh sb="2" eb="3">
      <t>トウ</t>
    </rPh>
    <phoneticPr fontId="4"/>
  </si>
  <si>
    <t>主たる居室の面積</t>
    <rPh sb="0" eb="1">
      <t>シュ</t>
    </rPh>
    <rPh sb="3" eb="5">
      <t>キョシツ</t>
    </rPh>
    <rPh sb="6" eb="8">
      <t>メンセキ</t>
    </rPh>
    <phoneticPr fontId="4"/>
  </si>
  <si>
    <t>その他の居室の面積</t>
    <rPh sb="2" eb="3">
      <t>ホカ</t>
    </rPh>
    <rPh sb="4" eb="6">
      <t>キョシツ</t>
    </rPh>
    <rPh sb="7" eb="9">
      <t>メンセキ</t>
    </rPh>
    <phoneticPr fontId="4"/>
  </si>
  <si>
    <t>㎡ ）</t>
    <phoneticPr fontId="4"/>
  </si>
  <si>
    <t>床面積の合計</t>
    <rPh sb="0" eb="3">
      <t>ユカメンセキ</t>
    </rPh>
    <rPh sb="4" eb="6">
      <t>ゴウケイ</t>
    </rPh>
    <phoneticPr fontId="4"/>
  </si>
  <si>
    <t>一次エネルギー消費量に係る基本事項等</t>
    <rPh sb="0" eb="2">
      <t>イチジ</t>
    </rPh>
    <rPh sb="7" eb="10">
      <t>ショウヒリョウ</t>
    </rPh>
    <rPh sb="11" eb="12">
      <t>カカワ</t>
    </rPh>
    <rPh sb="13" eb="15">
      <t>キホン</t>
    </rPh>
    <rPh sb="15" eb="17">
      <t>ジコウ</t>
    </rPh>
    <rPh sb="17" eb="18">
      <t>トウ</t>
    </rPh>
    <phoneticPr fontId="2"/>
  </si>
  <si>
    <t>自然風の利用</t>
    <rPh sb="0" eb="2">
      <t>シゼン</t>
    </rPh>
    <rPh sb="2" eb="3">
      <t>フウ</t>
    </rPh>
    <rPh sb="4" eb="6">
      <t>リヨウ</t>
    </rPh>
    <phoneticPr fontId="4"/>
  </si>
  <si>
    <t>主たる居室</t>
    <rPh sb="0" eb="1">
      <t>シュ</t>
    </rPh>
    <rPh sb="3" eb="5">
      <t>キョシツ</t>
    </rPh>
    <phoneticPr fontId="4"/>
  </si>
  <si>
    <t>その他の居室</t>
    <rPh sb="2" eb="3">
      <t>ホカ</t>
    </rPh>
    <rPh sb="4" eb="6">
      <t>キョシツ</t>
    </rPh>
    <phoneticPr fontId="4"/>
  </si>
  <si>
    <t>蓄熱の利用</t>
    <rPh sb="0" eb="2">
      <t>チクネツ</t>
    </rPh>
    <rPh sb="3" eb="5">
      <t>リヨウ</t>
    </rPh>
    <phoneticPr fontId="4"/>
  </si>
  <si>
    <t>単位床面積当たりの一次エネルギー消費量の値を</t>
    <rPh sb="0" eb="2">
      <t>タンイ</t>
    </rPh>
    <rPh sb="2" eb="3">
      <t>ユカ</t>
    </rPh>
    <rPh sb="3" eb="5">
      <t>メンセキ</t>
    </rPh>
    <rPh sb="5" eb="6">
      <t>ア</t>
    </rPh>
    <rPh sb="9" eb="11">
      <t>イチジ</t>
    </rPh>
    <rPh sb="16" eb="19">
      <t>ショウヒリョウ</t>
    </rPh>
    <rPh sb="20" eb="21">
      <t>アタイ</t>
    </rPh>
    <phoneticPr fontId="4"/>
  </si>
  <si>
    <t>設備機器</t>
    <rPh sb="0" eb="2">
      <t>セツビ</t>
    </rPh>
    <rPh sb="2" eb="4">
      <t>キキ</t>
    </rPh>
    <phoneticPr fontId="4"/>
  </si>
  <si>
    <t>に係る概要</t>
    <rPh sb="1" eb="2">
      <t>カカワ</t>
    </rPh>
    <phoneticPr fontId="4"/>
  </si>
  <si>
    <t>暖房方式</t>
    <rPh sb="0" eb="2">
      <t>ダンボウ</t>
    </rPh>
    <rPh sb="2" eb="4">
      <t>ホウシキ</t>
    </rPh>
    <phoneticPr fontId="4"/>
  </si>
  <si>
    <t>冷房方式</t>
    <rPh sb="0" eb="2">
      <t>レイボウ</t>
    </rPh>
    <rPh sb="2" eb="4">
      <t>ホウシキ</t>
    </rPh>
    <phoneticPr fontId="4"/>
  </si>
  <si>
    <t>換気設備</t>
    <rPh sb="0" eb="2">
      <t>カンキ</t>
    </rPh>
    <rPh sb="2" eb="4">
      <t>セツビ</t>
    </rPh>
    <phoneticPr fontId="4"/>
  </si>
  <si>
    <t>方式</t>
    <rPh sb="0" eb="2">
      <t>ホウシキ</t>
    </rPh>
    <phoneticPr fontId="4"/>
  </si>
  <si>
    <t>給湯設備</t>
    <rPh sb="0" eb="2">
      <t>キュウトウ</t>
    </rPh>
    <rPh sb="2" eb="4">
      <t>セツビ</t>
    </rPh>
    <phoneticPr fontId="4"/>
  </si>
  <si>
    <t>給湯熱源機</t>
    <rPh sb="0" eb="2">
      <t>キュウトウ</t>
    </rPh>
    <rPh sb="2" eb="4">
      <t>ネツゲン</t>
    </rPh>
    <rPh sb="4" eb="5">
      <t>キ</t>
    </rPh>
    <phoneticPr fontId="4"/>
  </si>
  <si>
    <t>配管方式</t>
    <rPh sb="0" eb="2">
      <t>ハイカン</t>
    </rPh>
    <rPh sb="2" eb="4">
      <t>ホウシキ</t>
    </rPh>
    <phoneticPr fontId="4"/>
  </si>
  <si>
    <t>水栓</t>
    <rPh sb="0" eb="1">
      <t>スイ</t>
    </rPh>
    <rPh sb="1" eb="2">
      <t>セン</t>
    </rPh>
    <phoneticPr fontId="4"/>
  </si>
  <si>
    <t>先分岐方式</t>
    <rPh sb="0" eb="1">
      <t>サキ</t>
    </rPh>
    <rPh sb="1" eb="3">
      <t>ブンキ</t>
    </rPh>
    <rPh sb="3" eb="5">
      <t>ホウシキ</t>
    </rPh>
    <phoneticPr fontId="4"/>
  </si>
  <si>
    <t>ヘッダー方式</t>
    <rPh sb="4" eb="6">
      <t>ホウシキ</t>
    </rPh>
    <phoneticPr fontId="4"/>
  </si>
  <si>
    <t>浴槽</t>
    <rPh sb="0" eb="2">
      <t>ヨクソウ</t>
    </rPh>
    <phoneticPr fontId="4"/>
  </si>
  <si>
    <t>太陽熱給湯</t>
    <rPh sb="0" eb="2">
      <t>タイヨウ</t>
    </rPh>
    <rPh sb="2" eb="3">
      <t>ネツ</t>
    </rPh>
    <rPh sb="3" eb="5">
      <t>キュウトウ</t>
    </rPh>
    <phoneticPr fontId="4"/>
  </si>
  <si>
    <t>節湯水栓等を使用</t>
    <rPh sb="0" eb="1">
      <t>セツ</t>
    </rPh>
    <rPh sb="1" eb="2">
      <t>ユ</t>
    </rPh>
    <rPh sb="2" eb="3">
      <t>スイ</t>
    </rPh>
    <rPh sb="3" eb="4">
      <t>セン</t>
    </rPh>
    <rPh sb="4" eb="5">
      <t>トウ</t>
    </rPh>
    <rPh sb="6" eb="8">
      <t>シヨウ</t>
    </rPh>
    <phoneticPr fontId="4"/>
  </si>
  <si>
    <t>高断熱浴槽を使用</t>
    <rPh sb="0" eb="1">
      <t>コウ</t>
    </rPh>
    <rPh sb="1" eb="3">
      <t>ダンネツ</t>
    </rPh>
    <rPh sb="3" eb="5">
      <t>ヨクソウ</t>
    </rPh>
    <rPh sb="6" eb="8">
      <t>シヨウ</t>
    </rPh>
    <phoneticPr fontId="4"/>
  </si>
  <si>
    <t>太陽熱給湯を使用</t>
    <rPh sb="0" eb="2">
      <t>タイヨウ</t>
    </rPh>
    <rPh sb="2" eb="3">
      <t>ネツ</t>
    </rPh>
    <rPh sb="3" eb="5">
      <t>キュウトウ</t>
    </rPh>
    <rPh sb="6" eb="8">
      <t>シヨウ</t>
    </rPh>
    <phoneticPr fontId="4"/>
  </si>
  <si>
    <t>平面図</t>
    <rPh sb="0" eb="3">
      <t>ヘイメンズ</t>
    </rPh>
    <phoneticPr fontId="2"/>
  </si>
  <si>
    <t>機器表</t>
    <rPh sb="0" eb="2">
      <t>キキ</t>
    </rPh>
    <rPh sb="2" eb="3">
      <t>ヒョウ</t>
    </rPh>
    <phoneticPr fontId="2"/>
  </si>
  <si>
    <t>照明設備</t>
    <rPh sb="0" eb="2">
      <t>ショウメイ</t>
    </rPh>
    <rPh sb="2" eb="4">
      <t>セツビ</t>
    </rPh>
    <phoneticPr fontId="4"/>
  </si>
  <si>
    <t>非居室</t>
    <rPh sb="0" eb="1">
      <t>ヒ</t>
    </rPh>
    <rPh sb="1" eb="3">
      <t>キョシツ</t>
    </rPh>
    <phoneticPr fontId="4"/>
  </si>
  <si>
    <t>太陽光</t>
    <rPh sb="0" eb="3">
      <t>タイヨウコウ</t>
    </rPh>
    <phoneticPr fontId="4"/>
  </si>
  <si>
    <t>コージェネレーション設備</t>
    <rPh sb="10" eb="12">
      <t>セツビ</t>
    </rPh>
    <phoneticPr fontId="4"/>
  </si>
  <si>
    <t>基準</t>
    <phoneticPr fontId="4"/>
  </si>
  <si>
    <t>） MJ/（㎡・年）</t>
    <rPh sb="8" eb="9">
      <t>ネン</t>
    </rPh>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</si>
  <si>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</si>
  <si>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5-2.</t>
    <phoneticPr fontId="4"/>
  </si>
  <si>
    <t>断熱等性能</t>
    <rPh sb="0" eb="2">
      <t>ダンネツ</t>
    </rPh>
    <rPh sb="2" eb="3">
      <t>トウ</t>
    </rPh>
    <rPh sb="3" eb="5">
      <t>セイノウ</t>
    </rPh>
    <phoneticPr fontId="4"/>
  </si>
  <si>
    <t>一次エネルギー</t>
    <rPh sb="0" eb="1">
      <t>１</t>
    </rPh>
    <rPh sb="1" eb="2">
      <t>ジ</t>
    </rPh>
    <phoneticPr fontId="4"/>
  </si>
  <si>
    <t>消費量</t>
    <phoneticPr fontId="4"/>
  </si>
  <si>
    <t>A</t>
    <phoneticPr fontId="4"/>
  </si>
  <si>
    <t>建築物の所在地</t>
  </si>
  <si>
    <t>-</t>
    <phoneticPr fontId="4"/>
  </si>
  <si>
    <t>地盤の液状化に関する情報提供</t>
    <rPh sb="0" eb="2">
      <t>ジバン</t>
    </rPh>
    <rPh sb="3" eb="5">
      <t>エキジョウ</t>
    </rPh>
    <rPh sb="5" eb="6">
      <t>カ</t>
    </rPh>
    <rPh sb="7" eb="8">
      <t>カン</t>
    </rPh>
    <rPh sb="10" eb="12">
      <t>ジョウホウ</t>
    </rPh>
    <rPh sb="12" eb="14">
      <t>テイキョウ</t>
    </rPh>
    <phoneticPr fontId="4"/>
  </si>
  <si>
    <t>B</t>
    <phoneticPr fontId="4"/>
  </si>
  <si>
    <t>C</t>
    <phoneticPr fontId="4"/>
  </si>
  <si>
    <t>・　該当する項目を</t>
    <phoneticPr fontId="4"/>
  </si>
  <si>
    <t>・　等級は等級値（例：等級3→3）で表示</t>
    <phoneticPr fontId="4"/>
  </si>
  <si>
    <t>・　評価対象外は－表示</t>
    <phoneticPr fontId="4"/>
  </si>
  <si>
    <t>住宅の品質確保の促進等に関する法律施行規則第一条第八号に基づき住宅の性能に関し日本住宅性能表示基準に従って表示すべき事項ごとの住宅性能評価の実施の有無を下記の通り明示する。</t>
    <phoneticPr fontId="4"/>
  </si>
  <si>
    <t>1-7.</t>
    <phoneticPr fontId="4"/>
  </si>
  <si>
    <t>4-1.</t>
    <phoneticPr fontId="4"/>
  </si>
  <si>
    <t>4-2.</t>
    <phoneticPr fontId="4"/>
  </si>
  <si>
    <t>7-2.</t>
    <phoneticPr fontId="4"/>
  </si>
  <si>
    <t>1-3.</t>
    <phoneticPr fontId="4"/>
  </si>
  <si>
    <t>1-6.</t>
    <phoneticPr fontId="4"/>
  </si>
  <si>
    <t>3-1.</t>
    <phoneticPr fontId="4"/>
  </si>
  <si>
    <t>4-3.</t>
    <phoneticPr fontId="4"/>
  </si>
  <si>
    <t>1-2</t>
  </si>
  <si>
    <t>1-3</t>
  </si>
  <si>
    <t>1-4</t>
  </si>
  <si>
    <t>1-5</t>
  </si>
  <si>
    <t>1-6</t>
  </si>
  <si>
    <t>1-7</t>
  </si>
  <si>
    <t>2-4</t>
  </si>
  <si>
    <t>2-5</t>
  </si>
  <si>
    <t>2-6</t>
  </si>
  <si>
    <t>2-7</t>
  </si>
  <si>
    <t>4-2</t>
  </si>
  <si>
    <t>4-3</t>
  </si>
  <si>
    <t>4-4</t>
  </si>
  <si>
    <t>5-2</t>
  </si>
  <si>
    <t>6-4</t>
  </si>
  <si>
    <t>6-5</t>
  </si>
  <si>
    <t>8-1</t>
    <phoneticPr fontId="4"/>
  </si>
  <si>
    <t>8-3</t>
  </si>
  <si>
    <t>8-4</t>
  </si>
  <si>
    <t>2-3.</t>
    <phoneticPr fontId="4"/>
  </si>
  <si>
    <t>1-1.</t>
    <phoneticPr fontId="4"/>
  </si>
  <si>
    <t>1-4.</t>
    <phoneticPr fontId="4"/>
  </si>
  <si>
    <t>1-2.</t>
    <phoneticPr fontId="4"/>
  </si>
  <si>
    <t>1-5.</t>
    <phoneticPr fontId="4"/>
  </si>
  <si>
    <t>2-1.</t>
    <phoneticPr fontId="4"/>
  </si>
  <si>
    <t>2-4.</t>
    <phoneticPr fontId="4"/>
  </si>
  <si>
    <t>2-2.</t>
    <phoneticPr fontId="4"/>
  </si>
  <si>
    <t>2-5.</t>
    <phoneticPr fontId="4"/>
  </si>
  <si>
    <t>2-6.</t>
    <phoneticPr fontId="4"/>
  </si>
  <si>
    <t>2-7.</t>
    <phoneticPr fontId="4"/>
  </si>
  <si>
    <t>5-1.</t>
    <phoneticPr fontId="4"/>
  </si>
  <si>
    <t>6-1.</t>
    <phoneticPr fontId="4"/>
  </si>
  <si>
    <t>6-3.</t>
    <phoneticPr fontId="4"/>
  </si>
  <si>
    <t>6-4.</t>
    <phoneticPr fontId="4"/>
  </si>
  <si>
    <t>6-5.</t>
    <phoneticPr fontId="4"/>
  </si>
  <si>
    <t>7-1.</t>
    <phoneticPr fontId="4"/>
  </si>
  <si>
    <t>8-1.</t>
    <phoneticPr fontId="4"/>
  </si>
  <si>
    <t>8-2.</t>
    <phoneticPr fontId="4"/>
  </si>
  <si>
    <t>8-3.</t>
    <phoneticPr fontId="4"/>
  </si>
  <si>
    <t>8-4.</t>
    <phoneticPr fontId="4"/>
  </si>
  <si>
    <t>9-1.</t>
    <phoneticPr fontId="4"/>
  </si>
  <si>
    <t>9-2.</t>
    <phoneticPr fontId="4"/>
  </si>
  <si>
    <t>10-1.</t>
    <phoneticPr fontId="4"/>
  </si>
  <si>
    <t xml:space="preserve"> 設計一次エネルギー消費量</t>
    <rPh sb="1" eb="3">
      <t>セッケイ</t>
    </rPh>
    <rPh sb="3" eb="5">
      <t>イチジ</t>
    </rPh>
    <rPh sb="10" eb="13">
      <t>ショウヒリョウ</t>
    </rPh>
    <phoneticPr fontId="4"/>
  </si>
  <si>
    <t>A1</t>
    <phoneticPr fontId="4"/>
  </si>
  <si>
    <t>A2</t>
  </si>
  <si>
    <t>A3</t>
  </si>
  <si>
    <t>A4</t>
  </si>
  <si>
    <t>A5</t>
  </si>
  <si>
    <t>H1</t>
    <phoneticPr fontId="4"/>
  </si>
  <si>
    <t>H2</t>
  </si>
  <si>
    <t>H3</t>
  </si>
  <si>
    <t>H4</t>
  </si>
  <si>
    <t>H5</t>
  </si>
  <si>
    <t>自己評価内容一覧表</t>
    <rPh sb="0" eb="2">
      <t>ジコ</t>
    </rPh>
    <rPh sb="2" eb="4">
      <t>ヒョウカ</t>
    </rPh>
    <rPh sb="4" eb="6">
      <t>ナイヨウ</t>
    </rPh>
    <rPh sb="6" eb="8">
      <t>イチラン</t>
    </rPh>
    <rPh sb="8" eb="9">
      <t>ヒョウ</t>
    </rPh>
    <phoneticPr fontId="4"/>
  </si>
  <si>
    <t>行う</t>
    <rPh sb="0" eb="1">
      <t>オコナ</t>
    </rPh>
    <phoneticPr fontId="4"/>
  </si>
  <si>
    <t>行わない</t>
    <rPh sb="0" eb="1">
      <t>オコナ</t>
    </rPh>
    <phoneticPr fontId="4"/>
  </si>
  <si>
    <t xml:space="preserve"> 地盤の液状化に関する情報提供</t>
    <rPh sb="1" eb="3">
      <t>ジバン</t>
    </rPh>
    <rPh sb="4" eb="7">
      <t>エキジョウカ</t>
    </rPh>
    <rPh sb="8" eb="9">
      <t>カン</t>
    </rPh>
    <rPh sb="11" eb="13">
      <t>ジョウホウ</t>
    </rPh>
    <rPh sb="13" eb="15">
      <t>テイキョウ</t>
    </rPh>
    <phoneticPr fontId="4"/>
  </si>
  <si>
    <t>TEL　03-3362-0475　／　FAX　03-3362-0495</t>
    <phoneticPr fontId="4"/>
  </si>
  <si>
    <t xml:space="preserve"> 希望業務期日：</t>
    <rPh sb="1" eb="3">
      <t>キボウ</t>
    </rPh>
    <rPh sb="3" eb="5">
      <t>ギョウム</t>
    </rPh>
    <rPh sb="5" eb="7">
      <t>キジツ</t>
    </rPh>
    <phoneticPr fontId="4"/>
  </si>
  <si>
    <t xml:space="preserve"> 工事着工予定日：</t>
    <rPh sb="1" eb="3">
      <t>コウジ</t>
    </rPh>
    <rPh sb="3" eb="5">
      <t>チャッコウ</t>
    </rPh>
    <rPh sb="5" eb="8">
      <t>ヨテイビ</t>
    </rPh>
    <phoneticPr fontId="4"/>
  </si>
  <si>
    <t xml:space="preserve"> 竣工予定日：</t>
    <rPh sb="1" eb="3">
      <t>シュンコウ</t>
    </rPh>
    <rPh sb="3" eb="6">
      <t>ヨテイビ</t>
    </rPh>
    <phoneticPr fontId="4"/>
  </si>
  <si>
    <t>－選択項目－</t>
    <rPh sb="1" eb="3">
      <t>センタク</t>
    </rPh>
    <rPh sb="3" eb="5">
      <t>コウモク</t>
    </rPh>
    <phoneticPr fontId="4"/>
  </si>
  <si>
    <t>－必須・選択項目－</t>
    <rPh sb="1" eb="3">
      <t>ヒッス</t>
    </rPh>
    <rPh sb="4" eb="6">
      <t>センタク</t>
    </rPh>
    <rPh sb="6" eb="8">
      <t>コウモク</t>
    </rPh>
    <phoneticPr fontId="4"/>
  </si>
  <si>
    <t>－必須・選択項目－</t>
    <rPh sb="4" eb="6">
      <t>センタク</t>
    </rPh>
    <phoneticPr fontId="4"/>
  </si>
  <si>
    <t>(延焼の恐れのある部分</t>
    <rPh sb="1" eb="3">
      <t>エンショウ</t>
    </rPh>
    <phoneticPr fontId="4"/>
  </si>
  <si>
    <t>(開口部))</t>
    <phoneticPr fontId="4"/>
  </si>
  <si>
    <t>(開口部以外))</t>
    <phoneticPr fontId="4"/>
  </si>
  <si>
    <t>－必須項目－</t>
    <rPh sb="1" eb="3">
      <t>ヒッス</t>
    </rPh>
    <rPh sb="3" eb="5">
      <t>コウモク</t>
    </rPh>
    <phoneticPr fontId="4"/>
  </si>
  <si>
    <t xml:space="preserve"> 設計住宅性能評価 申請日</t>
    <rPh sb="1" eb="3">
      <t>セッケイ</t>
    </rPh>
    <rPh sb="3" eb="5">
      <t>ジュウタク</t>
    </rPh>
    <rPh sb="5" eb="7">
      <t>セイノウ</t>
    </rPh>
    <rPh sb="7" eb="9">
      <t>ヒョウカ</t>
    </rPh>
    <rPh sb="10" eb="12">
      <t>シンセイ</t>
    </rPh>
    <rPh sb="12" eb="13">
      <t>ヒ</t>
    </rPh>
    <phoneticPr fontId="4"/>
  </si>
  <si>
    <t xml:space="preserve"> 基礎コンクリート打設予定日：</t>
    <rPh sb="1" eb="3">
      <t>キソ</t>
    </rPh>
    <rPh sb="9" eb="10">
      <t>ダ</t>
    </rPh>
    <rPh sb="10" eb="11">
      <t>セツ</t>
    </rPh>
    <rPh sb="11" eb="14">
      <t>ヨテイビ</t>
    </rPh>
    <phoneticPr fontId="4"/>
  </si>
  <si>
    <t>2.火災時の安全</t>
    <rPh sb="2" eb="4">
      <t>カサイ</t>
    </rPh>
    <rPh sb="4" eb="5">
      <t>ジ</t>
    </rPh>
    <rPh sb="6" eb="8">
      <t>アンゼン</t>
    </rPh>
    <phoneticPr fontId="4"/>
  </si>
  <si>
    <t>希望する</t>
    <rPh sb="0" eb="2">
      <t>キボウ</t>
    </rPh>
    <phoneticPr fontId="4"/>
  </si>
  <si>
    <t>6.空気環境</t>
    <rPh sb="2" eb="4">
      <t>クウキ</t>
    </rPh>
    <rPh sb="4" eb="6">
      <t>カンキョウ</t>
    </rPh>
    <phoneticPr fontId="4"/>
  </si>
  <si>
    <t>7.光・視環境</t>
    <rPh sb="2" eb="3">
      <t>ヒカリ</t>
    </rPh>
    <rPh sb="4" eb="5">
      <t>ミ</t>
    </rPh>
    <rPh sb="5" eb="7">
      <t>カンキョウ</t>
    </rPh>
    <phoneticPr fontId="4"/>
  </si>
  <si>
    <t>8.音環境</t>
    <rPh sb="2" eb="3">
      <t>オト</t>
    </rPh>
    <rPh sb="3" eb="5">
      <t>カンキョウ</t>
    </rPh>
    <phoneticPr fontId="4"/>
  </si>
  <si>
    <t>9.高齢者への配慮</t>
    <rPh sb="2" eb="5">
      <t>コウレイシャ</t>
    </rPh>
    <rPh sb="7" eb="9">
      <t>ハイリョ</t>
    </rPh>
    <phoneticPr fontId="4"/>
  </si>
  <si>
    <t>10.防犯</t>
    <rPh sb="3" eb="5">
      <t>ボウハン</t>
    </rPh>
    <phoneticPr fontId="4"/>
  </si>
  <si>
    <t>性能表示事項等</t>
    <rPh sb="0" eb="2">
      <t>セイノウ</t>
    </rPh>
    <rPh sb="2" eb="4">
      <t>ヒョウジ</t>
    </rPh>
    <rPh sb="4" eb="6">
      <t>ジコウ</t>
    </rPh>
    <rPh sb="6" eb="7">
      <t>トウ</t>
    </rPh>
    <phoneticPr fontId="4"/>
  </si>
  <si>
    <t>（注 意）</t>
    <phoneticPr fontId="4"/>
  </si>
  <si>
    <t>変更設計住宅性能評価に係る申請の際は、12欄に第三面に係る部分の変更の概要について記入してください。</t>
    <phoneticPr fontId="4"/>
  </si>
  <si>
    <t>【６．その他必要な事項】</t>
    <phoneticPr fontId="4"/>
  </si>
  <si>
    <t>【７．備考】</t>
    <phoneticPr fontId="4"/>
  </si>
  <si>
    <t>４欄及び５欄は、該当するチェックボックスに「レ」マークを入れてください。</t>
    <phoneticPr fontId="4"/>
  </si>
  <si>
    <t>変更設計住宅性能評価に係る申請の際は、７欄に第四面に係る部分の変更の概要について記入してください。</t>
    <phoneticPr fontId="4"/>
  </si>
  <si>
    <t>１欄は、住戸の数が１のときは「１」と記入し、住戸の数が２以上のときは、申請住戸ごとに通し番号を付し、その番号を記入してください。</t>
    <phoneticPr fontId="4"/>
  </si>
  <si>
    <t xml:space="preserve"> 地盤の液状化に関する申出書 【参考情報】</t>
    <rPh sb="1" eb="3">
      <t>ジバン</t>
    </rPh>
    <rPh sb="4" eb="7">
      <t>エキジョウカ</t>
    </rPh>
    <rPh sb="8" eb="9">
      <t>カン</t>
    </rPh>
    <rPh sb="16" eb="18">
      <t>サンコウ</t>
    </rPh>
    <rPh sb="18" eb="20">
      <t>ジョウホウ</t>
    </rPh>
    <phoneticPr fontId="4"/>
  </si>
  <si>
    <t>ここに書き表せない事項で、評価に当たり特に注意を要する事項は、11欄又は別紙に記載して添えてください。</t>
    <phoneticPr fontId="4"/>
  </si>
  <si>
    <t>（</t>
    <phoneticPr fontId="4"/>
  </si>
  <si>
    <t>）</t>
    <phoneticPr fontId="4"/>
  </si>
  <si>
    <t>□</t>
    <phoneticPr fontId="4"/>
  </si>
  <si>
    <t>あり</t>
    <phoneticPr fontId="4"/>
  </si>
  <si>
    <t>なし</t>
    <phoneticPr fontId="4"/>
  </si>
  <si>
    <t>土地利用履歴</t>
    <phoneticPr fontId="4"/>
  </si>
  <si>
    <t>））</t>
    <phoneticPr fontId="4"/>
  </si>
  <si>
    <t>（ロ）</t>
    <phoneticPr fontId="4"/>
  </si>
  <si>
    <t>（ハ）</t>
    <phoneticPr fontId="4"/>
  </si>
  <si>
    <t>１－５</t>
    <phoneticPr fontId="4"/>
  </si>
  <si>
    <t>１－６</t>
    <phoneticPr fontId="4"/>
  </si>
  <si>
    <t>-</t>
    <phoneticPr fontId="4"/>
  </si>
  <si>
    <t>１－７</t>
    <phoneticPr fontId="4"/>
  </si>
  <si>
    <t>２－５</t>
    <phoneticPr fontId="4"/>
  </si>
  <si>
    <t>２－６</t>
    <phoneticPr fontId="4"/>
  </si>
  <si>
    <t>３－１</t>
    <phoneticPr fontId="4"/>
  </si>
  <si>
    <t>Ａ</t>
    <phoneticPr fontId="4"/>
  </si>
  <si>
    <t>Ｂ</t>
    <phoneticPr fontId="4"/>
  </si>
  <si>
    <t>Ｃ</t>
    <phoneticPr fontId="4"/>
  </si>
  <si>
    <t>Ｄ</t>
    <phoneticPr fontId="4"/>
  </si>
  <si>
    <t>２－１</t>
    <phoneticPr fontId="4"/>
  </si>
  <si>
    <t>４－１</t>
    <phoneticPr fontId="4"/>
  </si>
  <si>
    <t>４－４</t>
    <phoneticPr fontId="4"/>
  </si>
  <si>
    <t>-</t>
    <phoneticPr fontId="4"/>
  </si>
  <si>
    <t>５．温熱環境・エネルギー消費量に関すること</t>
    <rPh sb="2" eb="3">
      <t>オン</t>
    </rPh>
    <rPh sb="3" eb="4">
      <t>ネツ</t>
    </rPh>
    <rPh sb="4" eb="6">
      <t>カンキョウ</t>
    </rPh>
    <rPh sb="12" eb="15">
      <t>ショウヒリョウ</t>
    </rPh>
    <rPh sb="16" eb="17">
      <t>カン</t>
    </rPh>
    <phoneticPr fontId="4"/>
  </si>
  <si>
    <t>５－１</t>
    <phoneticPr fontId="4"/>
  </si>
  <si>
    <t>６－１</t>
    <phoneticPr fontId="4"/>
  </si>
  <si>
    <t>６－２</t>
    <phoneticPr fontId="4"/>
  </si>
  <si>
    <t>-</t>
    <phoneticPr fontId="4"/>
  </si>
  <si>
    <t>７－１</t>
    <phoneticPr fontId="4"/>
  </si>
  <si>
    <t>７－２</t>
    <phoneticPr fontId="4"/>
  </si>
  <si>
    <t>９－１</t>
    <phoneticPr fontId="4"/>
  </si>
  <si>
    <t>９－２</t>
    <phoneticPr fontId="4"/>
  </si>
  <si>
    <t>１０－１</t>
    <phoneticPr fontId="4"/>
  </si>
  <si>
    <t>８－１</t>
    <phoneticPr fontId="4"/>
  </si>
  <si>
    <t>８－２</t>
    <phoneticPr fontId="4"/>
  </si>
  <si>
    <t>８－３</t>
    <phoneticPr fontId="4"/>
  </si>
  <si>
    <t>８－４</t>
    <phoneticPr fontId="4"/>
  </si>
  <si>
    <r>
      <t xml:space="preserve">外皮平均熱貫流率
  　  </t>
    </r>
    <r>
      <rPr>
        <sz val="6"/>
        <rFont val="ＭＳ Ｐゴシック"/>
        <family val="3"/>
        <charset val="128"/>
      </rPr>
      <t>〔W/（㎡・K）〕</t>
    </r>
    <rPh sb="0" eb="2">
      <t>ガイヒ</t>
    </rPh>
    <rPh sb="2" eb="4">
      <t>ヘイキン</t>
    </rPh>
    <rPh sb="4" eb="5">
      <t>ネツ</t>
    </rPh>
    <rPh sb="5" eb="7">
      <t>カンリュウ</t>
    </rPh>
    <rPh sb="7" eb="8">
      <t>リツ</t>
    </rPh>
    <phoneticPr fontId="4"/>
  </si>
  <si>
    <r>
      <t>床面積あたりの設計一次エネルギー消費量</t>
    </r>
    <r>
      <rPr>
        <sz val="6"/>
        <rFont val="ＭＳ Ｐゴシック"/>
        <family val="3"/>
        <charset val="128"/>
      </rPr>
      <t>〔MJ/（㎡・年）〕</t>
    </r>
    <rPh sb="0" eb="3">
      <t>ユカメンセキ</t>
    </rPh>
    <rPh sb="7" eb="9">
      <t>セッケイ</t>
    </rPh>
    <rPh sb="9" eb="10">
      <t>１</t>
    </rPh>
    <rPh sb="10" eb="11">
      <t>ジ</t>
    </rPh>
    <rPh sb="16" eb="19">
      <t>ショウヒリョウ</t>
    </rPh>
    <rPh sb="26" eb="27">
      <t>ネン</t>
    </rPh>
    <phoneticPr fontId="4"/>
  </si>
  <si>
    <t>内装〔3段階〕</t>
    <rPh sb="0" eb="2">
      <t>ナイソウ</t>
    </rPh>
    <rPh sb="4" eb="6">
      <t>ダンカイ</t>
    </rPh>
    <phoneticPr fontId="4"/>
  </si>
  <si>
    <t>天井裏等〔3段階〕</t>
    <rPh sb="0" eb="3">
      <t>テンジョウウラ</t>
    </rPh>
    <rPh sb="3" eb="4">
      <t>トウ</t>
    </rPh>
    <rPh sb="6" eb="8">
      <t>ダンカイ</t>
    </rPh>
    <phoneticPr fontId="4"/>
  </si>
  <si>
    <r>
      <t>6-2.</t>
    </r>
    <r>
      <rPr>
        <sz val="6"/>
        <rFont val="ＭＳ Ｐゴシック"/>
        <family val="3"/>
        <charset val="128"/>
      </rPr>
      <t>（居室）</t>
    </r>
    <rPh sb="5" eb="7">
      <t>キョシツ</t>
    </rPh>
    <phoneticPr fontId="4"/>
  </si>
  <si>
    <r>
      <t>6-2.</t>
    </r>
    <r>
      <rPr>
        <sz val="6"/>
        <rFont val="ＭＳ Ｐゴシック"/>
        <family val="3"/>
        <charset val="128"/>
      </rPr>
      <t>（局所）</t>
    </r>
    <rPh sb="5" eb="7">
      <t>キョクショ</t>
    </rPh>
    <phoneticPr fontId="4"/>
  </si>
  <si>
    <t>5.温熱環境・エネルギー消費量</t>
    <phoneticPr fontId="4"/>
  </si>
  <si>
    <t>8-2</t>
    <phoneticPr fontId="4"/>
  </si>
  <si>
    <t>5-1</t>
    <phoneticPr fontId="4"/>
  </si>
  <si>
    <t>9-2</t>
    <phoneticPr fontId="4"/>
  </si>
  <si>
    <t>2-1</t>
    <phoneticPr fontId="4"/>
  </si>
  <si>
    <t>6-1</t>
    <phoneticPr fontId="4"/>
  </si>
  <si>
    <t>10-1</t>
    <phoneticPr fontId="4"/>
  </si>
  <si>
    <t>2-2</t>
    <phoneticPr fontId="4"/>
  </si>
  <si>
    <t>6-2 a</t>
    <phoneticPr fontId="4"/>
  </si>
  <si>
    <t>6-3</t>
    <phoneticPr fontId="4"/>
  </si>
  <si>
    <t>7-1</t>
    <phoneticPr fontId="4"/>
  </si>
  <si>
    <t>3-1</t>
    <phoneticPr fontId="4"/>
  </si>
  <si>
    <t>7-2</t>
    <phoneticPr fontId="4"/>
  </si>
  <si>
    <t>9-1</t>
    <phoneticPr fontId="4"/>
  </si>
  <si>
    <t>2-3</t>
    <phoneticPr fontId="4"/>
  </si>
  <si>
    <t>6-2 b</t>
    <phoneticPr fontId="4"/>
  </si>
  <si>
    <t>1.構造の安定 ※</t>
    <rPh sb="2" eb="4">
      <t>コウゾウ</t>
    </rPh>
    <rPh sb="5" eb="7">
      <t>アンテイ</t>
    </rPh>
    <phoneticPr fontId="4"/>
  </si>
  <si>
    <t>3.劣化の軽減 ※</t>
    <rPh sb="2" eb="4">
      <t>レッカ</t>
    </rPh>
    <rPh sb="5" eb="7">
      <t>ケイゲン</t>
    </rPh>
    <phoneticPr fontId="4"/>
  </si>
  <si>
    <t>4.維持管理・更新 ※</t>
    <rPh sb="2" eb="4">
      <t>イジ</t>
    </rPh>
    <rPh sb="4" eb="6">
      <t>カンリ</t>
    </rPh>
    <rPh sb="7" eb="9">
      <t>コウシン</t>
    </rPh>
    <phoneticPr fontId="4"/>
  </si>
  <si>
    <t>5.温熱環境・エネルギー消費量 ※</t>
    <rPh sb="2" eb="4">
      <t>オンネツ</t>
    </rPh>
    <rPh sb="4" eb="6">
      <t>カンキョウ</t>
    </rPh>
    <rPh sb="12" eb="15">
      <t>ショウヒリョウ</t>
    </rPh>
    <phoneticPr fontId="4"/>
  </si>
  <si>
    <t>（※は必須項目）</t>
    <rPh sb="3" eb="5">
      <t>ヒッス</t>
    </rPh>
    <rPh sb="5" eb="7">
      <t>コウモク</t>
    </rPh>
    <phoneticPr fontId="4"/>
  </si>
  <si>
    <t>別紙</t>
    <rPh sb="0" eb="2">
      <t>ベッシ</t>
    </rPh>
    <phoneticPr fontId="4"/>
  </si>
  <si>
    <t>【１．申請者②】</t>
    <phoneticPr fontId="4"/>
  </si>
  <si>
    <t>【１．申請者③】</t>
    <phoneticPr fontId="4"/>
  </si>
  <si>
    <t>【３．建築主②】</t>
    <rPh sb="3" eb="5">
      <t>ケンチク</t>
    </rPh>
    <rPh sb="5" eb="6">
      <t>ヌシ</t>
    </rPh>
    <phoneticPr fontId="4"/>
  </si>
  <si>
    <t>【３．建築主③】</t>
    <rPh sb="3" eb="5">
      <t>ケンチク</t>
    </rPh>
    <rPh sb="5" eb="6">
      <t>ヌシ</t>
    </rPh>
    <phoneticPr fontId="4"/>
  </si>
  <si>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4"/>
  </si>
  <si>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4"/>
  </si>
  <si>
    <t>液状化に関する</t>
    <rPh sb="0" eb="3">
      <t>エキジョウカ</t>
    </rPh>
    <rPh sb="4" eb="5">
      <t>カン</t>
    </rPh>
    <phoneticPr fontId="4"/>
  </si>
  <si>
    <t>地の情報</t>
    <phoneticPr fontId="4"/>
  </si>
  <si>
    <t>液状化に関する</t>
    <phoneticPr fontId="4"/>
  </si>
  <si>
    <t>当該住宅基礎</t>
    <rPh sb="0" eb="2">
      <t>トウガイ</t>
    </rPh>
    <rPh sb="2" eb="4">
      <t>ジュウタク</t>
    </rPh>
    <phoneticPr fontId="4"/>
  </si>
  <si>
    <t>等における工事</t>
    <phoneticPr fontId="4"/>
  </si>
  <si>
    <t>あり</t>
    <phoneticPr fontId="4"/>
  </si>
  <si>
    <t>なし</t>
    <phoneticPr fontId="4"/>
  </si>
  <si>
    <r>
      <t xml:space="preserve"> 【備考・出典</t>
    </r>
    <r>
      <rPr>
        <sz val="9"/>
        <rFont val="ＭＳ Ｐゴシック"/>
        <family val="3"/>
        <charset val="128"/>
      </rPr>
      <t>】</t>
    </r>
    <rPh sb="2" eb="4">
      <t>ビコウ</t>
    </rPh>
    <rPh sb="5" eb="7">
      <t>シュッテン</t>
    </rPh>
    <phoneticPr fontId="4"/>
  </si>
  <si>
    <r>
      <t xml:space="preserve"> 【備考</t>
    </r>
    <r>
      <rPr>
        <sz val="9"/>
        <rFont val="ＭＳ Ｐゴシック"/>
        <family val="3"/>
        <charset val="128"/>
      </rPr>
      <t>】</t>
    </r>
    <rPh sb="2" eb="4">
      <t>ビコウ</t>
    </rPh>
    <phoneticPr fontId="4"/>
  </si>
  <si>
    <t>（</t>
    <phoneticPr fontId="4"/>
  </si>
  <si>
    <t>）</t>
    <phoneticPr fontId="4"/>
  </si>
  <si>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4"/>
  </si>
  <si>
    <t>数量</t>
    <rPh sb="0" eb="2">
      <t>スウリョウ</t>
    </rPh>
    <phoneticPr fontId="4"/>
  </si>
  <si>
    <t>・深度</t>
    <rPh sb="1" eb="3">
      <t>シンド</t>
    </rPh>
    <phoneticPr fontId="4"/>
  </si>
  <si>
    <t>添付資料の有無
（添付資料名）</t>
    <rPh sb="0" eb="2">
      <t>テンプ</t>
    </rPh>
    <rPh sb="2" eb="4">
      <t>シリョウ</t>
    </rPh>
    <rPh sb="5" eb="7">
      <t>ウム</t>
    </rPh>
    <phoneticPr fontId="4"/>
  </si>
  <si>
    <t>地域の区分</t>
    <rPh sb="0" eb="2">
      <t>チイキ</t>
    </rPh>
    <rPh sb="3" eb="5">
      <t>クブン</t>
    </rPh>
    <phoneticPr fontId="4"/>
  </si>
  <si>
    <t>地域の区分</t>
    <phoneticPr fontId="4"/>
  </si>
  <si>
    <t>地域の区分</t>
    <phoneticPr fontId="4"/>
  </si>
  <si>
    <t>日射熱取得率</t>
    <rPh sb="0" eb="2">
      <t>ニッシャ</t>
    </rPh>
    <rPh sb="2" eb="3">
      <t>ネツ</t>
    </rPh>
    <rPh sb="3" eb="5">
      <t>シュトク</t>
    </rPh>
    <rPh sb="5" eb="6">
      <t>リツ</t>
    </rPh>
    <phoneticPr fontId="4"/>
  </si>
  <si>
    <t>W/㎡・K</t>
    <phoneticPr fontId="4"/>
  </si>
  <si>
    <r>
      <t>外皮平均熱貫流率（U</t>
    </r>
    <r>
      <rPr>
        <sz val="6"/>
        <rFont val="ＭＳ Ｐゴシック"/>
        <family val="3"/>
        <charset val="128"/>
      </rPr>
      <t>A</t>
    </r>
    <r>
      <rPr>
        <sz val="9"/>
        <rFont val="ＭＳ Ｐゴシック"/>
        <family val="3"/>
        <charset val="128"/>
      </rPr>
      <t>）</t>
    </r>
    <rPh sb="0" eb="2">
      <t>ガイヒ</t>
    </rPh>
    <rPh sb="2" eb="4">
      <t>ヘイキン</t>
    </rPh>
    <rPh sb="4" eb="5">
      <t>ネツ</t>
    </rPh>
    <rPh sb="5" eb="7">
      <t>カンリュウ</t>
    </rPh>
    <rPh sb="7" eb="8">
      <t>リツ</t>
    </rPh>
    <phoneticPr fontId="4"/>
  </si>
  <si>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4"/>
  </si>
  <si>
    <t>４－２</t>
    <phoneticPr fontId="4"/>
  </si>
  <si>
    <t>４－３</t>
    <phoneticPr fontId="4"/>
  </si>
  <si>
    <t>―  住 棟  ―</t>
    <phoneticPr fontId="4"/>
  </si>
  <si>
    <t>　居室の内装の仕上げ</t>
    <rPh sb="1" eb="3">
      <t>キョシツ</t>
    </rPh>
    <rPh sb="4" eb="6">
      <t>ナイソウ</t>
    </rPh>
    <rPh sb="7" eb="9">
      <t>シア</t>
    </rPh>
    <phoneticPr fontId="4"/>
  </si>
  <si>
    <t>　換気等の措置のない天井裏等の下地材等</t>
    <rPh sb="1" eb="3">
      <t>カンキ</t>
    </rPh>
    <rPh sb="3" eb="4">
      <t>トウ</t>
    </rPh>
    <rPh sb="5" eb="7">
      <t>ソチ</t>
    </rPh>
    <rPh sb="10" eb="13">
      <t>テンジョウウラ</t>
    </rPh>
    <rPh sb="13" eb="14">
      <t>トウ</t>
    </rPh>
    <rPh sb="15" eb="17">
      <t>シタジ</t>
    </rPh>
    <rPh sb="17" eb="18">
      <t>ザイ</t>
    </rPh>
    <rPh sb="18" eb="19">
      <t>トウ</t>
    </rPh>
    <phoneticPr fontId="4"/>
  </si>
  <si>
    <t>　居室の換気対策</t>
    <rPh sb="1" eb="3">
      <t>キョシツ</t>
    </rPh>
    <rPh sb="4" eb="6">
      <t>カンキ</t>
    </rPh>
    <rPh sb="6" eb="8">
      <t>タイサク</t>
    </rPh>
    <phoneticPr fontId="4"/>
  </si>
  <si>
    <t>　局所換気対策</t>
    <rPh sb="1" eb="3">
      <t>キョクショ</t>
    </rPh>
    <rPh sb="3" eb="5">
      <t>カンキ</t>
    </rPh>
    <rPh sb="5" eb="7">
      <t>タイサク</t>
    </rPh>
    <phoneticPr fontId="4"/>
  </si>
  <si>
    <t>　（※選択の有無を☑）</t>
    <rPh sb="3" eb="5">
      <t>センタク</t>
    </rPh>
    <rPh sb="6" eb="8">
      <t>ウム</t>
    </rPh>
    <phoneticPr fontId="4"/>
  </si>
  <si>
    <t>―  各 住 戸  ―</t>
    <rPh sb="3" eb="4">
      <t>カク</t>
    </rPh>
    <rPh sb="5" eb="6">
      <t>ジュウ</t>
    </rPh>
    <rPh sb="7" eb="8">
      <t>コ</t>
    </rPh>
    <phoneticPr fontId="4"/>
  </si>
  <si>
    <t>住宅性能評価申請受付票</t>
    <rPh sb="0" eb="2">
      <t>ジュウタク</t>
    </rPh>
    <rPh sb="2" eb="4">
      <t>セイノウ</t>
    </rPh>
    <rPh sb="4" eb="6">
      <t>ヒョウカ</t>
    </rPh>
    <rPh sb="6" eb="8">
      <t>シンセイ</t>
    </rPh>
    <rPh sb="8" eb="10">
      <t>ウケツケ</t>
    </rPh>
    <rPh sb="10" eb="11">
      <t>ヒョウ</t>
    </rPh>
    <phoneticPr fontId="4"/>
  </si>
  <si>
    <t>■</t>
    <phoneticPr fontId="4"/>
  </si>
  <si>
    <t>建築主</t>
    <rPh sb="0" eb="2">
      <t>ケンチク</t>
    </rPh>
    <rPh sb="2" eb="3">
      <t>ヌシ</t>
    </rPh>
    <phoneticPr fontId="4"/>
  </si>
  <si>
    <t>氏名</t>
    <rPh sb="0" eb="2">
      <t>シメイ</t>
    </rPh>
    <phoneticPr fontId="4"/>
  </si>
  <si>
    <t>〒</t>
    <phoneticPr fontId="4"/>
  </si>
  <si>
    <t>見積、請求書宛名</t>
    <rPh sb="0" eb="2">
      <t>ミツモリ</t>
    </rPh>
    <rPh sb="3" eb="5">
      <t>セイキュウ</t>
    </rPh>
    <rPh sb="5" eb="6">
      <t>ショ</t>
    </rPh>
    <rPh sb="6" eb="8">
      <t>アテナ</t>
    </rPh>
    <phoneticPr fontId="4"/>
  </si>
  <si>
    <t>（上記記載）</t>
    <rPh sb="1" eb="3">
      <t>ジョウキ</t>
    </rPh>
    <rPh sb="3" eb="5">
      <t>キサイ</t>
    </rPh>
    <phoneticPr fontId="4"/>
  </si>
  <si>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4"/>
  </si>
  <si>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4"/>
  </si>
  <si>
    <t>見積、請求先</t>
    <rPh sb="0" eb="2">
      <t>ミツモリ</t>
    </rPh>
    <rPh sb="3" eb="5">
      <t>セイキュウ</t>
    </rPh>
    <rPh sb="5" eb="6">
      <t>サキ</t>
    </rPh>
    <phoneticPr fontId="4"/>
  </si>
  <si>
    <t>受取希望</t>
    <rPh sb="0" eb="1">
      <t>ウ</t>
    </rPh>
    <rPh sb="1" eb="2">
      <t>ト</t>
    </rPh>
    <rPh sb="2" eb="4">
      <t>キボウ</t>
    </rPh>
    <phoneticPr fontId="4"/>
  </si>
  <si>
    <t>（記載不要）</t>
    <rPh sb="1" eb="3">
      <t>キサイ</t>
    </rPh>
    <rPh sb="3" eb="5">
      <t>フヨウ</t>
    </rPh>
    <phoneticPr fontId="4"/>
  </si>
  <si>
    <t>送付希望</t>
    <rPh sb="0" eb="2">
      <t>ソウフ</t>
    </rPh>
    <rPh sb="2" eb="4">
      <t>キボウ</t>
    </rPh>
    <phoneticPr fontId="4"/>
  </si>
  <si>
    <t>〒</t>
    <phoneticPr fontId="4"/>
  </si>
  <si>
    <t>TEL</t>
    <phoneticPr fontId="4"/>
  </si>
  <si>
    <t>FAX</t>
    <phoneticPr fontId="4"/>
  </si>
  <si>
    <t>評価質疑担当者</t>
    <rPh sb="0" eb="2">
      <t>ヒョウカ</t>
    </rPh>
    <rPh sb="2" eb="4">
      <t>シツギ</t>
    </rPh>
    <rPh sb="4" eb="7">
      <t>タントウシャ</t>
    </rPh>
    <phoneticPr fontId="4"/>
  </si>
  <si>
    <t>TEL</t>
    <phoneticPr fontId="4"/>
  </si>
  <si>
    <t>構造質疑担当者</t>
    <rPh sb="0" eb="2">
      <t>コウゾウ</t>
    </rPh>
    <rPh sb="2" eb="4">
      <t>シツギ</t>
    </rPh>
    <rPh sb="4" eb="7">
      <t>タントウシャ</t>
    </rPh>
    <phoneticPr fontId="4"/>
  </si>
  <si>
    <t>確認事項</t>
    <rPh sb="0" eb="2">
      <t>カクニン</t>
    </rPh>
    <rPh sb="2" eb="4">
      <t>ジコウ</t>
    </rPh>
    <phoneticPr fontId="4"/>
  </si>
  <si>
    <t>確認機関名</t>
    <rPh sb="0" eb="2">
      <t>カクニン</t>
    </rPh>
    <rPh sb="2" eb="4">
      <t>キカン</t>
    </rPh>
    <rPh sb="4" eb="5">
      <t>メイ</t>
    </rPh>
    <phoneticPr fontId="4"/>
  </si>
  <si>
    <t>（</t>
    <phoneticPr fontId="4"/>
  </si>
  <si>
    <t>）</t>
    <phoneticPr fontId="4"/>
  </si>
  <si>
    <t>□</t>
    <phoneticPr fontId="4"/>
  </si>
  <si>
    <t>ピア機関名</t>
    <rPh sb="2" eb="4">
      <t>キカン</t>
    </rPh>
    <rPh sb="4" eb="5">
      <t>メイ</t>
    </rPh>
    <phoneticPr fontId="4"/>
  </si>
  <si>
    <t>評価形態</t>
    <rPh sb="0" eb="2">
      <t>ヒョウカ</t>
    </rPh>
    <rPh sb="2" eb="4">
      <t>ケイタイ</t>
    </rPh>
    <phoneticPr fontId="4"/>
  </si>
  <si>
    <t>設計・建設</t>
    <phoneticPr fontId="4"/>
  </si>
  <si>
    <t>設計のみ</t>
    <phoneticPr fontId="4"/>
  </si>
  <si>
    <t>建設のみ</t>
    <phoneticPr fontId="4"/>
  </si>
  <si>
    <t>ﾌﾗｯﾄ35</t>
    <phoneticPr fontId="4"/>
  </si>
  <si>
    <t>取得予定</t>
    <phoneticPr fontId="4"/>
  </si>
  <si>
    <t>未定</t>
    <phoneticPr fontId="4"/>
  </si>
  <si>
    <t>瑕疵保険</t>
    <rPh sb="0" eb="2">
      <t>カシ</t>
    </rPh>
    <rPh sb="2" eb="4">
      <t>ホケン</t>
    </rPh>
    <phoneticPr fontId="4"/>
  </si>
  <si>
    <t>備考</t>
    <rPh sb="0" eb="2">
      <t>ビコウ</t>
    </rPh>
    <phoneticPr fontId="4"/>
  </si>
  <si>
    <t>※good-eyes 記入欄</t>
    <rPh sb="11" eb="13">
      <t>キニュウ</t>
    </rPh>
    <rPh sb="13" eb="14">
      <t>ラン</t>
    </rPh>
    <phoneticPr fontId="4"/>
  </si>
  <si>
    <t>性能評価番号</t>
    <rPh sb="0" eb="2">
      <t>セイノウ</t>
    </rPh>
    <rPh sb="2" eb="4">
      <t>ヒョウカ</t>
    </rPh>
    <rPh sb="4" eb="6">
      <t>バンゴウ</t>
    </rPh>
    <phoneticPr fontId="4"/>
  </si>
  <si>
    <t>GES</t>
    <phoneticPr fontId="4"/>
  </si>
  <si>
    <t>-</t>
    <phoneticPr fontId="4"/>
  </si>
  <si>
    <t>見積年月日</t>
    <rPh sb="0" eb="2">
      <t>ミツモリ</t>
    </rPh>
    <rPh sb="2" eb="5">
      <t>ネンガッピ</t>
    </rPh>
    <phoneticPr fontId="4"/>
  </si>
  <si>
    <t>受付年月日</t>
    <rPh sb="0" eb="2">
      <t>ウケツケ</t>
    </rPh>
    <rPh sb="2" eb="5">
      <t>ネンガッピ</t>
    </rPh>
    <phoneticPr fontId="4"/>
  </si>
  <si>
    <t>受付担当</t>
    <rPh sb="0" eb="2">
      <t>ウケツケ</t>
    </rPh>
    <rPh sb="2" eb="4">
      <t>タントウ</t>
    </rPh>
    <phoneticPr fontId="4"/>
  </si>
  <si>
    <t>評価担当</t>
    <rPh sb="0" eb="2">
      <t>ヒョウカ</t>
    </rPh>
    <rPh sb="2" eb="4">
      <t>タントウ</t>
    </rPh>
    <phoneticPr fontId="4"/>
  </si>
  <si>
    <t>TIME</t>
    <phoneticPr fontId="4"/>
  </si>
  <si>
    <t>金額内訳</t>
    <rPh sb="0" eb="2">
      <t>キンガク</t>
    </rPh>
    <rPh sb="2" eb="4">
      <t>ウチワケ</t>
    </rPh>
    <phoneticPr fontId="4"/>
  </si>
  <si>
    <t>現金受付</t>
    <rPh sb="0" eb="2">
      <t>ゲンキン</t>
    </rPh>
    <rPh sb="2" eb="4">
      <t>ウケツケ</t>
    </rPh>
    <phoneticPr fontId="4"/>
  </si>
  <si>
    <t>振込受付</t>
    <rPh sb="0" eb="2">
      <t>フリコミ</t>
    </rPh>
    <rPh sb="2" eb="4">
      <t>ウケツケ</t>
    </rPh>
    <phoneticPr fontId="4"/>
  </si>
  <si>
    <t>一括申込</t>
    <rPh sb="0" eb="2">
      <t>イッカツ</t>
    </rPh>
    <rPh sb="2" eb="4">
      <t>モウシコミ</t>
    </rPh>
    <phoneticPr fontId="4"/>
  </si>
  <si>
    <t>概要</t>
    <rPh sb="0" eb="2">
      <t>ガイヨウ</t>
    </rPh>
    <phoneticPr fontId="4"/>
  </si>
  <si>
    <t>金額</t>
    <rPh sb="0" eb="2">
      <t>キンガク</t>
    </rPh>
    <phoneticPr fontId="4"/>
  </si>
  <si>
    <t>設計性能評価</t>
    <rPh sb="0" eb="2">
      <t>セッケイ</t>
    </rPh>
    <rPh sb="2" eb="4">
      <t>セイノウ</t>
    </rPh>
    <rPh sb="4" eb="6">
      <t>ヒョウカ</t>
    </rPh>
    <phoneticPr fontId="4"/>
  </si>
  <si>
    <t>基本料</t>
    <rPh sb="0" eb="3">
      <t>キホンリョウ</t>
    </rPh>
    <phoneticPr fontId="4"/>
  </si>
  <si>
    <t>建設性能評価</t>
    <rPh sb="0" eb="2">
      <t>ケンセツ</t>
    </rPh>
    <rPh sb="2" eb="4">
      <t>セイノウ</t>
    </rPh>
    <rPh sb="4" eb="6">
      <t>ヒョウカ</t>
    </rPh>
    <phoneticPr fontId="4"/>
  </si>
  <si>
    <t>1～50戸</t>
    <rPh sb="4" eb="5">
      <t>コ</t>
    </rPh>
    <phoneticPr fontId="4"/>
  </si>
  <si>
    <t>51～100戸</t>
    <rPh sb="6" eb="7">
      <t>コ</t>
    </rPh>
    <phoneticPr fontId="4"/>
  </si>
  <si>
    <t>101～200戸</t>
    <rPh sb="7" eb="8">
      <t>コ</t>
    </rPh>
    <phoneticPr fontId="4"/>
  </si>
  <si>
    <t>201戸～</t>
    <rPh sb="3" eb="4">
      <t>コ</t>
    </rPh>
    <phoneticPr fontId="4"/>
  </si>
  <si>
    <t>業務C</t>
    <rPh sb="0" eb="2">
      <t>ギョウム</t>
    </rPh>
    <phoneticPr fontId="4"/>
  </si>
  <si>
    <t>割引（-　　　%）</t>
    <rPh sb="0" eb="2">
      <t>ワリビキ</t>
    </rPh>
    <phoneticPr fontId="4"/>
  </si>
  <si>
    <t>エリア割増</t>
    <rPh sb="3" eb="5">
      <t>ワリマシ</t>
    </rPh>
    <phoneticPr fontId="4"/>
  </si>
  <si>
    <t>小計①</t>
    <rPh sb="0" eb="1">
      <t>ショウ</t>
    </rPh>
    <rPh sb="1" eb="2">
      <t>ケイ</t>
    </rPh>
    <phoneticPr fontId="4"/>
  </si>
  <si>
    <t>小計②</t>
    <rPh sb="0" eb="1">
      <t>ショウ</t>
    </rPh>
    <rPh sb="1" eb="2">
      <t>ケイ</t>
    </rPh>
    <phoneticPr fontId="4"/>
  </si>
  <si>
    <t>小計③（小計①+小計②）</t>
    <rPh sb="0" eb="1">
      <t>ショウ</t>
    </rPh>
    <rPh sb="1" eb="2">
      <t>ケイ</t>
    </rPh>
    <rPh sb="4" eb="5">
      <t>ショウ</t>
    </rPh>
    <rPh sb="5" eb="6">
      <t>ケイ</t>
    </rPh>
    <rPh sb="8" eb="9">
      <t>ショウ</t>
    </rPh>
    <rPh sb="9" eb="10">
      <t>ケイ</t>
    </rPh>
    <phoneticPr fontId="4"/>
  </si>
  <si>
    <t>紛争処理支援センター費用</t>
    <rPh sb="0" eb="2">
      <t>フンソウ</t>
    </rPh>
    <rPh sb="2" eb="4">
      <t>ショリ</t>
    </rPh>
    <rPh sb="4" eb="6">
      <t>シエン</t>
    </rPh>
    <rPh sb="10" eb="12">
      <t>ヒヨウ</t>
    </rPh>
    <phoneticPr fontId="4"/>
  </si>
  <si>
    <t>〒169-0073</t>
  </si>
  <si>
    <t>消費税</t>
    <rPh sb="0" eb="3">
      <t>ショウヒゼイ</t>
    </rPh>
    <phoneticPr fontId="4"/>
  </si>
  <si>
    <t>東京都新宿区百人町2-16-15　M・Yビル2F</t>
    <phoneticPr fontId="4"/>
  </si>
  <si>
    <t>合計</t>
    <rPh sb="0" eb="2">
      <t>ゴウケイ</t>
    </rPh>
    <phoneticPr fontId="4"/>
  </si>
  <si>
    <t>株式会社　グッド・アイズ建築検査機構</t>
    <phoneticPr fontId="4"/>
  </si>
  <si>
    <t>03-3362-0667</t>
    <phoneticPr fontId="4"/>
  </si>
  <si>
    <t>03-3362-0669</t>
    <phoneticPr fontId="4"/>
  </si>
  <si>
    <t>ご請求書の宛名をご記入ください</t>
    <rPh sb="1" eb="4">
      <t>セイキュウショ</t>
    </rPh>
    <rPh sb="5" eb="7">
      <t>アテナ</t>
    </rPh>
    <rPh sb="9" eb="11">
      <t>キニュウ</t>
    </rPh>
    <phoneticPr fontId="4"/>
  </si>
  <si>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4"/>
  </si>
  <si>
    <t>ご請求書の送付先をご記入ください</t>
    <rPh sb="1" eb="4">
      <t>セイキュウショ</t>
    </rPh>
    <rPh sb="5" eb="7">
      <t>ソウフ</t>
    </rPh>
    <rPh sb="7" eb="8">
      <t>サキ</t>
    </rPh>
    <rPh sb="10" eb="12">
      <t>キニュウ</t>
    </rPh>
    <phoneticPr fontId="4"/>
  </si>
  <si>
    <t>保険法人名　　（</t>
    <rPh sb="0" eb="2">
      <t>ホケン</t>
    </rPh>
    <rPh sb="2" eb="4">
      <t>ホウジン</t>
    </rPh>
    <rPh sb="4" eb="5">
      <t>メイ</t>
    </rPh>
    <phoneticPr fontId="4"/>
  </si>
  <si>
    <t>水ｾﾒﾝﾄ比</t>
    <rPh sb="5" eb="6">
      <t>ヒ</t>
    </rPh>
    <phoneticPr fontId="4"/>
  </si>
  <si>
    <t>ｺﾝｸﾘｰﾄの</t>
    <phoneticPr fontId="4"/>
  </si>
  <si>
    <t>品質等</t>
    <phoneticPr fontId="4"/>
  </si>
  <si>
    <t>かぶり厚さ</t>
    <rPh sb="3" eb="4">
      <t>アツ</t>
    </rPh>
    <phoneticPr fontId="4"/>
  </si>
  <si>
    <t>（第3面）</t>
    <rPh sb="1" eb="2">
      <t>ダイ</t>
    </rPh>
    <rPh sb="3" eb="4">
      <t>メン</t>
    </rPh>
    <phoneticPr fontId="4"/>
  </si>
  <si>
    <t>（第6面）</t>
    <rPh sb="1" eb="2">
      <t>ダイ</t>
    </rPh>
    <rPh sb="3" eb="4">
      <t>メン</t>
    </rPh>
    <phoneticPr fontId="4"/>
  </si>
  <si>
    <t>（第7面）</t>
    <rPh sb="1" eb="2">
      <t>ダイ</t>
    </rPh>
    <rPh sb="3" eb="4">
      <t>メン</t>
    </rPh>
    <phoneticPr fontId="4"/>
  </si>
  <si>
    <t>（第14面）</t>
    <rPh sb="1" eb="2">
      <t>ダイ</t>
    </rPh>
    <rPh sb="4" eb="5">
      <t>メン</t>
    </rPh>
    <phoneticPr fontId="4"/>
  </si>
  <si>
    <t>（第15面）</t>
    <rPh sb="1" eb="2">
      <t>ダイ</t>
    </rPh>
    <rPh sb="4" eb="5">
      <t>メン</t>
    </rPh>
    <phoneticPr fontId="4"/>
  </si>
  <si>
    <t>（第17面）</t>
    <phoneticPr fontId="4"/>
  </si>
  <si>
    <t>（第18面）</t>
    <phoneticPr fontId="4"/>
  </si>
  <si>
    <t>（第19面）</t>
    <phoneticPr fontId="4"/>
  </si>
  <si>
    <t>（第20面）</t>
    <phoneticPr fontId="4"/>
  </si>
  <si>
    <t>（第24面）</t>
    <rPh sb="1" eb="2">
      <t>ダイ</t>
    </rPh>
    <rPh sb="4" eb="5">
      <t>メン</t>
    </rPh>
    <phoneticPr fontId="4"/>
  </si>
  <si>
    <t>（第25面）</t>
    <rPh sb="1" eb="2">
      <t>ダイ</t>
    </rPh>
    <rPh sb="4" eb="5">
      <t>メン</t>
    </rPh>
    <phoneticPr fontId="4"/>
  </si>
  <si>
    <t>※</t>
    <phoneticPr fontId="4"/>
  </si>
  <si>
    <t>持参</t>
    <rPh sb="0" eb="2">
      <t>ジサン</t>
    </rPh>
    <phoneticPr fontId="4"/>
  </si>
  <si>
    <t>鉄骨</t>
  </si>
  <si>
    <t>送付希望の場合、</t>
    <rPh sb="0" eb="2">
      <t>ソウフ</t>
    </rPh>
    <rPh sb="2" eb="4">
      <t>キボウ</t>
    </rPh>
    <rPh sb="5" eb="7">
      <t>バアイ</t>
    </rPh>
    <phoneticPr fontId="4"/>
  </si>
  <si>
    <t>設計内容説明書＜鉄骨造等　共同住宅＞</t>
    <rPh sb="8" eb="10">
      <t>テッコツ</t>
    </rPh>
    <phoneticPr fontId="4"/>
  </si>
  <si>
    <t>設計内容説明書＜鉄骨造等　共同住宅＞</t>
    <rPh sb="0" eb="2">
      <t>セッケイ</t>
    </rPh>
    <rPh sb="2" eb="4">
      <t>ナイヨウ</t>
    </rPh>
    <rPh sb="4" eb="7">
      <t>セツメイショ</t>
    </rPh>
    <rPh sb="8" eb="10">
      <t>テッコツ</t>
    </rPh>
    <rPh sb="10" eb="11">
      <t>ゾウ</t>
    </rPh>
    <rPh sb="11" eb="12">
      <t>ナド</t>
    </rPh>
    <rPh sb="13" eb="15">
      <t>キョウドウ</t>
    </rPh>
    <rPh sb="15" eb="17">
      <t>ジュウタク</t>
    </rPh>
    <phoneticPr fontId="4"/>
  </si>
  <si>
    <t>鋼材の厚さ（最小）・防腐措置の種類</t>
    <rPh sb="0" eb="2">
      <t>コウザイ</t>
    </rPh>
    <rPh sb="3" eb="4">
      <t>アツ</t>
    </rPh>
    <rPh sb="6" eb="8">
      <t>サイショウ</t>
    </rPh>
    <rPh sb="10" eb="12">
      <t>ボウフ</t>
    </rPh>
    <rPh sb="12" eb="14">
      <t>ソチ</t>
    </rPh>
    <rPh sb="15" eb="17">
      <t>シュルイ</t>
    </rPh>
    <phoneticPr fontId="4"/>
  </si>
  <si>
    <t>一般部</t>
    <rPh sb="0" eb="2">
      <t>イッパン</t>
    </rPh>
    <rPh sb="2" eb="3">
      <t>ブ</t>
    </rPh>
    <phoneticPr fontId="4"/>
  </si>
  <si>
    <t>防腐措置</t>
    <rPh sb="0" eb="2">
      <t>ボウフ</t>
    </rPh>
    <rPh sb="2" eb="4">
      <t>ソチ</t>
    </rPh>
    <phoneticPr fontId="4"/>
  </si>
  <si>
    <t>柱脚部</t>
    <rPh sb="0" eb="1">
      <t>ハシラ</t>
    </rPh>
    <rPh sb="1" eb="2">
      <t>キャク</t>
    </rPh>
    <rPh sb="2" eb="3">
      <t>ブ</t>
    </rPh>
    <phoneticPr fontId="4"/>
  </si>
  <si>
    <t>鉄骨造等劣化対策等級</t>
    <rPh sb="0" eb="1">
      <t>テツ</t>
    </rPh>
    <rPh sb="1" eb="2">
      <t>ホネ</t>
    </rPh>
    <rPh sb="2" eb="3">
      <t>ゾウ</t>
    </rPh>
    <rPh sb="3" eb="4">
      <t>トウ</t>
    </rPh>
    <rPh sb="4" eb="6">
      <t>レッカ</t>
    </rPh>
    <rPh sb="6" eb="8">
      <t>タイサク</t>
    </rPh>
    <rPh sb="8" eb="10">
      <t>トウキュウ</t>
    </rPh>
    <phoneticPr fontId="4"/>
  </si>
  <si>
    <t>注：柱・梁・筋交い以外の部分に使用されている鋼材</t>
    <rPh sb="0" eb="1">
      <t>チュウ</t>
    </rPh>
    <rPh sb="2" eb="3">
      <t>ハシラ</t>
    </rPh>
    <rPh sb="4" eb="5">
      <t>ハリ</t>
    </rPh>
    <rPh sb="6" eb="8">
      <t>スジカ</t>
    </rPh>
    <rPh sb="9" eb="11">
      <t>イガイ</t>
    </rPh>
    <rPh sb="12" eb="14">
      <t>ブブン</t>
    </rPh>
    <rPh sb="15" eb="17">
      <t>シヨウ</t>
    </rPh>
    <rPh sb="22" eb="24">
      <t>コウザイ</t>
    </rPh>
    <phoneticPr fontId="4"/>
  </si>
  <si>
    <t>床下</t>
    <rPh sb="0" eb="2">
      <t>ユカシタ</t>
    </rPh>
    <phoneticPr fontId="4"/>
  </si>
  <si>
    <t>防湿措置</t>
    <rPh sb="0" eb="2">
      <t>ボウシツ</t>
    </rPh>
    <rPh sb="2" eb="4">
      <t>ソチ</t>
    </rPh>
    <phoneticPr fontId="4"/>
  </si>
  <si>
    <t>コンクリート（60mm以上）</t>
    <rPh sb="11" eb="13">
      <t>イジョウ</t>
    </rPh>
    <phoneticPr fontId="4"/>
  </si>
  <si>
    <t>防湿フィルム（厚さ0.1mm以上）</t>
    <rPh sb="0" eb="2">
      <t>ボウシツ</t>
    </rPh>
    <rPh sb="7" eb="8">
      <t>アツ</t>
    </rPh>
    <rPh sb="14" eb="16">
      <t>イジョウ</t>
    </rPh>
    <phoneticPr fontId="4"/>
  </si>
  <si>
    <t>その他同等の防湿性能があると確かめられた材料</t>
    <rPh sb="2" eb="3">
      <t>タ</t>
    </rPh>
    <rPh sb="3" eb="5">
      <t>ドウトウ</t>
    </rPh>
    <rPh sb="6" eb="8">
      <t>ボウシツ</t>
    </rPh>
    <rPh sb="8" eb="10">
      <t>セイノウ</t>
    </rPh>
    <rPh sb="14" eb="15">
      <t>タシ</t>
    </rPh>
    <rPh sb="20" eb="22">
      <t>ザイリョウ</t>
    </rPh>
    <phoneticPr fontId="4"/>
  </si>
  <si>
    <t>基礎断熱工法（コンクリート100mm以上又は防湿フィルム0.1mm以上）</t>
    <rPh sb="0" eb="2">
      <t>キソ</t>
    </rPh>
    <rPh sb="2" eb="4">
      <t>ダンネツ</t>
    </rPh>
    <rPh sb="4" eb="6">
      <t>コウホウ</t>
    </rPh>
    <rPh sb="18" eb="20">
      <t>イジョウ</t>
    </rPh>
    <rPh sb="20" eb="21">
      <t>マタ</t>
    </rPh>
    <rPh sb="22" eb="24">
      <t>ボウシツ</t>
    </rPh>
    <rPh sb="33" eb="35">
      <t>イジョウ</t>
    </rPh>
    <phoneticPr fontId="4"/>
  </si>
  <si>
    <t>（外壁床下）</t>
    <rPh sb="1" eb="3">
      <t>ガイヘキ</t>
    </rPh>
    <rPh sb="3" eb="5">
      <t>ユカシタ</t>
    </rPh>
    <phoneticPr fontId="4"/>
  </si>
  <si>
    <t>断熱材の熱抵抗値</t>
    <rPh sb="0" eb="2">
      <t>ダンネツ</t>
    </rPh>
    <rPh sb="2" eb="3">
      <t>ザイ</t>
    </rPh>
    <rPh sb="4" eb="5">
      <t>ネツ</t>
    </rPh>
    <rPh sb="5" eb="8">
      <t>テイコウチ</t>
    </rPh>
    <phoneticPr fontId="4"/>
  </si>
  <si>
    <r>
      <t>m</t>
    </r>
    <r>
      <rPr>
        <vertAlign val="superscript"/>
        <sz val="9"/>
        <rFont val="ＭＳ Ｐゴシック"/>
        <family val="3"/>
        <charset val="128"/>
      </rPr>
      <t>2</t>
    </r>
    <r>
      <rPr>
        <sz val="9"/>
        <rFont val="ＭＳ Ｐゴシック"/>
        <family val="3"/>
        <charset val="128"/>
      </rPr>
      <t>・K/W以上 ）</t>
    </r>
    <rPh sb="6" eb="8">
      <t>イジョウ</t>
    </rPh>
    <phoneticPr fontId="4"/>
  </si>
  <si>
    <t>基礎断熱工法以外</t>
    <rPh sb="0" eb="2">
      <t>キソ</t>
    </rPh>
    <rPh sb="2" eb="4">
      <t>ダンネツ</t>
    </rPh>
    <rPh sb="4" eb="6">
      <t>コウホウ</t>
    </rPh>
    <rPh sb="6" eb="8">
      <t>イガイ</t>
    </rPh>
    <phoneticPr fontId="4"/>
  </si>
  <si>
    <t>壁の長さ４ｍ以下毎に有効面積300c㎡以上の換気口</t>
    <rPh sb="0" eb="1">
      <t>カベ</t>
    </rPh>
    <rPh sb="2" eb="3">
      <t>ナガ</t>
    </rPh>
    <rPh sb="6" eb="8">
      <t>イカ</t>
    </rPh>
    <rPh sb="8" eb="9">
      <t>ゴト</t>
    </rPh>
    <rPh sb="10" eb="12">
      <t>ユウコウ</t>
    </rPh>
    <rPh sb="12" eb="14">
      <t>メンセキ</t>
    </rPh>
    <rPh sb="19" eb="21">
      <t>イジョウ</t>
    </rPh>
    <rPh sb="22" eb="24">
      <t>カンキ</t>
    </rPh>
    <rPh sb="24" eb="25">
      <t>クチ</t>
    </rPh>
    <phoneticPr fontId="4"/>
  </si>
  <si>
    <t>又は壁の全周で1ｍ当り有効面積75c㎡以上の換気口が設けられ、</t>
    <rPh sb="0" eb="1">
      <t>マタ</t>
    </rPh>
    <rPh sb="2" eb="3">
      <t>カベ</t>
    </rPh>
    <rPh sb="4" eb="5">
      <t>ゼン</t>
    </rPh>
    <rPh sb="5" eb="6">
      <t>シュウ</t>
    </rPh>
    <rPh sb="9" eb="10">
      <t>ア</t>
    </rPh>
    <rPh sb="11" eb="13">
      <t>ユウコウ</t>
    </rPh>
    <rPh sb="13" eb="15">
      <t>メンセキ</t>
    </rPh>
    <rPh sb="19" eb="21">
      <t>イジョウ</t>
    </rPh>
    <rPh sb="22" eb="24">
      <t>カンキ</t>
    </rPh>
    <rPh sb="24" eb="25">
      <t>クチ</t>
    </rPh>
    <rPh sb="26" eb="27">
      <t>モウ</t>
    </rPh>
    <phoneticPr fontId="4"/>
  </si>
  <si>
    <t>もしくは同等の換気性能があると確かめられた措置</t>
    <rPh sb="4" eb="6">
      <t>ドウトウ</t>
    </rPh>
    <rPh sb="7" eb="9">
      <t>カンキ</t>
    </rPh>
    <rPh sb="9" eb="11">
      <t>セイノウ</t>
    </rPh>
    <rPh sb="15" eb="16">
      <t>タシ</t>
    </rPh>
    <rPh sb="21" eb="23">
      <t>ソチ</t>
    </rPh>
    <phoneticPr fontId="4"/>
  </si>
  <si>
    <t>小屋裏</t>
    <rPh sb="0" eb="2">
      <t>コヤ</t>
    </rPh>
    <rPh sb="2" eb="3">
      <t>ウラ</t>
    </rPh>
    <phoneticPr fontId="4"/>
  </si>
  <si>
    <t>小屋裏換気</t>
    <rPh sb="0" eb="2">
      <t>コヤ</t>
    </rPh>
    <rPh sb="2" eb="3">
      <t>ウラ</t>
    </rPh>
    <rPh sb="3" eb="5">
      <t>カンキ</t>
    </rPh>
    <phoneticPr fontId="4"/>
  </si>
  <si>
    <t>換気口の位置</t>
    <rPh sb="0" eb="2">
      <t>カンキ</t>
    </rPh>
    <rPh sb="2" eb="3">
      <t>クチ</t>
    </rPh>
    <rPh sb="4" eb="6">
      <t>イチ</t>
    </rPh>
    <phoneticPr fontId="4"/>
  </si>
  <si>
    <t>（給気口：</t>
    <rPh sb="1" eb="2">
      <t>キュウ</t>
    </rPh>
    <rPh sb="2" eb="3">
      <t>キ</t>
    </rPh>
    <rPh sb="3" eb="4">
      <t>コウ</t>
    </rPh>
    <phoneticPr fontId="4"/>
  </si>
  <si>
    <t>（排気口：</t>
    <rPh sb="1" eb="2">
      <t>ハイ</t>
    </rPh>
    <rPh sb="2" eb="3">
      <t>キ</t>
    </rPh>
    <rPh sb="3" eb="4">
      <t>コウ</t>
    </rPh>
    <phoneticPr fontId="4"/>
  </si>
  <si>
    <t>天井面積に対する換気口有効面積の割合</t>
    <rPh sb="0" eb="2">
      <t>テンジョウ</t>
    </rPh>
    <rPh sb="2" eb="4">
      <t>メンセキ</t>
    </rPh>
    <rPh sb="5" eb="6">
      <t>タイ</t>
    </rPh>
    <rPh sb="8" eb="10">
      <t>カンキ</t>
    </rPh>
    <rPh sb="10" eb="11">
      <t>コウ</t>
    </rPh>
    <rPh sb="11" eb="13">
      <t>ユウコウ</t>
    </rPh>
    <rPh sb="13" eb="15">
      <t>メンセキ</t>
    </rPh>
    <rPh sb="16" eb="18">
      <t>ワリアイ</t>
    </rPh>
    <phoneticPr fontId="4"/>
  </si>
  <si>
    <t>鉄筋コンクリート造等劣化対策等級</t>
    <rPh sb="0" eb="2">
      <t>テッキン</t>
    </rPh>
    <rPh sb="8" eb="9">
      <t>ゾウ</t>
    </rPh>
    <rPh sb="9" eb="10">
      <t>トウ</t>
    </rPh>
    <rPh sb="10" eb="12">
      <t>レッカ</t>
    </rPh>
    <rPh sb="12" eb="14">
      <t>タイサク</t>
    </rPh>
    <rPh sb="14" eb="16">
      <t>トウキュウ</t>
    </rPh>
    <phoneticPr fontId="4"/>
  </si>
  <si>
    <t>設計内容説明書＜鉄骨造等　共同住宅＞</t>
    <rPh sb="8" eb="10">
      <t>テッコツ</t>
    </rPh>
    <rPh sb="10" eb="11">
      <t>ゾウ</t>
    </rPh>
    <phoneticPr fontId="4"/>
  </si>
  <si>
    <t>※劣化対策等級に関しては、JISA5373-2016に適合する高強度プレストレストコンクリートぐい及び</t>
    <rPh sb="1" eb="3">
      <t>レッカ</t>
    </rPh>
    <rPh sb="3" eb="5">
      <t>タイサク</t>
    </rPh>
    <rPh sb="5" eb="7">
      <t>トウキュウ</t>
    </rPh>
    <rPh sb="8" eb="9">
      <t>カン</t>
    </rPh>
    <rPh sb="27" eb="29">
      <t>テキゴウ</t>
    </rPh>
    <rPh sb="31" eb="32">
      <t>コウ</t>
    </rPh>
    <rPh sb="32" eb="34">
      <t>キョウド</t>
    </rPh>
    <rPh sb="49" eb="50">
      <t>オヨ</t>
    </rPh>
    <phoneticPr fontId="4"/>
  </si>
  <si>
    <t>　JISA5372-2010に適合する遠心力鉄筋コンクリートぐいは適用除外</t>
    <rPh sb="33" eb="35">
      <t>テキヨウ</t>
    </rPh>
    <rPh sb="35" eb="37">
      <t>ジョガイ</t>
    </rPh>
    <phoneticPr fontId="4"/>
  </si>
  <si>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4"/>
  </si>
  <si>
    <t>２－５　耐火等級 （延焼のおそれのある部分（開口部））</t>
    <rPh sb="4" eb="6">
      <t>タイカ</t>
    </rPh>
    <rPh sb="6" eb="8">
      <t>トウキュウ</t>
    </rPh>
    <rPh sb="10" eb="12">
      <t>エンショウ</t>
    </rPh>
    <rPh sb="19" eb="21">
      <t>ブブン</t>
    </rPh>
    <rPh sb="22" eb="25">
      <t>カイコウブ</t>
    </rPh>
    <phoneticPr fontId="4"/>
  </si>
  <si>
    <t>壁ﾘｽﾄ</t>
    <rPh sb="0" eb="1">
      <t>カベ</t>
    </rPh>
    <phoneticPr fontId="4"/>
  </si>
  <si>
    <r>
      <t>ｺﾝｸﾘｰﾄ強度33N／mm</t>
    </r>
    <r>
      <rPr>
        <vertAlign val="superscript"/>
        <sz val="9"/>
        <rFont val="ＭＳ Ｐゴシック"/>
        <family val="3"/>
        <charset val="128"/>
      </rPr>
      <t>2</t>
    </r>
    <r>
      <rPr>
        <sz val="9"/>
        <rFont val="ＭＳ Ｐゴシック"/>
        <family val="3"/>
        <charset val="128"/>
      </rPr>
      <t>以上</t>
    </r>
    <rPh sb="6" eb="8">
      <t>キョウド</t>
    </rPh>
    <rPh sb="15" eb="17">
      <t>イジョウ</t>
    </rPh>
    <phoneticPr fontId="4"/>
  </si>
  <si>
    <t>※水中ｺﾝｸﾘｰﾄ（JASS5-2009による）</t>
    <rPh sb="1" eb="3">
      <t>スイチュウ</t>
    </rPh>
    <phoneticPr fontId="4"/>
  </si>
  <si>
    <r>
      <t>ｺﾝｸﾘｰﾄ強度33N／mm</t>
    </r>
    <r>
      <rPr>
        <vertAlign val="superscript"/>
        <sz val="9"/>
        <rFont val="ＭＳ Ｐゴシック"/>
        <family val="3"/>
        <charset val="128"/>
      </rPr>
      <t>2</t>
    </r>
    <r>
      <rPr>
        <sz val="9"/>
        <rFont val="ＭＳ Ｐゴシック"/>
        <family val="3"/>
        <charset val="128"/>
      </rPr>
      <t>未満</t>
    </r>
    <rPh sb="6" eb="8">
      <t>キョウド</t>
    </rPh>
    <rPh sb="15" eb="17">
      <t>ミマン</t>
    </rPh>
    <phoneticPr fontId="4"/>
  </si>
  <si>
    <t>申請受理者氏名</t>
    <rPh sb="5" eb="7">
      <t>シメイ</t>
    </rPh>
    <phoneticPr fontId="4"/>
  </si>
  <si>
    <t>令第82条各号、令第82条の4に規定する構造計算</t>
    <rPh sb="0" eb="1">
      <t>レイ</t>
    </rPh>
    <rPh sb="1" eb="2">
      <t>ダイ</t>
    </rPh>
    <rPh sb="4" eb="5">
      <t>ジョウ</t>
    </rPh>
    <rPh sb="5" eb="7">
      <t>カクゴウ</t>
    </rPh>
    <rPh sb="8" eb="9">
      <t>レイ</t>
    </rPh>
    <rPh sb="9" eb="10">
      <t>ダイ</t>
    </rPh>
    <rPh sb="12" eb="13">
      <t>ジョウ</t>
    </rPh>
    <rPh sb="16" eb="18">
      <t>キテイ</t>
    </rPh>
    <rPh sb="20" eb="22">
      <t>コウゾウ</t>
    </rPh>
    <rPh sb="22" eb="24">
      <t>ケイサン</t>
    </rPh>
    <phoneticPr fontId="4"/>
  </si>
  <si>
    <t>スクリューウエイト貫入試験</t>
    <rPh sb="9" eb="11">
      <t>カンニュウ</t>
    </rPh>
    <rPh sb="11" eb="13">
      <t>シケン</t>
    </rPh>
    <phoneticPr fontId="4"/>
  </si>
  <si>
    <t>　１．各面共通関係</t>
    <rPh sb="3" eb="5">
      <t>カクメン</t>
    </rPh>
    <rPh sb="5" eb="7">
      <t>キョウツウ</t>
    </rPh>
    <rPh sb="7" eb="9">
      <t>カンケイ</t>
    </rPh>
    <phoneticPr fontId="4"/>
  </si>
  <si>
    <t>　２．第一面関係</t>
    <rPh sb="3" eb="4">
      <t>ダイ</t>
    </rPh>
    <rPh sb="4" eb="6">
      <t>イチメン</t>
    </rPh>
    <rPh sb="6" eb="8">
      <t>カンケイ</t>
    </rPh>
    <phoneticPr fontId="4"/>
  </si>
  <si>
    <t>1　この用紙の大きさは、日本産業規格Ａ４としてください。</t>
    <rPh sb="14" eb="16">
      <t>サンギョウ</t>
    </rPh>
    <phoneticPr fontId="4"/>
  </si>
  <si>
    <t>２　第二面から第四面までについては、建築確認等他の制度の申請書の写しに必要事項を補うこと、複数の住戸に関する情報を集約して</t>
    <phoneticPr fontId="4"/>
  </si>
  <si>
    <t>　　記載すること等により記載すべき事項のすべてが明示された別の書面をもって代えることができます。</t>
    <phoneticPr fontId="4"/>
  </si>
  <si>
    <t>３　共同住宅等に係る設計住宅性能評価の申請にあっては、第四面を申請に係る住戸ごとに作成した場合、この申請書を共同住宅等一棟</t>
    <phoneticPr fontId="4"/>
  </si>
  <si>
    <t>　　又は複数の住戸につき一部とすることができます。</t>
    <phoneticPr fontId="4"/>
  </si>
  <si>
    <t>【７．備　考】</t>
    <rPh sb="3" eb="4">
      <t>ソナエ</t>
    </rPh>
    <rPh sb="5" eb="6">
      <t>コウ</t>
    </rPh>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</si>
  <si>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</si>
  <si>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要</t>
    <rPh sb="0" eb="1">
      <t>ヨウ</t>
    </rPh>
    <phoneticPr fontId="4"/>
  </si>
  <si>
    <t>否</t>
    <rPh sb="0" eb="1">
      <t>イナ</t>
    </rPh>
    <phoneticPr fontId="4"/>
  </si>
  <si>
    <t>　３．第二面関係</t>
    <rPh sb="3" eb="4">
      <t>ダイ</t>
    </rPh>
    <rPh sb="4" eb="6">
      <t>ニメン</t>
    </rPh>
    <rPh sb="6" eb="8">
      <t>カンケイ</t>
    </rPh>
    <phoneticPr fontId="4"/>
  </si>
  <si>
    <t>建築主が２以上のときは、３欄には代表となる建築主のみについて記入し、別紙に他の建築主についてそれぞれ必要な事項を記入して添えて</t>
    <phoneticPr fontId="4"/>
  </si>
  <si>
    <t>ください。</t>
    <phoneticPr fontId="4"/>
  </si>
  <si>
    <t>４欄の郵便番号、所在地及び電話番号には、設計者が建築士事務所に属しているときはそれぞれ建築士事務所のものを、設計者が建築士</t>
    <phoneticPr fontId="4"/>
  </si>
  <si>
    <t>事務所に属してないときはそれぞれ設計者のもの（所在地は住所とします。）を書いてください。</t>
    <phoneticPr fontId="4"/>
  </si>
  <si>
    <t>５欄は、必須評価事項以外で設計住宅性能評価を希望する性能表示事項を記入してください。</t>
    <rPh sb="4" eb="6">
      <t>ヒッスウ</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4"/>
  </si>
  <si>
    <t>６欄には、住宅の品質確保の促進等に関する法律第６条の２の規定による長期使用構造等（長期優良住宅の普及の促進に関する法律</t>
    <phoneticPr fontId="4"/>
  </si>
  <si>
    <t>（平成20年法律第87号）第２条第４項に規定する長期使用構造等をいう。）であることの確認の要否について、該当するチェックボックスに</t>
    <phoneticPr fontId="4"/>
  </si>
  <si>
    <t>「レ」マークを入れてください。</t>
    <phoneticPr fontId="4"/>
  </si>
  <si>
    <t>６欄において、「要」のチェックボックスに「レ」マークを入れた場合は、７欄に工事の着手予定年月日及び認定申請予定年月日について記載して</t>
    <phoneticPr fontId="4"/>
  </si>
  <si>
    <t>貸家</t>
    <rPh sb="0" eb="2">
      <t>カシヤ</t>
    </rPh>
    <phoneticPr fontId="4"/>
  </si>
  <si>
    <t>　４．第三面関係</t>
    <rPh sb="3" eb="4">
      <t>ダイ</t>
    </rPh>
    <rPh sb="4" eb="6">
      <t>サンメン</t>
    </rPh>
    <rPh sb="6" eb="8">
      <t>カンケイ</t>
    </rPh>
    <phoneticPr fontId="4"/>
  </si>
  <si>
    <t>１欄は、地名地番と併せて住居表示が定まっているときは、当該住居表示を括弧書きで併記して下さい。</t>
    <phoneticPr fontId="4"/>
  </si>
  <si>
    <t>２欄は、該当するチェックボックスに「レ」マークを入れてください。ただし、建築物の敷地が都市計画区域、準都市計画区域又はこれらの区域</t>
    <phoneticPr fontId="4"/>
  </si>
  <si>
    <t>以外の区域のうち２以上の区域にわたる場合においては、当該敷地の過半の属する区域について記入してください。なお、当該敷地が３の</t>
    <phoneticPr fontId="4"/>
  </si>
  <si>
    <t>区域にわたる場合で、かつ、当該敷地の過半の属する区域がない場合においては、都市計画区域又は準都市計画区域のうち、当該敷地の</t>
    <phoneticPr fontId="4"/>
  </si>
  <si>
    <t>属する面積が大きい区域について記入してください。</t>
    <phoneticPr fontId="4"/>
  </si>
  <si>
    <t>10欄の「利用関係」は、該当するチェックボックスに「レ」マークを入れてください。なお、利用関係が未定のときは、予定する利用関係として</t>
    <phoneticPr fontId="4"/>
  </si>
  <si>
    <t>ください。また、「持家」、「貸家」、「給与住宅」、「分譲住宅」とは、次のとおりです。</t>
    <phoneticPr fontId="4"/>
  </si>
  <si>
    <t>　イ．持家　　建築主が自ら居住する目的で建築する住宅</t>
    <phoneticPr fontId="4"/>
  </si>
  <si>
    <t>　ロ．貸家　　建築主が賃貸する目的で建築する住宅</t>
    <phoneticPr fontId="4"/>
  </si>
  <si>
    <t>　ハ．給与住宅　　会社、官公署等がその社員、職員等を居住させる目的で建築する住宅</t>
    <phoneticPr fontId="4"/>
  </si>
  <si>
    <t>　ニ．分譲住宅　　建売り又は分譲の目的で建築する住宅</t>
    <phoneticPr fontId="4"/>
  </si>
  <si>
    <t>　５．第四面関係</t>
    <rPh sb="3" eb="4">
      <t>ダイ</t>
    </rPh>
    <rPh sb="4" eb="5">
      <t>ヨン</t>
    </rPh>
    <rPh sb="5" eb="6">
      <t>メン</t>
    </rPh>
    <rPh sb="6" eb="8">
      <t>カンケイ</t>
    </rPh>
    <phoneticPr fontId="4"/>
  </si>
  <si>
    <t>申請者が２以上のときは、１欄には代表者となる申請者のみについて記入し、別紙に他の申請者についてそれぞれ必要な事項を記入してください。</t>
    <rPh sb="5" eb="7">
      <t>イジョウ</t>
    </rPh>
    <rPh sb="13" eb="14">
      <t>ラン</t>
    </rPh>
    <rPh sb="16" eb="18">
      <t>ダイヒョウ</t>
    </rPh>
    <rPh sb="18" eb="19">
      <t>シャ</t>
    </rPh>
    <rPh sb="22" eb="25">
      <t>シンセイシャ</t>
    </rPh>
    <rPh sb="31" eb="33">
      <t>キニュウ</t>
    </rPh>
    <rPh sb="35" eb="37">
      <t>ベッシ</t>
    </rPh>
    <rPh sb="38" eb="39">
      <t>ホカ</t>
    </rPh>
    <rPh sb="40" eb="43">
      <t>シンセイシャ</t>
    </rPh>
    <rPh sb="51" eb="53">
      <t>ヒツヨウ</t>
    </rPh>
    <rPh sb="54" eb="56">
      <t>ジコウ</t>
    </rPh>
    <rPh sb="57" eb="59">
      <t>キニュウ</t>
    </rPh>
    <phoneticPr fontId="4"/>
  </si>
  <si>
    <t>ここに書き表せない事項で、評価に当たり特に注意を要する事項は、６欄又は別紙に記載して添えてください。</t>
    <phoneticPr fontId="4"/>
  </si>
  <si>
    <t>　住宅の品質確保の促進等に関する法律第５条第１項の規定に基づき、設計住宅性能評価を申請します。</t>
    <phoneticPr fontId="4"/>
  </si>
  <si>
    <t>記</t>
    <rPh sb="0" eb="1">
      <t>キ</t>
    </rPh>
    <phoneticPr fontId="4"/>
  </si>
  <si>
    <t>　下記の住宅について、住宅の品質確保の促進等に関する法律施行規則第３条第１項の規定に基づき、</t>
    <rPh sb="1" eb="3">
      <t>カキ</t>
    </rPh>
    <rPh sb="4" eb="6">
      <t>ジュウタク</t>
    </rPh>
    <rPh sb="28" eb="32">
      <t>セコウキソク</t>
    </rPh>
    <phoneticPr fontId="4"/>
  </si>
  <si>
    <t>変更設計住宅性能評価を申請します。この申請書及び添付図書に記載の事項は、事実に相違ありません。</t>
    <rPh sb="0" eb="2">
      <t>ヘンコウ</t>
    </rPh>
    <phoneticPr fontId="4"/>
  </si>
  <si>
    <t>数字は算用数字を用いてください。</t>
    <phoneticPr fontId="4"/>
  </si>
  <si>
    <t>２　共同住宅等に係る変更設計住宅性能評価の申請にあっては、この申請書を共同住宅等一棟又は複数の住戸につき一部と</t>
    <rPh sb="10" eb="12">
      <t>ヘンコウ</t>
    </rPh>
    <phoneticPr fontId="4"/>
  </si>
  <si>
    <t>　　することができます。</t>
    <phoneticPr fontId="4"/>
  </si>
  <si>
    <t>※第二面以降は申請書を利用してください</t>
    <rPh sb="1" eb="4">
      <t>ダイニメン</t>
    </rPh>
    <rPh sb="4" eb="6">
      <t>イコウ</t>
    </rPh>
    <rPh sb="7" eb="9">
      <t>シンセイ</t>
    </rPh>
    <rPh sb="9" eb="10">
      <t>ショ</t>
    </rPh>
    <rPh sb="11" eb="13">
      <t>リヨウ</t>
    </rPh>
    <phoneticPr fontId="4"/>
  </si>
  <si>
    <t>長期使用構造等であることの確認</t>
    <rPh sb="0" eb="2">
      <t>チョウキ</t>
    </rPh>
    <rPh sb="2" eb="6">
      <t>シヨウコウゾウ</t>
    </rPh>
    <rPh sb="6" eb="7">
      <t>トウ</t>
    </rPh>
    <rPh sb="13" eb="15">
      <t>カクニン</t>
    </rPh>
    <phoneticPr fontId="4"/>
  </si>
  <si>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4"/>
  </si>
  <si>
    <t>6・5・4・①</t>
    <phoneticPr fontId="4"/>
  </si>
  <si>
    <t>6・5・④・1</t>
    <phoneticPr fontId="4"/>
  </si>
  <si>
    <t>6・⑤・4・1</t>
    <phoneticPr fontId="4"/>
  </si>
  <si>
    <t>⑥・5・4・1</t>
    <phoneticPr fontId="4"/>
  </si>
  <si>
    <t>〔6段階〕</t>
    <phoneticPr fontId="4"/>
  </si>
  <si>
    <t>） GJ/（戸・年）</t>
    <rPh sb="6" eb="7">
      <t>コ</t>
    </rPh>
    <rPh sb="8" eb="9">
      <t>ネン</t>
    </rPh>
    <phoneticPr fontId="4"/>
  </si>
  <si>
    <t>） GJ/（戸・年）</t>
    <rPh sb="6" eb="7">
      <t>コ</t>
    </rPh>
    <phoneticPr fontId="4"/>
  </si>
  <si>
    <t>6・5・4・①</t>
  </si>
  <si>
    <t>第二面６欄において、「要」のチェックボックスに「レ」マークを入れ、かつ、５欄において「共同住宅等」のチェックボックスに「レ」マークを入れた</t>
    <rPh sb="37" eb="38">
      <t>ラン</t>
    </rPh>
    <rPh sb="43" eb="45">
      <t>キョウドウ</t>
    </rPh>
    <rPh sb="45" eb="47">
      <t>ジュウタク</t>
    </rPh>
    <rPh sb="47" eb="48">
      <t>トウ</t>
    </rPh>
    <phoneticPr fontId="4"/>
  </si>
  <si>
    <t>場合は、12欄に区分所有者であるかどうかについて記載してください。</t>
    <phoneticPr fontId="4"/>
  </si>
  <si>
    <t>【３．専用部分の床面積等】</t>
    <rPh sb="11" eb="12">
      <t>トウ</t>
    </rPh>
    <phoneticPr fontId="4"/>
  </si>
  <si>
    <t>【　バルコニー等専用使用部分の面積　】</t>
    <phoneticPr fontId="4"/>
  </si>
  <si>
    <t>【専用部分の床面積】</t>
    <rPh sb="1" eb="3">
      <t>センヨウ</t>
    </rPh>
    <rPh sb="3" eb="5">
      <t>ブブン</t>
    </rPh>
    <phoneticPr fontId="4"/>
  </si>
  <si>
    <t xml:space="preserve"> ※受付欄</t>
    <rPh sb="2" eb="4">
      <t>ウケツケ</t>
    </rPh>
    <rPh sb="4" eb="5">
      <t>ラン</t>
    </rPh>
    <phoneticPr fontId="4"/>
  </si>
  <si>
    <t xml:space="preserve"> ※料金欄</t>
    <rPh sb="2" eb="4">
      <t>リョウキン</t>
    </rPh>
    <rPh sb="4" eb="5">
      <t>ラン</t>
    </rPh>
    <phoneticPr fontId="4"/>
  </si>
  <si>
    <t>【所在地】</t>
    <rPh sb="1" eb="4">
      <t>ショザイチ</t>
    </rPh>
    <phoneticPr fontId="4"/>
  </si>
  <si>
    <t xml:space="preserve"> ※受付欄</t>
    <rPh sb="2" eb="4">
      <t>ウケツケ</t>
    </rPh>
    <rPh sb="4" eb="5">
      <t>ラン</t>
    </rPh>
    <phoneticPr fontId="4"/>
  </si>
  <si>
    <t xml:space="preserve"> ※料金欄</t>
    <rPh sb="2" eb="4">
      <t>リョウキン</t>
    </rPh>
    <rPh sb="4" eb="5">
      <t>ラン</t>
    </rPh>
    <phoneticPr fontId="4"/>
  </si>
  <si>
    <t>　← 建設評価の有無を必ずご記入下さい</t>
    <rPh sb="3" eb="7">
      <t>ケンセツヒョウカ</t>
    </rPh>
    <rPh sb="8" eb="10">
      <t>ウム</t>
    </rPh>
    <rPh sb="11" eb="12">
      <t>カナラ</t>
    </rPh>
    <rPh sb="14" eb="16">
      <t>キニュウ</t>
    </rPh>
    <rPh sb="16" eb="17">
      <t>クダ</t>
    </rPh>
    <phoneticPr fontId="4"/>
  </si>
  <si>
    <t>温熱1/2</t>
    <rPh sb="0" eb="2">
      <t>オンネツ</t>
    </rPh>
    <phoneticPr fontId="4"/>
  </si>
  <si>
    <t>温熱2/2</t>
    <rPh sb="0" eb="2">
      <t>オンネツ</t>
    </rPh>
    <phoneticPr fontId="4"/>
  </si>
  <si>
    <t>非住宅・住宅計算法</t>
    <rPh sb="0" eb="3">
      <t>ヒジュウタク</t>
    </rPh>
    <rPh sb="4" eb="6">
      <t>ジュウタク</t>
    </rPh>
    <rPh sb="6" eb="8">
      <t>ケイサン</t>
    </rPh>
    <phoneticPr fontId="4"/>
  </si>
  <si>
    <t>住戸計算</t>
    <rPh sb="0" eb="2">
      <t>ジュウコ</t>
    </rPh>
    <rPh sb="2" eb="4">
      <t>ケイサン</t>
    </rPh>
    <phoneticPr fontId="4"/>
  </si>
  <si>
    <t>住棟計算</t>
    <rPh sb="0" eb="2">
      <t>ジュウトウ</t>
    </rPh>
    <rPh sb="2" eb="4">
      <t>ケイサン</t>
    </rPh>
    <phoneticPr fontId="4"/>
  </si>
  <si>
    <t>非住宅・住宅計算方法を適用する場合</t>
    <rPh sb="0" eb="3">
      <t>ヒジュウタク</t>
    </rPh>
    <rPh sb="4" eb="6">
      <t>ジュウタク</t>
    </rPh>
    <rPh sb="6" eb="8">
      <t>ケイサン</t>
    </rPh>
    <rPh sb="8" eb="10">
      <t>ホウホウ</t>
    </rPh>
    <phoneticPr fontId="4"/>
  </si>
  <si>
    <t>玄関ドアの仕様</t>
    <rPh sb="0" eb="2">
      <t>ゲンカン</t>
    </rPh>
    <rPh sb="5" eb="7">
      <t>シヨウ</t>
    </rPh>
    <phoneticPr fontId="4"/>
  </si>
  <si>
    <t xml:space="preserve">） </t>
    <phoneticPr fontId="4"/>
  </si>
  <si>
    <t>窓の仕様</t>
    <rPh sb="0" eb="1">
      <t>マド</t>
    </rPh>
    <rPh sb="2" eb="4">
      <t>シヨウ</t>
    </rPh>
    <phoneticPr fontId="4"/>
  </si>
  <si>
    <t>日射遮蔽措置の種類</t>
    <rPh sb="0" eb="2">
      <t>ニッシャ</t>
    </rPh>
    <rPh sb="2" eb="4">
      <t>シャヘイ</t>
    </rPh>
    <rPh sb="4" eb="6">
      <t>ソチ</t>
    </rPh>
    <rPh sb="7" eb="9">
      <t>シュルイ</t>
    </rPh>
    <phoneticPr fontId="4"/>
  </si>
  <si>
    <t>外皮の</t>
    <rPh sb="0" eb="2">
      <t>ガイヒ</t>
    </rPh>
    <phoneticPr fontId="4"/>
  </si>
  <si>
    <t>断熱材の</t>
    <rPh sb="0" eb="3">
      <t>ダンネツザイ</t>
    </rPh>
    <phoneticPr fontId="4"/>
  </si>
  <si>
    <t>断熱工法 / 断熱材種類・厚さ</t>
    <rPh sb="0" eb="2">
      <t>ダンネツ</t>
    </rPh>
    <rPh sb="2" eb="4">
      <t>コウホウ</t>
    </rPh>
    <rPh sb="7" eb="10">
      <t>ダンネツザイ</t>
    </rPh>
    <rPh sb="10" eb="12">
      <t>シュルイ</t>
    </rPh>
    <rPh sb="13" eb="14">
      <t>アツ</t>
    </rPh>
    <phoneticPr fontId="4"/>
  </si>
  <si>
    <t>仕様書</t>
    <rPh sb="0" eb="3">
      <t>シヨウショ</t>
    </rPh>
    <phoneticPr fontId="2"/>
  </si>
  <si>
    <t>種類と厚さ</t>
    <phoneticPr fontId="4"/>
  </si>
  <si>
    <t>仕上表</t>
    <phoneticPr fontId="2"/>
  </si>
  <si>
    <t>天井</t>
    <rPh sb="0" eb="2">
      <t>テンジョウ</t>
    </rPh>
    <phoneticPr fontId="4"/>
  </si>
  <si>
    <t>外気に接する部分</t>
    <rPh sb="0" eb="2">
      <t>ガイキ</t>
    </rPh>
    <rPh sb="3" eb="4">
      <t>セッ</t>
    </rPh>
    <rPh sb="6" eb="8">
      <t>ブブン</t>
    </rPh>
    <phoneticPr fontId="4"/>
  </si>
  <si>
    <t>その他の部分</t>
    <rPh sb="2" eb="3">
      <t>ホカ</t>
    </rPh>
    <rPh sb="4" eb="6">
      <t>ブブン</t>
    </rPh>
    <phoneticPr fontId="4"/>
  </si>
  <si>
    <t>土間床等の外周部</t>
    <rPh sb="0" eb="2">
      <t>ドマ</t>
    </rPh>
    <rPh sb="2" eb="3">
      <t>ユカ</t>
    </rPh>
    <rPh sb="3" eb="4">
      <t>トウ</t>
    </rPh>
    <rPh sb="5" eb="7">
      <t>ガイシュウ</t>
    </rPh>
    <rPh sb="7" eb="8">
      <t>ブ</t>
    </rPh>
    <phoneticPr fontId="4"/>
  </si>
  <si>
    <t>建具形態</t>
    <rPh sb="0" eb="2">
      <t>タテグ</t>
    </rPh>
    <rPh sb="2" eb="4">
      <t>ケイタイ</t>
    </rPh>
    <phoneticPr fontId="4"/>
  </si>
  <si>
    <t>建具・ドア枠の材質・形状、ガラスの種類・構成等</t>
    <rPh sb="17" eb="19">
      <t>シュルイ</t>
    </rPh>
    <rPh sb="20" eb="22">
      <t>コウセイ</t>
    </rPh>
    <rPh sb="22" eb="23">
      <t>トウ</t>
    </rPh>
    <phoneticPr fontId="4"/>
  </si>
  <si>
    <t>断熱性</t>
    <rPh sb="0" eb="2">
      <t>ダンネツ</t>
    </rPh>
    <rPh sb="2" eb="3">
      <t>セイ</t>
    </rPh>
    <phoneticPr fontId="4"/>
  </si>
  <si>
    <t>仕上表</t>
    <rPh sb="0" eb="2">
      <t>シア</t>
    </rPh>
    <rPh sb="2" eb="3">
      <t>ヒョウ</t>
    </rPh>
    <phoneticPr fontId="2"/>
  </si>
  <si>
    <t>建具表</t>
    <rPh sb="0" eb="2">
      <t>タテグ</t>
    </rPh>
    <rPh sb="2" eb="3">
      <t>ヒョウ</t>
    </rPh>
    <phoneticPr fontId="2"/>
  </si>
  <si>
    <t>適用除外開口部</t>
    <rPh sb="0" eb="2">
      <t>テキヨウ</t>
    </rPh>
    <rPh sb="2" eb="4">
      <t>ジョガイ</t>
    </rPh>
    <rPh sb="4" eb="7">
      <t>カイコウブ</t>
    </rPh>
    <phoneticPr fontId="4"/>
  </si>
  <si>
    <t>窓の</t>
    <rPh sb="0" eb="1">
      <t>マド</t>
    </rPh>
    <phoneticPr fontId="2"/>
  </si>
  <si>
    <t>開口部の日射熱取得率等</t>
    <rPh sb="0" eb="3">
      <t>カイコウブ</t>
    </rPh>
    <rPh sb="4" eb="6">
      <t>ニッシャ</t>
    </rPh>
    <rPh sb="6" eb="7">
      <t>ネツ</t>
    </rPh>
    <rPh sb="7" eb="10">
      <t>シュトクリツ</t>
    </rPh>
    <rPh sb="10" eb="11">
      <t>トウ</t>
    </rPh>
    <phoneticPr fontId="4"/>
  </si>
  <si>
    <t>庇・軒・付属部材等</t>
    <rPh sb="0" eb="1">
      <t>ヒサシ</t>
    </rPh>
    <rPh sb="2" eb="3">
      <t>ノキ</t>
    </rPh>
    <rPh sb="4" eb="6">
      <t>フゾク</t>
    </rPh>
    <rPh sb="6" eb="8">
      <t>ブザイ</t>
    </rPh>
    <rPh sb="8" eb="9">
      <t>トウ</t>
    </rPh>
    <phoneticPr fontId="4"/>
  </si>
  <si>
    <t>日射遮蔽措置等</t>
    <rPh sb="1" eb="2">
      <t>イ</t>
    </rPh>
    <rPh sb="2" eb="4">
      <t>シャヘイ</t>
    </rPh>
    <rPh sb="4" eb="6">
      <t>ソチ</t>
    </rPh>
    <rPh sb="6" eb="7">
      <t>トウ</t>
    </rPh>
    <phoneticPr fontId="2"/>
  </si>
  <si>
    <t>断面図</t>
    <rPh sb="0" eb="3">
      <t>ダンメンズ</t>
    </rPh>
    <phoneticPr fontId="2"/>
  </si>
  <si>
    <t>結露の発生</t>
    <rPh sb="0" eb="2">
      <t>ケツロ</t>
    </rPh>
    <rPh sb="3" eb="5">
      <t>ハッセイ</t>
    </rPh>
    <phoneticPr fontId="2"/>
  </si>
  <si>
    <t>（繊維系断熱材等を使用する場合）</t>
    <rPh sb="1" eb="3">
      <t>センイ</t>
    </rPh>
    <rPh sb="3" eb="4">
      <t>ケイ</t>
    </rPh>
    <rPh sb="4" eb="7">
      <t>ダンネツザイ</t>
    </rPh>
    <rPh sb="7" eb="8">
      <t>トウ</t>
    </rPh>
    <rPh sb="9" eb="11">
      <t>シヨウ</t>
    </rPh>
    <rPh sb="13" eb="15">
      <t>バアイ</t>
    </rPh>
    <phoneticPr fontId="4"/>
  </si>
  <si>
    <t>防止対策</t>
    <rPh sb="0" eb="2">
      <t>ボウシ</t>
    </rPh>
    <rPh sb="2" eb="4">
      <t>タイサク</t>
    </rPh>
    <phoneticPr fontId="2"/>
  </si>
  <si>
    <t>省略</t>
    <rPh sb="0" eb="2">
      <t>ショウリャク</t>
    </rPh>
    <phoneticPr fontId="4"/>
  </si>
  <si>
    <t>通気層の措置</t>
    <rPh sb="0" eb="2">
      <t>ツウキ</t>
    </rPh>
    <phoneticPr fontId="4"/>
  </si>
  <si>
    <t>（断熱構造とする場合）</t>
    <rPh sb="1" eb="3">
      <t>ダンネツ</t>
    </rPh>
    <rPh sb="3" eb="5">
      <t>コウゾウ</t>
    </rPh>
    <rPh sb="8" eb="10">
      <t>バアイ</t>
    </rPh>
    <phoneticPr fontId="4"/>
  </si>
  <si>
    <t>省略 （</t>
    <rPh sb="0" eb="2">
      <t>ショウリャク</t>
    </rPh>
    <phoneticPr fontId="4"/>
  </si>
  <si>
    <t>防風層の設置</t>
    <rPh sb="0" eb="2">
      <t>ボウフウ</t>
    </rPh>
    <rPh sb="2" eb="3">
      <t>ソウ</t>
    </rPh>
    <rPh sb="4" eb="6">
      <t>セッチ</t>
    </rPh>
    <phoneticPr fontId="4"/>
  </si>
  <si>
    <t>外壁</t>
    <rPh sb="0" eb="2">
      <t>ガイヘキ</t>
    </rPh>
    <phoneticPr fontId="4"/>
  </si>
  <si>
    <t>内断熱工法</t>
    <rPh sb="0" eb="3">
      <t>ウチダンネツ</t>
    </rPh>
    <rPh sb="3" eb="5">
      <t>コウホウ</t>
    </rPh>
    <phoneticPr fontId="4"/>
  </si>
  <si>
    <t>断熱材をコンクリート躯体に全面密着等</t>
    <rPh sb="0" eb="3">
      <t>ダンネツザイ</t>
    </rPh>
    <rPh sb="10" eb="12">
      <t>クタイ</t>
    </rPh>
    <rPh sb="13" eb="15">
      <t>ゼンメン</t>
    </rPh>
    <rPh sb="15" eb="17">
      <t>ミッチャク</t>
    </rPh>
    <rPh sb="17" eb="18">
      <t>トウ</t>
    </rPh>
    <phoneticPr fontId="4"/>
  </si>
  <si>
    <t>熱橋部</t>
    <rPh sb="0" eb="1">
      <t>ネツ</t>
    </rPh>
    <rPh sb="1" eb="2">
      <t>ハシ</t>
    </rPh>
    <rPh sb="2" eb="3">
      <t>ブ</t>
    </rPh>
    <phoneticPr fontId="4"/>
  </si>
  <si>
    <t>熱橋部の</t>
    <rPh sb="0" eb="1">
      <t>ネツ</t>
    </rPh>
    <rPh sb="1" eb="2">
      <t>ハシ</t>
    </rPh>
    <rPh sb="2" eb="3">
      <t>ブ</t>
    </rPh>
    <phoneticPr fontId="4"/>
  </si>
  <si>
    <t>構造熱橋部の断熱補強措置</t>
    <rPh sb="0" eb="2">
      <t>コウゾウ</t>
    </rPh>
    <rPh sb="2" eb="3">
      <t>ネツ</t>
    </rPh>
    <rPh sb="3" eb="4">
      <t>ハシ</t>
    </rPh>
    <rPh sb="4" eb="5">
      <t>ブ</t>
    </rPh>
    <rPh sb="6" eb="8">
      <t>ダンネツ</t>
    </rPh>
    <rPh sb="8" eb="10">
      <t>ホキョウ</t>
    </rPh>
    <rPh sb="10" eb="12">
      <t>ソチ</t>
    </rPh>
    <phoneticPr fontId="4"/>
  </si>
  <si>
    <t>断熱補強対策</t>
    <rPh sb="0" eb="2">
      <t>ダンネツ</t>
    </rPh>
    <rPh sb="2" eb="4">
      <t>ホキョウ</t>
    </rPh>
    <rPh sb="4" eb="6">
      <t>タイサク</t>
    </rPh>
    <phoneticPr fontId="4"/>
  </si>
  <si>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4"/>
  </si>
  <si>
    <t>mm ）</t>
    <phoneticPr fontId="4"/>
  </si>
  <si>
    <t>（第16面）</t>
    <phoneticPr fontId="4"/>
  </si>
  <si>
    <t>（第21面）</t>
    <rPh sb="1" eb="2">
      <t>ダイ</t>
    </rPh>
    <rPh sb="4" eb="5">
      <t>メン</t>
    </rPh>
    <phoneticPr fontId="4"/>
  </si>
  <si>
    <t>日射地域</t>
    <rPh sb="0" eb="2">
      <t>ニッシャ</t>
    </rPh>
    <rPh sb="2" eb="4">
      <t>チイキ</t>
    </rPh>
    <phoneticPr fontId="4"/>
  </si>
  <si>
    <t>計算書</t>
    <rPh sb="0" eb="3">
      <t>ケイサンショ</t>
    </rPh>
    <phoneticPr fontId="2"/>
  </si>
  <si>
    <t>外皮面積の合計</t>
    <rPh sb="0" eb="4">
      <t>ガイヒメンセキ</t>
    </rPh>
    <rPh sb="5" eb="7">
      <t>ゴウケイ</t>
    </rPh>
    <phoneticPr fontId="4"/>
  </si>
  <si>
    <t>冷房期の平均</t>
    <rPh sb="0" eb="2">
      <t>レイボウ</t>
    </rPh>
    <rPh sb="2" eb="3">
      <t>キ</t>
    </rPh>
    <phoneticPr fontId="4"/>
  </si>
  <si>
    <r>
      <t>冷房期の平均日射熱取得率（η</t>
    </r>
    <r>
      <rPr>
        <vertAlign val="subscript"/>
        <sz val="9"/>
        <rFont val="ＭＳ Ｐゴシック"/>
        <family val="3"/>
        <charset val="128"/>
      </rPr>
      <t>AC</t>
    </r>
    <r>
      <rPr>
        <sz val="9"/>
        <rFont val="ＭＳ Ｐゴシック"/>
        <family val="3"/>
        <charset val="128"/>
      </rPr>
      <t>）</t>
    </r>
    <rPh sb="0" eb="2">
      <t>レイボウ</t>
    </rPh>
    <rPh sb="2" eb="3">
      <t>キ</t>
    </rPh>
    <rPh sb="4" eb="6">
      <t>ヘイキン</t>
    </rPh>
    <rPh sb="6" eb="8">
      <t>ニッシャ</t>
    </rPh>
    <rPh sb="8" eb="9">
      <t>ネツ</t>
    </rPh>
    <rPh sb="9" eb="12">
      <t>シュトクリツ</t>
    </rPh>
    <phoneticPr fontId="4"/>
  </si>
  <si>
    <t>暖房期の平均</t>
    <rPh sb="0" eb="2">
      <t>ダンボウ</t>
    </rPh>
    <rPh sb="2" eb="3">
      <t>キ</t>
    </rPh>
    <rPh sb="4" eb="6">
      <t>ヘイキン</t>
    </rPh>
    <phoneticPr fontId="4"/>
  </si>
  <si>
    <r>
      <t>暖房期の平均日射熱取得率（η</t>
    </r>
    <r>
      <rPr>
        <vertAlign val="subscript"/>
        <sz val="9"/>
        <rFont val="ＭＳ Ｐゴシック"/>
        <family val="3"/>
        <charset val="128"/>
      </rPr>
      <t>Ah</t>
    </r>
    <r>
      <rPr>
        <sz val="9"/>
        <rFont val="ＭＳ Ｐゴシック"/>
        <family val="3"/>
        <charset val="128"/>
      </rPr>
      <t>）</t>
    </r>
    <rPh sb="0" eb="2">
      <t>ダンボウ</t>
    </rPh>
    <rPh sb="2" eb="3">
      <t>キ</t>
    </rPh>
    <rPh sb="4" eb="6">
      <t>ヘイキン</t>
    </rPh>
    <rPh sb="6" eb="8">
      <t>ニッシャ</t>
    </rPh>
    <rPh sb="8" eb="9">
      <t>ネツ</t>
    </rPh>
    <rPh sb="9" eb="12">
      <t>シュトクリツ</t>
    </rPh>
    <phoneticPr fontId="4"/>
  </si>
  <si>
    <t>通風の利用</t>
    <rPh sb="0" eb="2">
      <t>ツウフウ</t>
    </rPh>
    <rPh sb="1" eb="2">
      <t>フウ</t>
    </rPh>
    <rPh sb="3" eb="5">
      <t>リヨウ</t>
    </rPh>
    <phoneticPr fontId="4"/>
  </si>
  <si>
    <t>床下外気導入</t>
    <rPh sb="0" eb="2">
      <t>ユカシタ</t>
    </rPh>
    <phoneticPr fontId="4"/>
  </si>
  <si>
    <t>床下空間を経由して外気を導入する換気方式を採用</t>
    <rPh sb="0" eb="2">
      <t>ユカシタ</t>
    </rPh>
    <rPh sb="2" eb="4">
      <t>クウカン</t>
    </rPh>
    <rPh sb="5" eb="7">
      <t>ケイユ</t>
    </rPh>
    <rPh sb="9" eb="11">
      <t>ガイキ</t>
    </rPh>
    <rPh sb="12" eb="14">
      <t>ドウニュウ</t>
    </rPh>
    <rPh sb="16" eb="18">
      <t>カンキ</t>
    </rPh>
    <rPh sb="18" eb="20">
      <t>ホウシキ</t>
    </rPh>
    <rPh sb="21" eb="23">
      <t>サイヨウ</t>
    </rPh>
    <phoneticPr fontId="4"/>
  </si>
  <si>
    <t>系統図</t>
    <rPh sb="0" eb="3">
      <t>ケイトウズ</t>
    </rPh>
    <phoneticPr fontId="2"/>
  </si>
  <si>
    <t>その他居室</t>
    <rPh sb="2" eb="3">
      <t>ホカ</t>
    </rPh>
    <rPh sb="3" eb="5">
      <t>キョシツ</t>
    </rPh>
    <phoneticPr fontId="4"/>
  </si>
  <si>
    <t>太陽光発電設備の利用</t>
    <rPh sb="0" eb="2">
      <t>タイヨウ</t>
    </rPh>
    <rPh sb="2" eb="3">
      <t>ヒカリ</t>
    </rPh>
    <rPh sb="3" eb="5">
      <t>ハツデン</t>
    </rPh>
    <rPh sb="5" eb="7">
      <t>セツビ</t>
    </rPh>
    <rPh sb="8" eb="10">
      <t>リヨウ</t>
    </rPh>
    <phoneticPr fontId="4"/>
  </si>
  <si>
    <t>発電設備等</t>
    <rPh sb="0" eb="2">
      <t>ハツデン</t>
    </rPh>
    <rPh sb="2" eb="4">
      <t>セツビ</t>
    </rPh>
    <rPh sb="4" eb="5">
      <t>トウ</t>
    </rPh>
    <phoneticPr fontId="4"/>
  </si>
  <si>
    <t>コージェネレーション設備の利用</t>
    <rPh sb="10" eb="12">
      <t>セツビ</t>
    </rPh>
    <rPh sb="13" eb="15">
      <t>リヨウ</t>
    </rPh>
    <phoneticPr fontId="4"/>
  </si>
  <si>
    <t>BEI</t>
    <phoneticPr fontId="4"/>
  </si>
  <si>
    <t>7・6・5・4・3・2・①</t>
    <phoneticPr fontId="4"/>
  </si>
  <si>
    <t>7・6・5・4・3・②・1</t>
    <phoneticPr fontId="4"/>
  </si>
  <si>
    <t>7・6・5・4・③・2・1</t>
    <phoneticPr fontId="4"/>
  </si>
  <si>
    <t>7・6・5・④・3・2・1</t>
    <phoneticPr fontId="4"/>
  </si>
  <si>
    <t>7・6・⑤・4・3・2・1</t>
    <phoneticPr fontId="4"/>
  </si>
  <si>
    <t>7・⑥・5・4・3・2・1</t>
    <phoneticPr fontId="4"/>
  </si>
  <si>
    <t>⑦・6・5・4・3・2・1</t>
    <phoneticPr fontId="4"/>
  </si>
  <si>
    <t>7・6・5・4・3・2・①</t>
  </si>
  <si>
    <t>〔7段階〕</t>
    <phoneticPr fontId="4"/>
  </si>
  <si>
    <t>許容応力度等計算</t>
    <rPh sb="0" eb="2">
      <t>キョヨウ</t>
    </rPh>
    <rPh sb="2" eb="4">
      <t>オウリョク</t>
    </rPh>
    <rPh sb="4" eb="5">
      <t>ド</t>
    </rPh>
    <rPh sb="5" eb="6">
      <t>トウ</t>
    </rPh>
    <rPh sb="6" eb="8">
      <t>ケイサン</t>
    </rPh>
    <phoneticPr fontId="4"/>
  </si>
  <si>
    <t>5・4・3・2・①</t>
    <phoneticPr fontId="4"/>
  </si>
  <si>
    <t>5・4・3・②・1</t>
    <phoneticPr fontId="4"/>
  </si>
  <si>
    <t>5・4・③・2・1</t>
    <phoneticPr fontId="4"/>
  </si>
  <si>
    <t>5・④・3・2・1</t>
    <phoneticPr fontId="4"/>
  </si>
  <si>
    <t>⑤・4・3・2・1</t>
    <phoneticPr fontId="4"/>
  </si>
  <si>
    <t>住宅仕様基準 ※1 （等級4）</t>
    <rPh sb="0" eb="2">
      <t>ジュウタク</t>
    </rPh>
    <rPh sb="2" eb="4">
      <t>シヨウ</t>
    </rPh>
    <rPh sb="4" eb="6">
      <t>キジュン</t>
    </rPh>
    <phoneticPr fontId="4"/>
  </si>
  <si>
    <t>誘導仕様基準 （等級5）</t>
    <rPh sb="0" eb="2">
      <t>ユウドウ</t>
    </rPh>
    <phoneticPr fontId="4"/>
  </si>
  <si>
    <r>
      <t>U</t>
    </r>
    <r>
      <rPr>
        <sz val="6"/>
        <rFont val="ＭＳ Ｐゴシック"/>
        <family val="3"/>
        <charset val="128"/>
      </rPr>
      <t>A</t>
    </r>
    <r>
      <rPr>
        <sz val="9"/>
        <rFont val="ＭＳ Ｐゴシック"/>
        <family val="3"/>
        <charset val="128"/>
      </rPr>
      <t>の値を評価書に記載する ※2</t>
    </r>
    <rPh sb="3" eb="4">
      <t>アタイ</t>
    </rPh>
    <rPh sb="5" eb="8">
      <t>ヒョウカショ</t>
    </rPh>
    <rPh sb="9" eb="11">
      <t>キサイ</t>
    </rPh>
    <phoneticPr fontId="4"/>
  </si>
  <si>
    <r>
      <t>η</t>
    </r>
    <r>
      <rPr>
        <sz val="6"/>
        <rFont val="ＭＳ Ｐゴシック"/>
        <family val="3"/>
        <charset val="128"/>
      </rPr>
      <t>AC</t>
    </r>
    <r>
      <rPr>
        <sz val="9"/>
        <rFont val="ＭＳ Ｐゴシック"/>
        <family val="3"/>
        <charset val="128"/>
      </rPr>
      <t>の値を評価書に記載する ※3</t>
    </r>
    <rPh sb="4" eb="5">
      <t>アタイ</t>
    </rPh>
    <rPh sb="6" eb="9">
      <t>ヒョウカショ</t>
    </rPh>
    <rPh sb="10" eb="12">
      <t>キサイ</t>
    </rPh>
    <phoneticPr fontId="4"/>
  </si>
  <si>
    <t>住宅仕様基準・誘導仕様基準を適用する場合</t>
    <rPh sb="0" eb="2">
      <t>ジュウタク</t>
    </rPh>
    <rPh sb="2" eb="4">
      <t>シヨウ</t>
    </rPh>
    <rPh sb="4" eb="6">
      <t>キジュン</t>
    </rPh>
    <rPh sb="7" eb="9">
      <t>ユウドウ</t>
    </rPh>
    <rPh sb="9" eb="11">
      <t>シヨウ</t>
    </rPh>
    <rPh sb="11" eb="13">
      <t>キジュン</t>
    </rPh>
    <rPh sb="14" eb="16">
      <t>テキヨウ</t>
    </rPh>
    <rPh sb="18" eb="20">
      <t>バアイ</t>
    </rPh>
    <phoneticPr fontId="4"/>
  </si>
  <si>
    <t>※1 ： 長期使用構造等の併願申請を行わない場合は住宅仕様基準を用いることができる</t>
    <rPh sb="5" eb="11">
      <t>チョウキシヨウコウゾウ</t>
    </rPh>
    <rPh sb="11" eb="12">
      <t>トウ</t>
    </rPh>
    <rPh sb="13" eb="15">
      <t>ヘイガン</t>
    </rPh>
    <rPh sb="15" eb="17">
      <t>シンセイ</t>
    </rPh>
    <rPh sb="18" eb="19">
      <t>オコナ</t>
    </rPh>
    <rPh sb="22" eb="24">
      <t>バアイ</t>
    </rPh>
    <rPh sb="25" eb="27">
      <t>ジュウタク</t>
    </rPh>
    <rPh sb="27" eb="29">
      <t>シヨウ</t>
    </rPh>
    <rPh sb="29" eb="31">
      <t>キジュン</t>
    </rPh>
    <rPh sb="32" eb="33">
      <t>モチ</t>
    </rPh>
    <phoneticPr fontId="4"/>
  </si>
  <si>
    <t>※2 ： 等級7の場合のみ明示することができる （地域の区分の8地域を除く）</t>
    <rPh sb="5" eb="7">
      <t>トウキュウ</t>
    </rPh>
    <rPh sb="9" eb="11">
      <t>バアイ</t>
    </rPh>
    <rPh sb="13" eb="15">
      <t>メイジ</t>
    </rPh>
    <rPh sb="25" eb="27">
      <t>チイキ</t>
    </rPh>
    <rPh sb="28" eb="30">
      <t>クブン</t>
    </rPh>
    <rPh sb="32" eb="34">
      <t>チイキ</t>
    </rPh>
    <rPh sb="35" eb="36">
      <t>ノゾ</t>
    </rPh>
    <phoneticPr fontId="4"/>
  </si>
  <si>
    <t>※3 ： 等級7の場合のみ明示することができる （地域の区分の1～4地域を除く）</t>
    <phoneticPr fontId="4"/>
  </si>
  <si>
    <t>住棟評価 （単位住戸の合計）</t>
    <rPh sb="0" eb="2">
      <t>ジュウトウ</t>
    </rPh>
    <rPh sb="2" eb="4">
      <t>ヒョウカ</t>
    </rPh>
    <rPh sb="6" eb="8">
      <t>タンイ</t>
    </rPh>
    <rPh sb="8" eb="10">
      <t>ジュウコ</t>
    </rPh>
    <rPh sb="11" eb="13">
      <t>ゴウケイ</t>
    </rPh>
    <phoneticPr fontId="4"/>
  </si>
  <si>
    <t>住棟評価 （単位住戸の合計＋共用部）</t>
    <rPh sb="0" eb="2">
      <t>ジュウトウ</t>
    </rPh>
    <rPh sb="2" eb="4">
      <t>ヒョウカ</t>
    </rPh>
    <rPh sb="6" eb="8">
      <t>タンイ</t>
    </rPh>
    <rPh sb="8" eb="10">
      <t>ジュウコ</t>
    </rPh>
    <rPh sb="11" eb="13">
      <t>ゴウケイ</t>
    </rPh>
    <rPh sb="14" eb="16">
      <t>キョウヨウ</t>
    </rPh>
    <rPh sb="16" eb="17">
      <t>ブ</t>
    </rPh>
    <phoneticPr fontId="4"/>
  </si>
  <si>
    <t>非住宅・住宅計算方法</t>
    <rPh sb="0" eb="3">
      <t>ヒジュウタク</t>
    </rPh>
    <rPh sb="4" eb="6">
      <t>ジュウタク</t>
    </rPh>
    <rPh sb="6" eb="8">
      <t>ケイサン</t>
    </rPh>
    <rPh sb="8" eb="10">
      <t>ホウホウ</t>
    </rPh>
    <phoneticPr fontId="4"/>
  </si>
  <si>
    <t>誘導仕様基準 （等級6）</t>
    <rPh sb="0" eb="2">
      <t>ユウドウ</t>
    </rPh>
    <phoneticPr fontId="4"/>
  </si>
  <si>
    <t>評価書に記載する ※2</t>
    <rPh sb="0" eb="3">
      <t>ヒョウカショ</t>
    </rPh>
    <rPh sb="4" eb="6">
      <t>キサイ</t>
    </rPh>
    <phoneticPr fontId="4"/>
  </si>
  <si>
    <t>※2 ： 等級6の場合のみ明示することができる</t>
    <rPh sb="5" eb="7">
      <t>トウキュウ</t>
    </rPh>
    <rPh sb="9" eb="11">
      <t>バアイ</t>
    </rPh>
    <rPh sb="13" eb="15">
      <t>メイジ</t>
    </rPh>
    <phoneticPr fontId="4"/>
  </si>
  <si>
    <t>ver_7.23</t>
    <phoneticPr fontId="4"/>
  </si>
  <si>
    <t>　住棟評価の場合は以下のいずれかを選択</t>
    <rPh sb="1" eb="3">
      <t>ジュウトウ</t>
    </rPh>
    <rPh sb="3" eb="5">
      <t>ヒョウカ</t>
    </rPh>
    <rPh sb="6" eb="8">
      <t>バアイ</t>
    </rPh>
    <rPh sb="9" eb="11">
      <t>イカ</t>
    </rPh>
    <rPh sb="17" eb="19">
      <t>センタク</t>
    </rPh>
    <phoneticPr fontId="4"/>
  </si>
  <si>
    <t>一次エネルギー消費量計算結果表による</t>
    <rPh sb="0" eb="2">
      <t>イチジ</t>
    </rPh>
    <rPh sb="7" eb="10">
      <t>ショウヒリョウ</t>
    </rPh>
    <rPh sb="10" eb="12">
      <t>ケイサン</t>
    </rPh>
    <rPh sb="12" eb="14">
      <t>ケッカ</t>
    </rPh>
    <rPh sb="14" eb="15">
      <t>ヒョウ</t>
    </rPh>
    <phoneticPr fontId="4"/>
  </si>
  <si>
    <t>一次エネルギー消費量</t>
    <rPh sb="7" eb="10">
      <t>ショウヒリョウ</t>
    </rPh>
    <phoneticPr fontId="4"/>
  </si>
  <si>
    <t>外皮計算結果による</t>
    <rPh sb="0" eb="2">
      <t>ガイヒ</t>
    </rPh>
    <rPh sb="2" eb="4">
      <t>ケイサン</t>
    </rPh>
    <rPh sb="4" eb="6">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</si>
</sst>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2" formatCode="_ &quot;¥&quot;* #,##0_ ;_ &quot;¥&quot;* \-#,##0_ ;_ &quot;¥&quot;* &quot;-&quot;_ ;_ @_ "/>
    <numFmt numFmtId="176" formatCode="0.00_ "/>
    <numFmt numFmtId="177" formatCode="0.00&quot;㎡&quot;"/>
    <numFmt numFmtId="178" formatCode="0.000_ "/>
    <numFmt numFmtId="179" formatCode="0.000&quot;㎡&quot;"/>
    <numFmt numFmtId="180" formatCode="0&quot;階&quot;"/>
    <numFmt numFmtId="181" formatCode="0&quot;戸&quot;"/>
    <numFmt numFmtId="182" formatCode="@&quot;地域&quot;"/>
    <numFmt numFmtId="183" formatCode="0.00_);[Red]\(0.00\)"/>
    <numFmt numFmtId="184" formatCode="[&lt;=999]000;[&lt;=9999]000\-00;000\-0000"/>
    <numFmt numFmtId="185" formatCode="0.000"/>
    <numFmt numFmtId="186" formatCode="0.0_ "/>
    <numFmt numFmtId="187" formatCode=";;;"/>
    <numFmt numFmtId="188" formatCode="0&quot;mm&quot;"/>
    <numFmt numFmtId="189" formatCode="0_ "/>
    <numFmt numFmtId="190" formatCode="&quot;（　 &quot;@&quot; 　）&quot;"/>
    <numFmt numFmtId="191" formatCode="0.000&quot;m&quot;"/>
    <numFmt numFmtId="192" formatCode="0&quot; kN/㎡&quot;"/>
    <numFmt numFmtId="193" formatCode="[$-411]ge\.m\.d;@"/>
    <numFmt numFmtId="194" formatCode="yyyy&quot;年 &quot;m&quot;月 &quot;d&quot;日&quot;;@"/>
  </numFmts>
  <fonts count="66">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9"/>
      <name val="ＭＳ 明朝"/>
      <family val="1"/>
      <charset val="128"/>
    </font>
    <font>
      <sz val="7"/>
      <name val="ＭＳ Ｐゴシック"/>
      <family val="3"/>
      <charset val="128"/>
    </font>
    <font>
      <b/>
      <sz val="9"/>
      <name val="ＭＳ Ｐゴシック"/>
      <family val="3"/>
      <charset val="128"/>
    </font>
    <font>
      <sz val="11"/>
      <name val="ＤＦＰ特太ゴシック体"/>
      <family val="3"/>
      <charset val="128"/>
    </font>
    <font>
      <sz val="11"/>
      <name val="ＭＳ Ｐゴシック"/>
      <family val="3"/>
      <charset val="128"/>
    </font>
    <font>
      <b/>
      <sz val="10"/>
      <name val="ＭＳ Ｐゴシック"/>
      <family val="3"/>
      <charset val="128"/>
    </font>
    <font>
      <b/>
      <sz val="16"/>
      <name val="ＭＳ Ｐゴシック"/>
      <family val="3"/>
      <charset val="128"/>
    </font>
    <font>
      <sz val="11"/>
      <name val="ＭＳ Ｐゴシック"/>
      <family val="3"/>
      <charset val="128"/>
    </font>
    <font>
      <sz val="10"/>
      <name val="ＭＳ Ｐ明朝"/>
      <family val="1"/>
      <charset val="128"/>
    </font>
    <font>
      <sz val="9"/>
      <name val="HGPｺﾞｼｯｸM"/>
      <family val="3"/>
      <charset val="128"/>
    </font>
    <font>
      <sz val="9"/>
      <color indexed="10"/>
      <name val="ＭＳ Ｐゴシック"/>
      <family val="3"/>
      <charset val="128"/>
    </font>
    <font>
      <vertAlign val="superscript"/>
      <sz val="9"/>
      <name val="ＭＳ Ｐゴシック"/>
      <family val="3"/>
      <charset val="128"/>
    </font>
    <font>
      <vertAlign val="subscript"/>
      <sz val="9"/>
      <name val="ＭＳ Ｐゴシック"/>
      <family val="3"/>
      <charset val="128"/>
    </font>
    <font>
      <b/>
      <sz val="16"/>
      <color indexed="9"/>
      <name val="ＭＳ Ｐゴシック"/>
      <family val="3"/>
      <charset val="128"/>
    </font>
    <font>
      <b/>
      <sz val="8"/>
      <color indexed="9"/>
      <name val="ＭＳ Ｐゴシック"/>
      <family val="3"/>
      <charset val="128"/>
    </font>
    <font>
      <sz val="7.5"/>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Ｐゴシック"/>
      <family val="3"/>
      <charset val="128"/>
    </font>
    <font>
      <u/>
      <sz val="10"/>
      <color indexed="10"/>
      <name val="ＭＳ Ｐゴシック"/>
      <family val="3"/>
      <charset val="128"/>
    </font>
    <font>
      <b/>
      <sz val="14"/>
      <color indexed="10"/>
      <name val="ＭＳ Ｐゴシック"/>
      <family val="3"/>
      <charset val="128"/>
    </font>
    <font>
      <sz val="10"/>
      <color indexed="10"/>
      <name val="ＭＳ Ｐゴシック"/>
      <family val="3"/>
      <charset val="128"/>
    </font>
    <font>
      <sz val="6.5"/>
      <name val="ＭＳ Ｐゴシック"/>
      <family val="3"/>
      <charset val="128"/>
    </font>
    <font>
      <sz val="8.5"/>
      <name val="ＭＳ Ｐゴシック"/>
      <family val="3"/>
      <charset val="128"/>
    </font>
    <font>
      <sz val="24"/>
      <name val="ＭＳ Ｐ明朝"/>
      <family val="1"/>
      <charset val="128"/>
    </font>
    <font>
      <b/>
      <sz val="14"/>
      <color indexed="9"/>
      <name val="ＭＳ Ｐゴシック"/>
      <family val="3"/>
      <charset val="128"/>
    </font>
    <font>
      <u/>
      <sz val="8"/>
      <name val="ＭＳ Ｐゴシック"/>
      <family val="3"/>
      <charset val="128"/>
    </font>
    <font>
      <sz val="9"/>
      <color theme="0" tint="-0.499984740745262"/>
      <name val="ＭＳ Ｐゴシック"/>
      <family val="3"/>
      <charset val="128"/>
    </font>
    <font>
      <sz val="9"/>
      <color theme="1"/>
      <name val="ＭＳ Ｐゴシック"/>
      <family val="3"/>
      <charset val="128"/>
    </font>
    <font>
      <b/>
      <sz val="9"/>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9"/>
      <color rgb="FFFF0000"/>
      <name val="ＭＳ Ｐゴシック"/>
      <family val="3"/>
      <charset val="128"/>
    </font>
    <font>
      <b/>
      <sz val="8.5"/>
      <name val="ＭＳ Ｐゴシック"/>
      <family val="3"/>
      <charset val="128"/>
    </font>
    <font>
      <b/>
      <u/>
      <sz val="10"/>
      <color indexed="13"/>
      <name val="ＭＳ Ｐゴシック"/>
      <family val="3"/>
      <charset val="128"/>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1"/>
        <bgColor indexed="64"/>
      </patternFill>
    </fill>
    <fill>
      <patternFill patternType="solid">
        <fgColor indexed="58"/>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lightVertical"/>
    </fill>
    <fill>
      <patternFill patternType="lightGrid"/>
    </fill>
    <fill>
      <patternFill patternType="lightHorizontal"/>
    </fill>
    <fill>
      <patternFill patternType="mediumGray"/>
    </fill>
    <fill>
      <patternFill patternType="lightDown"/>
    </fill>
    <fill>
      <patternFill patternType="lightUp"/>
    </fill>
    <fill>
      <patternFill patternType="solid">
        <fgColor indexed="9"/>
        <bgColor indexed="64"/>
      </patternFill>
    </fill>
    <fill>
      <patternFill patternType="solid">
        <fgColor indexed="53"/>
        <bgColor indexed="64"/>
      </patternFill>
    </fill>
    <fill>
      <patternFill patternType="solid">
        <fgColor rgb="FFCCFFFF"/>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8"/>
      </right>
      <top/>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diagonal/>
    </border>
    <border>
      <left/>
      <right style="thin">
        <color indexed="64"/>
      </right>
      <top style="dotted">
        <color indexed="64"/>
      </top>
      <bottom/>
      <diagonal/>
    </border>
    <border>
      <left/>
      <right style="thin">
        <color indexed="64"/>
      </right>
      <top/>
      <bottom style="dashed">
        <color indexed="64"/>
      </bottom>
      <diagonal/>
    </border>
    <border>
      <left style="hair">
        <color indexed="64"/>
      </left>
      <right/>
      <top style="thin">
        <color indexed="64"/>
      </top>
      <bottom style="hair">
        <color indexed="64"/>
      </bottom>
      <diagonal/>
    </border>
    <border>
      <left style="dashed">
        <color indexed="64"/>
      </left>
      <right/>
      <top/>
      <bottom/>
      <diagonal/>
    </border>
    <border>
      <left/>
      <right/>
      <top style="thin">
        <color indexed="64"/>
      </top>
      <bottom style="dotted">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style="dashed">
        <color indexed="64"/>
      </right>
      <top style="thin">
        <color indexed="64"/>
      </top>
      <bottom style="hair">
        <color indexed="64"/>
      </bottom>
      <diagonal/>
    </border>
    <border>
      <left style="hair">
        <color indexed="64"/>
      </left>
      <right style="dashed">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hair">
        <color indexed="64"/>
      </left>
      <right style="hair">
        <color indexed="64"/>
      </right>
      <top/>
      <bottom/>
      <diagonal/>
    </border>
    <border>
      <left style="dashed">
        <color indexed="64"/>
      </left>
      <right style="hair">
        <color indexed="64"/>
      </right>
      <top style="thin">
        <color indexed="64"/>
      </top>
      <bottom style="thin">
        <color indexed="64"/>
      </bottom>
      <diagonal/>
    </border>
    <border>
      <left style="dashed">
        <color indexed="64"/>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double">
        <color indexed="64"/>
      </top>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diagonal/>
    </border>
    <border>
      <left/>
      <right style="double">
        <color indexed="64"/>
      </right>
      <top style="thin">
        <color indexed="64"/>
      </top>
      <bottom/>
      <diagonal/>
    </border>
    <border>
      <left style="dashed">
        <color indexed="64"/>
      </left>
      <right/>
      <top style="thin">
        <color indexed="64"/>
      </top>
      <bottom style="hair">
        <color indexed="64"/>
      </bottom>
      <diagonal/>
    </border>
    <border>
      <left style="hair">
        <color indexed="64"/>
      </left>
      <right style="thin">
        <color indexed="64"/>
      </right>
      <top/>
      <bottom style="hair">
        <color indexed="64"/>
      </bottom>
      <diagonal/>
    </border>
    <border>
      <left style="dashed">
        <color indexed="64"/>
      </left>
      <right style="hair">
        <color indexed="64"/>
      </right>
      <top/>
      <bottom style="hair">
        <color indexed="64"/>
      </bottom>
      <diagonal/>
    </border>
    <border>
      <left style="thin">
        <color indexed="64"/>
      </left>
      <right style="hair">
        <color indexed="64"/>
      </right>
      <top/>
      <bottom style="hair">
        <color indexed="64"/>
      </bottom>
      <diagonal/>
    </border>
    <border>
      <left style="dashed">
        <color indexed="64"/>
      </left>
      <right style="hair">
        <color indexed="64"/>
      </right>
      <top/>
      <bottom/>
      <diagonal/>
    </border>
    <border>
      <left style="dashed">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dashed">
        <color indexed="64"/>
      </right>
      <top style="hair">
        <color indexed="64"/>
      </top>
      <bottom/>
      <diagonal/>
    </border>
    <border>
      <left style="dashed">
        <color indexed="64"/>
      </left>
      <right style="hair">
        <color indexed="64"/>
      </right>
      <top style="hair">
        <color indexed="64"/>
      </top>
      <bottom/>
      <diagonal/>
    </border>
    <border>
      <left style="dashed">
        <color indexed="64"/>
      </left>
      <right/>
      <top style="hair">
        <color indexed="64"/>
      </top>
      <bottom/>
      <diagonal/>
    </border>
    <border>
      <left style="thin">
        <color indexed="64"/>
      </left>
      <right style="dashed">
        <color indexed="64"/>
      </right>
      <top style="hair">
        <color indexed="64"/>
      </top>
      <bottom/>
      <diagonal/>
    </border>
    <border>
      <left style="thin">
        <color indexed="64"/>
      </left>
      <right style="dashed">
        <color indexed="64"/>
      </right>
      <top/>
      <bottom style="thin">
        <color indexed="64"/>
      </bottom>
      <diagonal/>
    </border>
    <border>
      <left/>
      <right/>
      <top/>
      <bottom style="medium">
        <color rgb="FFFF0000"/>
      </bottom>
      <diagonal/>
    </border>
  </borders>
  <cellStyleXfs count="51">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6" fontId="1" fillId="0" borderId="0" applyFont="0" applyFill="0" applyBorder="0" applyAlignment="0" applyProtection="0">
      <alignment vertical="center"/>
    </xf>
    <xf numFmtId="0" fontId="46" fillId="7" borderId="4"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47" fillId="4" borderId="0" applyNumberFormat="0" applyBorder="0" applyAlignment="0" applyProtection="0">
      <alignment vertical="center"/>
    </xf>
    <xf numFmtId="0" fontId="3" fillId="0" borderId="0">
      <alignment vertical="center"/>
    </xf>
  </cellStyleXfs>
  <cellXfs count="2399">
    <xf numFmtId="0" fontId="0" fillId="0" borderId="0" xfId="0">
      <alignment vertical="center"/>
    </xf>
    <xf numFmtId="0" fontId="1" fillId="0" borderId="0" xfId="45"/>
    <xf numFmtId="0" fontId="9" fillId="0" borderId="0" xfId="45" applyFont="1" applyAlignment="1">
      <alignment vertical="center"/>
    </xf>
    <xf numFmtId="0" fontId="1" fillId="24" borderId="0" xfId="45" applyFill="1"/>
    <xf numFmtId="0" fontId="1" fillId="0" borderId="0" xfId="45" applyAlignment="1">
      <alignment horizontal="center" vertical="center" wrapText="1" shrinkToFit="1"/>
    </xf>
    <xf numFmtId="0" fontId="12" fillId="0" borderId="0" xfId="46" applyFont="1">
      <alignment vertical="center"/>
    </xf>
    <xf numFmtId="0" fontId="5" fillId="0" borderId="0" xfId="45" applyFont="1"/>
    <xf numFmtId="0" fontId="1" fillId="0" borderId="0" xfId="45" applyAlignment="1">
      <alignment horizontal="center"/>
    </xf>
    <xf numFmtId="0" fontId="15" fillId="0" borderId="0" xfId="45" applyFont="1" applyAlignment="1">
      <alignment horizontal="center" vertical="center"/>
    </xf>
    <xf numFmtId="0" fontId="16" fillId="0" borderId="10" xfId="45" applyFont="1" applyBorder="1" applyAlignment="1">
      <alignment horizontal="center" vertical="center"/>
    </xf>
    <xf numFmtId="0" fontId="11" fillId="0" borderId="11" xfId="45" applyFont="1" applyBorder="1" applyAlignment="1">
      <alignment horizontal="center" vertical="center"/>
    </xf>
    <xf numFmtId="0" fontId="16" fillId="0" borderId="11" xfId="45" applyFont="1" applyBorder="1" applyAlignment="1">
      <alignment horizontal="center" vertical="center"/>
    </xf>
    <xf numFmtId="0" fontId="11" fillId="0" borderId="11" xfId="45" applyFont="1" applyBorder="1" applyAlignment="1">
      <alignment horizontal="center" vertical="center" wrapText="1"/>
    </xf>
    <xf numFmtId="0" fontId="11" fillId="0" borderId="12" xfId="45" applyFont="1" applyBorder="1" applyAlignment="1">
      <alignment horizontal="center" vertical="center" wrapText="1"/>
    </xf>
    <xf numFmtId="0" fontId="11" fillId="0" borderId="10" xfId="45" applyFont="1" applyBorder="1" applyAlignment="1">
      <alignment horizontal="center" vertical="center" wrapText="1"/>
    </xf>
    <xf numFmtId="0" fontId="11" fillId="0" borderId="0" xfId="45" applyFont="1" applyAlignment="1">
      <alignment vertical="center" wrapText="1"/>
    </xf>
    <xf numFmtId="0" fontId="1" fillId="0" borderId="13" xfId="45" applyBorder="1" applyAlignment="1">
      <alignment horizontal="center"/>
    </xf>
    <xf numFmtId="9" fontId="1" fillId="0" borderId="14" xfId="45" applyNumberFormat="1" applyBorder="1" applyAlignment="1">
      <alignment horizontal="center"/>
    </xf>
    <xf numFmtId="177" fontId="1" fillId="0" borderId="14" xfId="45" applyNumberFormat="1" applyBorder="1" applyAlignment="1">
      <alignment horizontal="center"/>
    </xf>
    <xf numFmtId="9" fontId="1" fillId="0" borderId="15" xfId="45" applyNumberFormat="1" applyBorder="1" applyAlignment="1">
      <alignment horizontal="center"/>
    </xf>
    <xf numFmtId="177" fontId="1" fillId="0" borderId="13" xfId="45" applyNumberFormat="1" applyBorder="1"/>
    <xf numFmtId="177" fontId="1" fillId="0" borderId="14" xfId="45" applyNumberFormat="1" applyBorder="1"/>
    <xf numFmtId="177" fontId="1" fillId="0" borderId="15" xfId="45" applyNumberFormat="1" applyBorder="1"/>
    <xf numFmtId="177" fontId="3" fillId="0" borderId="16" xfId="45" applyNumberFormat="1" applyFont="1" applyBorder="1" applyAlignment="1">
      <alignment horizontal="center" vertical="center"/>
    </xf>
    <xf numFmtId="177" fontId="3" fillId="0" borderId="17" xfId="45" applyNumberFormat="1" applyFont="1" applyBorder="1" applyAlignment="1">
      <alignment horizontal="center" vertical="center"/>
    </xf>
    <xf numFmtId="0" fontId="1" fillId="0" borderId="18" xfId="45" applyBorder="1" applyAlignment="1">
      <alignment horizontal="center"/>
    </xf>
    <xf numFmtId="9" fontId="1" fillId="0" borderId="19" xfId="45" applyNumberFormat="1" applyBorder="1" applyAlignment="1">
      <alignment horizontal="center"/>
    </xf>
    <xf numFmtId="177" fontId="1" fillId="0" borderId="19" xfId="45" applyNumberFormat="1" applyBorder="1" applyAlignment="1">
      <alignment horizontal="center"/>
    </xf>
    <xf numFmtId="177" fontId="1" fillId="0" borderId="18" xfId="45" applyNumberFormat="1" applyBorder="1"/>
    <xf numFmtId="177" fontId="1" fillId="0" borderId="19" xfId="45" applyNumberFormat="1" applyBorder="1"/>
    <xf numFmtId="177" fontId="1" fillId="0" borderId="20" xfId="45" applyNumberFormat="1" applyBorder="1"/>
    <xf numFmtId="0" fontId="3" fillId="0" borderId="21" xfId="45" applyFont="1" applyBorder="1" applyAlignment="1">
      <alignment horizontal="center" vertical="center"/>
    </xf>
    <xf numFmtId="0" fontId="1" fillId="0" borderId="22" xfId="45" applyBorder="1" applyAlignment="1">
      <alignment horizontal="center"/>
    </xf>
    <xf numFmtId="9" fontId="1" fillId="0" borderId="23" xfId="45" applyNumberFormat="1" applyBorder="1" applyAlignment="1">
      <alignment horizontal="center"/>
    </xf>
    <xf numFmtId="177" fontId="1" fillId="0" borderId="23" xfId="45" applyNumberFormat="1" applyBorder="1" applyAlignment="1">
      <alignment horizontal="center"/>
    </xf>
    <xf numFmtId="177" fontId="1" fillId="0" borderId="22" xfId="45" applyNumberFormat="1" applyBorder="1"/>
    <xf numFmtId="177" fontId="1" fillId="0" borderId="23" xfId="45" applyNumberFormat="1" applyBorder="1"/>
    <xf numFmtId="177" fontId="1" fillId="0" borderId="24" xfId="45" applyNumberFormat="1" applyBorder="1"/>
    <xf numFmtId="0" fontId="3" fillId="0" borderId="0" xfId="45" applyFont="1"/>
    <xf numFmtId="0" fontId="5" fillId="0" borderId="13" xfId="45" applyFont="1" applyBorder="1"/>
    <xf numFmtId="0" fontId="5" fillId="0" borderId="14" xfId="45" applyFont="1" applyBorder="1"/>
    <xf numFmtId="0" fontId="5" fillId="0" borderId="15" xfId="45" applyFont="1" applyBorder="1"/>
    <xf numFmtId="0" fontId="5" fillId="0" borderId="25" xfId="45" applyFont="1" applyBorder="1" applyAlignment="1">
      <alignment horizontal="center"/>
    </xf>
    <xf numFmtId="0" fontId="5" fillId="0" borderId="18" xfId="45" applyFont="1" applyBorder="1"/>
    <xf numFmtId="0" fontId="5" fillId="0" borderId="19" xfId="45" applyFont="1" applyBorder="1"/>
    <xf numFmtId="0" fontId="5" fillId="0" borderId="20" xfId="45" applyFont="1" applyBorder="1"/>
    <xf numFmtId="0" fontId="5" fillId="0" borderId="26" xfId="45" applyFont="1" applyBorder="1"/>
    <xf numFmtId="0" fontId="3" fillId="0" borderId="0" xfId="45" applyFont="1" applyAlignment="1">
      <alignment horizontal="center" vertical="center"/>
    </xf>
    <xf numFmtId="0" fontId="3" fillId="0" borderId="0" xfId="45" applyFont="1" applyAlignment="1">
      <alignment horizontal="right" vertical="center"/>
    </xf>
    <xf numFmtId="0" fontId="3" fillId="0" borderId="21" xfId="45" applyFont="1" applyBorder="1" applyAlignment="1">
      <alignment horizontal="center" vertical="center" wrapText="1" shrinkToFit="1"/>
    </xf>
    <xf numFmtId="0" fontId="3" fillId="0" borderId="27" xfId="45" applyFont="1" applyBorder="1" applyAlignment="1">
      <alignment horizontal="center" vertical="center"/>
    </xf>
    <xf numFmtId="0" fontId="5" fillId="0" borderId="0" xfId="45" applyFont="1" applyAlignment="1">
      <alignment vertical="center"/>
    </xf>
    <xf numFmtId="0" fontId="3" fillId="0" borderId="28" xfId="45" applyFont="1" applyBorder="1" applyAlignment="1">
      <alignment horizontal="center" vertical="center"/>
    </xf>
    <xf numFmtId="0" fontId="18" fillId="0" borderId="29" xfId="45" applyFont="1" applyBorder="1" applyAlignment="1">
      <alignment horizontal="center" vertical="center"/>
    </xf>
    <xf numFmtId="180" fontId="3" fillId="0" borderId="0" xfId="45" applyNumberFormat="1" applyFont="1"/>
    <xf numFmtId="0" fontId="3" fillId="0" borderId="21" xfId="45" applyFont="1" applyBorder="1" applyAlignment="1">
      <alignment horizontal="center" vertical="center" shrinkToFit="1"/>
    </xf>
    <xf numFmtId="0" fontId="18" fillId="0" borderId="30" xfId="45" applyFont="1" applyBorder="1" applyAlignment="1">
      <alignment horizontal="center" vertical="center"/>
    </xf>
    <xf numFmtId="0" fontId="5" fillId="0" borderId="0" xfId="46" applyFont="1">
      <alignment vertical="center"/>
    </xf>
    <xf numFmtId="0" fontId="5" fillId="0" borderId="0" xfId="46" applyFont="1" applyProtection="1">
      <alignment vertical="center"/>
      <protection locked="0"/>
    </xf>
    <xf numFmtId="0" fontId="5" fillId="0" borderId="31" xfId="46" applyFont="1" applyBorder="1" applyProtection="1">
      <alignment vertical="center"/>
      <protection locked="0"/>
    </xf>
    <xf numFmtId="0" fontId="5" fillId="0" borderId="0" xfId="46" applyFont="1" applyAlignment="1" applyProtection="1">
      <alignment vertical="center" shrinkToFit="1"/>
      <protection locked="0"/>
    </xf>
    <xf numFmtId="0" fontId="5" fillId="0" borderId="32" xfId="46" applyFont="1" applyBorder="1" applyProtection="1">
      <alignment vertical="center"/>
      <protection locked="0"/>
    </xf>
    <xf numFmtId="0" fontId="17" fillId="0" borderId="0" xfId="45" applyFont="1"/>
    <xf numFmtId="0" fontId="3" fillId="0" borderId="33" xfId="45" applyFont="1" applyBorder="1"/>
    <xf numFmtId="0" fontId="5" fillId="0" borderId="34" xfId="45" applyFont="1" applyBorder="1" applyAlignment="1">
      <alignment vertical="center"/>
    </xf>
    <xf numFmtId="0" fontId="5" fillId="0" borderId="0" xfId="45" applyFont="1" applyAlignment="1">
      <alignment horizontal="center" vertical="center"/>
    </xf>
    <xf numFmtId="0" fontId="5" fillId="0" borderId="22" xfId="45" applyFont="1" applyBorder="1"/>
    <xf numFmtId="0" fontId="5" fillId="0" borderId="23" xfId="45" applyFont="1" applyBorder="1"/>
    <xf numFmtId="0" fontId="5" fillId="0" borderId="24" xfId="45" applyFont="1" applyBorder="1"/>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5" fillId="0" borderId="36" xfId="45"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lignment vertical="center"/>
    </xf>
    <xf numFmtId="0" fontId="5" fillId="0" borderId="38" xfId="45" applyFont="1" applyBorder="1" applyAlignment="1">
      <alignment vertical="center"/>
    </xf>
    <xf numFmtId="0" fontId="5" fillId="0" borderId="39" xfId="45" applyFont="1" applyBorder="1" applyAlignment="1">
      <alignment vertical="center"/>
    </xf>
    <xf numFmtId="0" fontId="5" fillId="0" borderId="21" xfId="45" applyFont="1" applyBorder="1" applyAlignment="1">
      <alignment horizontal="center" vertical="center" wrapText="1"/>
    </xf>
    <xf numFmtId="0" fontId="5" fillId="0" borderId="36" xfId="45" applyFont="1" applyBorder="1" applyAlignment="1">
      <alignment horizontal="left" vertical="center"/>
    </xf>
    <xf numFmtId="0" fontId="5" fillId="0" borderId="0" xfId="45" applyFont="1" applyAlignment="1">
      <alignment horizontal="left" vertical="center"/>
    </xf>
    <xf numFmtId="0" fontId="5" fillId="0" borderId="34" xfId="45" applyFont="1" applyBorder="1" applyAlignment="1">
      <alignment horizontal="center" vertical="center" wrapText="1"/>
    </xf>
    <xf numFmtId="0" fontId="5" fillId="0" borderId="37" xfId="45" applyFont="1" applyBorder="1" applyAlignment="1">
      <alignment vertical="center"/>
    </xf>
    <xf numFmtId="0" fontId="5" fillId="0" borderId="34" xfId="45" applyFont="1" applyBorder="1" applyAlignment="1">
      <alignment horizontal="center" vertical="center"/>
    </xf>
    <xf numFmtId="0" fontId="5" fillId="0" borderId="36" xfId="45" applyFont="1" applyBorder="1" applyAlignment="1">
      <alignment vertical="center"/>
    </xf>
    <xf numFmtId="0" fontId="5" fillId="0" borderId="40" xfId="45" applyFont="1" applyBorder="1" applyAlignment="1">
      <alignment vertical="center"/>
    </xf>
    <xf numFmtId="0" fontId="3" fillId="0" borderId="41" xfId="45" applyFont="1" applyBorder="1"/>
    <xf numFmtId="0" fontId="3" fillId="0" borderId="21" xfId="45" applyFont="1" applyBorder="1"/>
    <xf numFmtId="176" fontId="3" fillId="0" borderId="21" xfId="45" applyNumberFormat="1" applyFont="1" applyBorder="1"/>
    <xf numFmtId="177" fontId="3" fillId="0" borderId="42" xfId="45" applyNumberFormat="1" applyFont="1" applyBorder="1"/>
    <xf numFmtId="0" fontId="3" fillId="0" borderId="38" xfId="45" applyFont="1" applyBorder="1" applyAlignment="1">
      <alignment horizontal="center"/>
    </xf>
    <xf numFmtId="177" fontId="3" fillId="0" borderId="38" xfId="45" applyNumberFormat="1" applyFont="1" applyBorder="1"/>
    <xf numFmtId="9" fontId="3" fillId="0" borderId="43" xfId="45" applyNumberFormat="1" applyFont="1" applyBorder="1"/>
    <xf numFmtId="0" fontId="3" fillId="0" borderId="44" xfId="45" applyFont="1" applyBorder="1"/>
    <xf numFmtId="0" fontId="3" fillId="0" borderId="45" xfId="45" applyFont="1" applyBorder="1" applyAlignment="1">
      <alignment vertical="center"/>
    </xf>
    <xf numFmtId="177" fontId="3" fillId="0" borderId="21" xfId="45" applyNumberFormat="1" applyFont="1" applyBorder="1"/>
    <xf numFmtId="177" fontId="3" fillId="0" borderId="16" xfId="45" applyNumberFormat="1" applyFont="1" applyBorder="1"/>
    <xf numFmtId="177" fontId="3" fillId="0" borderId="46" xfId="45" applyNumberFormat="1" applyFont="1" applyBorder="1"/>
    <xf numFmtId="9" fontId="3" fillId="0" borderId="43" xfId="45" applyNumberFormat="1" applyFont="1" applyBorder="1" applyAlignment="1">
      <alignment horizontal="center" vertical="center"/>
    </xf>
    <xf numFmtId="9" fontId="1" fillId="0" borderId="20" xfId="45" applyNumberFormat="1" applyBorder="1" applyAlignment="1">
      <alignment horizontal="center"/>
    </xf>
    <xf numFmtId="9" fontId="1" fillId="0" borderId="24" xfId="45" applyNumberFormat="1" applyBorder="1" applyAlignment="1">
      <alignment horizontal="center"/>
    </xf>
    <xf numFmtId="0" fontId="13" fillId="0" borderId="0" xfId="46" applyFont="1">
      <alignment vertical="center"/>
    </xf>
    <xf numFmtId="0" fontId="13" fillId="0" borderId="0" xfId="46" applyFont="1" applyAlignment="1">
      <alignment horizontal="right" vertical="center"/>
    </xf>
    <xf numFmtId="0" fontId="22" fillId="0" borderId="0" xfId="46" applyFont="1">
      <alignment vertical="center"/>
    </xf>
    <xf numFmtId="0" fontId="5" fillId="0" borderId="37" xfId="46" applyFont="1" applyBorder="1">
      <alignment vertical="center"/>
    </xf>
    <xf numFmtId="0" fontId="5" fillId="0" borderId="0" xfId="46" applyFont="1" applyAlignment="1" applyProtection="1">
      <alignment horizontal="center" vertical="center"/>
      <protection locked="0"/>
    </xf>
    <xf numFmtId="0" fontId="5" fillId="0" borderId="36" xfId="46" applyFont="1" applyBorder="1" applyProtection="1">
      <alignment vertical="center"/>
      <protection locked="0"/>
    </xf>
    <xf numFmtId="0" fontId="5" fillId="0" borderId="47" xfId="46" applyFont="1" applyBorder="1">
      <alignment vertical="center"/>
    </xf>
    <xf numFmtId="0" fontId="5" fillId="0" borderId="36" xfId="46" applyFont="1" applyBorder="1" applyAlignment="1" applyProtection="1">
      <alignment horizontal="center" vertical="center"/>
      <protection locked="0"/>
    </xf>
    <xf numFmtId="0" fontId="5" fillId="0" borderId="37" xfId="46" applyFont="1" applyBorder="1" applyAlignment="1" applyProtection="1">
      <alignment horizontal="center" vertical="center"/>
      <protection locked="0"/>
    </xf>
    <xf numFmtId="0" fontId="5" fillId="0" borderId="39" xfId="46" applyFont="1" applyBorder="1">
      <alignment vertical="center"/>
    </xf>
    <xf numFmtId="0" fontId="5" fillId="0" borderId="48" xfId="46" applyFont="1" applyBorder="1">
      <alignment vertical="center"/>
    </xf>
    <xf numFmtId="0" fontId="5" fillId="0" borderId="33" xfId="46" applyFont="1" applyBorder="1">
      <alignment vertical="center"/>
    </xf>
    <xf numFmtId="0" fontId="5" fillId="0" borderId="49" xfId="46" applyFont="1" applyBorder="1" applyProtection="1">
      <alignment vertical="center"/>
      <protection locked="0"/>
    </xf>
    <xf numFmtId="0" fontId="5" fillId="0" borderId="33" xfId="46" applyFont="1" applyBorder="1" applyProtection="1">
      <alignment vertical="center"/>
      <protection locked="0"/>
    </xf>
    <xf numFmtId="0" fontId="5" fillId="0" borderId="50" xfId="46" applyFont="1" applyBorder="1">
      <alignment vertical="center"/>
    </xf>
    <xf numFmtId="0" fontId="5" fillId="0" borderId="0" xfId="46" applyFont="1" applyAlignment="1" applyProtection="1">
      <alignment horizontal="right" vertical="center"/>
      <protection locked="0"/>
    </xf>
    <xf numFmtId="0" fontId="5" fillId="0" borderId="0" xfId="46" applyFont="1" applyAlignment="1" applyProtection="1">
      <alignment horizontal="left" vertical="center"/>
      <protection locked="0"/>
    </xf>
    <xf numFmtId="0" fontId="5" fillId="0" borderId="33" xfId="46" applyFont="1" applyBorder="1" applyAlignment="1" applyProtection="1">
      <alignment horizontal="center" vertical="center"/>
      <protection locked="0"/>
    </xf>
    <xf numFmtId="0" fontId="5" fillId="0" borderId="0" xfId="46" applyFont="1" applyAlignment="1">
      <alignment horizontal="left" vertical="center"/>
    </xf>
    <xf numFmtId="0" fontId="5" fillId="0" borderId="36" xfId="46" applyFont="1" applyBorder="1">
      <alignment vertical="center"/>
    </xf>
    <xf numFmtId="0" fontId="5" fillId="0" borderId="0" xfId="46" applyFont="1" applyAlignment="1">
      <alignment horizontal="right" vertical="center"/>
    </xf>
    <xf numFmtId="0" fontId="5" fillId="0" borderId="37" xfId="46" applyFont="1" applyBorder="1" applyAlignment="1">
      <alignment horizontal="left" vertical="center"/>
    </xf>
    <xf numFmtId="0" fontId="5" fillId="0" borderId="49" xfId="46" applyFont="1" applyBorder="1">
      <alignment vertical="center"/>
    </xf>
    <xf numFmtId="0" fontId="5" fillId="0" borderId="40" xfId="46" applyFont="1" applyBorder="1" applyAlignment="1">
      <alignment horizontal="left" vertical="center"/>
    </xf>
    <xf numFmtId="0" fontId="5" fillId="0" borderId="0" xfId="46" applyFont="1" applyAlignment="1">
      <alignment horizontal="center" vertical="center"/>
    </xf>
    <xf numFmtId="0" fontId="5" fillId="0" borderId="32" xfId="46" applyFont="1" applyBorder="1" applyAlignment="1" applyProtection="1">
      <alignment horizontal="right" vertical="center"/>
      <protection locked="0"/>
    </xf>
    <xf numFmtId="0" fontId="5" fillId="0" borderId="32" xfId="46" applyFont="1" applyBorder="1">
      <alignment vertical="center"/>
    </xf>
    <xf numFmtId="0" fontId="5" fillId="0" borderId="32" xfId="46" applyFont="1" applyBorder="1" applyAlignment="1" applyProtection="1">
      <alignment horizontal="center" vertical="center"/>
      <protection locked="0"/>
    </xf>
    <xf numFmtId="0" fontId="5" fillId="0" borderId="51" xfId="46" applyFont="1" applyBorder="1">
      <alignment vertical="center"/>
    </xf>
    <xf numFmtId="0" fontId="5" fillId="0" borderId="52" xfId="46" applyFont="1" applyBorder="1" applyProtection="1">
      <alignment vertical="center"/>
      <protection locked="0"/>
    </xf>
    <xf numFmtId="0" fontId="5" fillId="0" borderId="53" xfId="46" applyFont="1" applyBorder="1">
      <alignment vertical="center"/>
    </xf>
    <xf numFmtId="0" fontId="5" fillId="0" borderId="36" xfId="46" applyFont="1" applyBorder="1" applyAlignment="1">
      <alignment horizontal="center" vertical="center"/>
    </xf>
    <xf numFmtId="0" fontId="5" fillId="0" borderId="37" xfId="46" applyFont="1" applyBorder="1" applyAlignment="1">
      <alignment horizontal="center" vertical="center"/>
    </xf>
    <xf numFmtId="0" fontId="5" fillId="0" borderId="0" xfId="46" applyFont="1" applyAlignment="1">
      <alignment vertical="top"/>
    </xf>
    <xf numFmtId="0" fontId="5" fillId="0" borderId="33" xfId="46" applyFont="1" applyBorder="1" applyAlignment="1">
      <alignment horizontal="left" vertical="center"/>
    </xf>
    <xf numFmtId="0" fontId="5" fillId="0" borderId="25" xfId="46" quotePrefix="1" applyFont="1" applyBorder="1">
      <alignment vertical="center"/>
    </xf>
    <xf numFmtId="0" fontId="5" fillId="0" borderId="39" xfId="46" quotePrefix="1" applyFont="1" applyBorder="1">
      <alignment vertical="center"/>
    </xf>
    <xf numFmtId="0" fontId="5" fillId="0" borderId="48" xfId="46" quotePrefix="1" applyFont="1" applyBorder="1">
      <alignment vertical="center"/>
    </xf>
    <xf numFmtId="0" fontId="5" fillId="0" borderId="25" xfId="46" applyFont="1" applyBorder="1">
      <alignment vertical="center"/>
    </xf>
    <xf numFmtId="0" fontId="5" fillId="0" borderId="39" xfId="46" applyFont="1" applyBorder="1" applyAlignment="1">
      <alignment horizontal="left" vertical="center"/>
    </xf>
    <xf numFmtId="0" fontId="5" fillId="0" borderId="52" xfId="46" applyFont="1" applyBorder="1">
      <alignment vertical="center"/>
    </xf>
    <xf numFmtId="0" fontId="5" fillId="0" borderId="31" xfId="46" applyFont="1" applyBorder="1">
      <alignment vertical="center"/>
    </xf>
    <xf numFmtId="0" fontId="5" fillId="0" borderId="31" xfId="46" applyFont="1" applyBorder="1" applyAlignment="1">
      <alignment horizontal="center" vertical="center"/>
    </xf>
    <xf numFmtId="0" fontId="5" fillId="0" borderId="31" xfId="46" applyFont="1" applyBorder="1" applyAlignment="1">
      <alignment horizontal="right" vertical="center"/>
    </xf>
    <xf numFmtId="0" fontId="5" fillId="0" borderId="31" xfId="46" applyFont="1" applyBorder="1" applyAlignment="1" applyProtection="1">
      <alignment horizontal="center" vertical="center"/>
      <protection locked="0"/>
    </xf>
    <xf numFmtId="0" fontId="5" fillId="0" borderId="33" xfId="46" applyFont="1" applyBorder="1" applyAlignment="1">
      <alignment horizontal="right" vertical="center"/>
    </xf>
    <xf numFmtId="0" fontId="5" fillId="0" borderId="54" xfId="46" quotePrefix="1" applyFont="1" applyBorder="1">
      <alignment vertical="center"/>
    </xf>
    <xf numFmtId="0" fontId="5" fillId="0" borderId="31" xfId="46" quotePrefix="1" applyFont="1" applyBorder="1">
      <alignment vertical="center"/>
    </xf>
    <xf numFmtId="0" fontId="5" fillId="0" borderId="55" xfId="46" quotePrefix="1" applyFont="1" applyBorder="1">
      <alignment vertical="center"/>
    </xf>
    <xf numFmtId="0" fontId="5" fillId="0" borderId="36" xfId="46" quotePrefix="1" applyFont="1" applyBorder="1">
      <alignment vertical="center"/>
    </xf>
    <xf numFmtId="0" fontId="5" fillId="0" borderId="0" xfId="46" quotePrefix="1" applyFont="1">
      <alignment vertical="center"/>
    </xf>
    <xf numFmtId="0" fontId="5" fillId="0" borderId="37" xfId="46" quotePrefix="1" applyFont="1" applyBorder="1">
      <alignment vertical="center"/>
    </xf>
    <xf numFmtId="0" fontId="5" fillId="0" borderId="40" xfId="46" applyFont="1" applyBorder="1">
      <alignment vertical="center"/>
    </xf>
    <xf numFmtId="0" fontId="5" fillId="0" borderId="39" xfId="46" applyFont="1" applyBorder="1" applyProtection="1">
      <alignment vertical="center"/>
      <protection locked="0"/>
    </xf>
    <xf numFmtId="0" fontId="14" fillId="0" borderId="0" xfId="46" applyFont="1">
      <alignment vertical="center"/>
    </xf>
    <xf numFmtId="0" fontId="5" fillId="0" borderId="56" xfId="46" applyFont="1" applyBorder="1">
      <alignment vertical="center"/>
    </xf>
    <xf numFmtId="0" fontId="5" fillId="0" borderId="56" xfId="46" applyFont="1" applyBorder="1" applyAlignment="1" applyProtection="1">
      <alignment horizontal="left" vertical="center"/>
      <protection locked="0"/>
    </xf>
    <xf numFmtId="0" fontId="5" fillId="0" borderId="39" xfId="46" applyFont="1" applyBorder="1" applyAlignment="1">
      <alignment horizontal="center" vertical="center"/>
    </xf>
    <xf numFmtId="0" fontId="5" fillId="0" borderId="33" xfId="46" applyFont="1" applyBorder="1" applyAlignment="1">
      <alignment horizontal="center" vertical="center"/>
    </xf>
    <xf numFmtId="0" fontId="5" fillId="0" borderId="36" xfId="46" applyFont="1" applyBorder="1" applyAlignment="1" applyProtection="1">
      <alignment horizontal="left" vertical="center"/>
      <protection locked="0"/>
    </xf>
    <xf numFmtId="0" fontId="5" fillId="0" borderId="32" xfId="46" applyFont="1" applyBorder="1" applyAlignment="1">
      <alignment horizontal="right" vertical="center"/>
    </xf>
    <xf numFmtId="0" fontId="5" fillId="0" borderId="31" xfId="0" applyFont="1" applyBorder="1">
      <alignment vertical="center"/>
    </xf>
    <xf numFmtId="0" fontId="5" fillId="0" borderId="0" xfId="0" applyFont="1">
      <alignment vertical="center"/>
    </xf>
    <xf numFmtId="0" fontId="5" fillId="0" borderId="39" xfId="0" applyFont="1" applyBorder="1" applyProtection="1">
      <alignment vertical="center"/>
      <protection locked="0"/>
    </xf>
    <xf numFmtId="0" fontId="5" fillId="0" borderId="39" xfId="0" applyFont="1" applyBorder="1">
      <alignment vertical="center"/>
    </xf>
    <xf numFmtId="0" fontId="5" fillId="0" borderId="0" xfId="0" applyFont="1" applyProtection="1">
      <alignment vertical="center"/>
      <protection locked="0"/>
    </xf>
    <xf numFmtId="0" fontId="5" fillId="0" borderId="33" xfId="0" applyFont="1" applyBorder="1">
      <alignment vertical="center"/>
    </xf>
    <xf numFmtId="0" fontId="5" fillId="0" borderId="33" xfId="0" applyFont="1" applyBorder="1" applyAlignment="1" applyProtection="1">
      <alignment horizontal="center" vertical="center"/>
      <protection locked="0"/>
    </xf>
    <xf numFmtId="0" fontId="5" fillId="0" borderId="57" xfId="46" applyFont="1" applyBorder="1">
      <alignment vertical="center"/>
    </xf>
    <xf numFmtId="0" fontId="5" fillId="0" borderId="58" xfId="46" applyFont="1" applyBorder="1">
      <alignment vertical="center"/>
    </xf>
    <xf numFmtId="0" fontId="5" fillId="0" borderId="59" xfId="46" applyFont="1" applyBorder="1">
      <alignment vertical="center"/>
    </xf>
    <xf numFmtId="0" fontId="5" fillId="0" borderId="59" xfId="46" applyFont="1" applyBorder="1" applyAlignment="1" applyProtection="1">
      <alignment horizontal="center" vertical="center"/>
      <protection locked="0"/>
    </xf>
    <xf numFmtId="0" fontId="5" fillId="0" borderId="55" xfId="46" applyFont="1" applyBorder="1">
      <alignment vertical="center"/>
    </xf>
    <xf numFmtId="0" fontId="5" fillId="0" borderId="31" xfId="46" applyFont="1" applyBorder="1" applyAlignment="1">
      <alignment horizontal="left" vertical="center"/>
    </xf>
    <xf numFmtId="0" fontId="5" fillId="0" borderId="55" xfId="46" applyFont="1" applyBorder="1" applyAlignment="1">
      <alignment horizontal="left" vertical="center"/>
    </xf>
    <xf numFmtId="0" fontId="5" fillId="0" borderId="60" xfId="46" applyFont="1" applyBorder="1">
      <alignment vertical="center"/>
    </xf>
    <xf numFmtId="0" fontId="5" fillId="0" borderId="60" xfId="46" applyFont="1" applyBorder="1" applyProtection="1">
      <alignment vertical="center"/>
      <protection locked="0"/>
    </xf>
    <xf numFmtId="0" fontId="5" fillId="0" borderId="60" xfId="46" applyFont="1" applyBorder="1" applyAlignment="1">
      <alignment horizontal="right" vertical="center"/>
    </xf>
    <xf numFmtId="0" fontId="5" fillId="0" borderId="60" xfId="46" applyFont="1" applyBorder="1" applyAlignment="1">
      <alignment horizontal="left" vertical="center"/>
    </xf>
    <xf numFmtId="0" fontId="5" fillId="0" borderId="61" xfId="46" applyFont="1" applyBorder="1" applyAlignment="1">
      <alignment horizontal="left" vertical="center"/>
    </xf>
    <xf numFmtId="0" fontId="5" fillId="0" borderId="37" xfId="46" applyFont="1" applyBorder="1" applyAlignment="1">
      <alignment horizontal="right" vertical="center"/>
    </xf>
    <xf numFmtId="0" fontId="5" fillId="0" borderId="48" xfId="46" applyFont="1" applyBorder="1" applyAlignment="1">
      <alignment horizontal="left" vertical="center"/>
    </xf>
    <xf numFmtId="0" fontId="5" fillId="0" borderId="62" xfId="46" applyFont="1" applyBorder="1">
      <alignment vertical="center"/>
    </xf>
    <xf numFmtId="0" fontId="5" fillId="0" borderId="54" xfId="46" applyFont="1" applyBorder="1" applyProtection="1">
      <alignment vertical="center"/>
      <protection locked="0"/>
    </xf>
    <xf numFmtId="0" fontId="5" fillId="0" borderId="55" xfId="46" applyFont="1" applyBorder="1" applyProtection="1">
      <alignment vertical="center"/>
      <protection locked="0"/>
    </xf>
    <xf numFmtId="0" fontId="5" fillId="0" borderId="37" xfId="46" applyFont="1" applyBorder="1" applyProtection="1">
      <alignment vertical="center"/>
      <protection locked="0"/>
    </xf>
    <xf numFmtId="0" fontId="5" fillId="0" borderId="60" xfId="46" applyFont="1" applyBorder="1" applyAlignment="1" applyProtection="1">
      <alignment horizontal="center" vertical="center"/>
      <protection locked="0"/>
    </xf>
    <xf numFmtId="0" fontId="5" fillId="0" borderId="63" xfId="46" applyFont="1" applyBorder="1">
      <alignment vertical="center"/>
    </xf>
    <xf numFmtId="0" fontId="5" fillId="0" borderId="0" xfId="0" applyFont="1" applyAlignment="1">
      <alignment horizontal="center"/>
    </xf>
    <xf numFmtId="0" fontId="5" fillId="0" borderId="0" xfId="0" applyFont="1" applyAlignment="1"/>
    <xf numFmtId="0" fontId="5" fillId="0" borderId="33" xfId="0" applyFont="1" applyBorder="1" applyAlignment="1">
      <alignment horizontal="right"/>
    </xf>
    <xf numFmtId="0" fontId="5" fillId="0" borderId="0" xfId="0" applyFont="1" applyAlignment="1">
      <alignment horizontal="justify"/>
    </xf>
    <xf numFmtId="0" fontId="5" fillId="0" borderId="0" xfId="0" applyFont="1" applyAlignment="1">
      <alignment wrapText="1"/>
    </xf>
    <xf numFmtId="0" fontId="5" fillId="0" borderId="33" xfId="0" applyFont="1" applyBorder="1" applyAlignment="1">
      <alignment horizontal="justify"/>
    </xf>
    <xf numFmtId="0" fontId="5" fillId="0" borderId="33" xfId="0" applyFont="1" applyBorder="1" applyAlignment="1">
      <alignment wrapText="1"/>
    </xf>
    <xf numFmtId="0" fontId="5" fillId="0" borderId="0" xfId="0" applyFont="1" applyAlignment="1">
      <alignment horizontal="left"/>
    </xf>
    <xf numFmtId="0" fontId="5" fillId="0" borderId="33" xfId="46" applyFont="1" applyBorder="1" applyAlignment="1" applyProtection="1">
      <alignment horizontal="left" vertical="center"/>
      <protection locked="0"/>
    </xf>
    <xf numFmtId="58" fontId="5" fillId="0" borderId="0" xfId="0" applyNumberFormat="1" applyFont="1" applyAlignment="1">
      <alignment horizontal="center"/>
    </xf>
    <xf numFmtId="0" fontId="28" fillId="25" borderId="64" xfId="45" applyFont="1" applyFill="1" applyBorder="1"/>
    <xf numFmtId="0" fontId="28" fillId="25" borderId="65" xfId="45" applyFont="1" applyFill="1" applyBorder="1"/>
    <xf numFmtId="0" fontId="28" fillId="25" borderId="65" xfId="45" applyFont="1" applyFill="1" applyBorder="1" applyAlignment="1">
      <alignment horizontal="left" indent="1"/>
    </xf>
    <xf numFmtId="0" fontId="28" fillId="25" borderId="66" xfId="45" applyFont="1" applyFill="1" applyBorder="1" applyAlignment="1">
      <alignment horizontal="left" indent="1"/>
    </xf>
    <xf numFmtId="0" fontId="12" fillId="0" borderId="0" xfId="45" applyFont="1"/>
    <xf numFmtId="0" fontId="28" fillId="25" borderId="38" xfId="45" applyFont="1" applyFill="1" applyBorder="1"/>
    <xf numFmtId="0" fontId="12" fillId="25" borderId="38" xfId="45" applyFont="1" applyFill="1" applyBorder="1"/>
    <xf numFmtId="0" fontId="12" fillId="25" borderId="35" xfId="45" applyFont="1" applyFill="1" applyBorder="1"/>
    <xf numFmtId="0" fontId="5" fillId="0" borderId="0" xfId="45" applyFont="1" applyAlignment="1">
      <alignment horizontal="right" vertical="center"/>
    </xf>
    <xf numFmtId="0" fontId="28" fillId="25" borderId="26" xfId="45" applyFont="1" applyFill="1" applyBorder="1"/>
    <xf numFmtId="0" fontId="28" fillId="25" borderId="67" xfId="45" applyFont="1" applyFill="1" applyBorder="1"/>
    <xf numFmtId="0" fontId="28" fillId="25" borderId="67" xfId="45" applyFont="1" applyFill="1" applyBorder="1" applyAlignment="1">
      <alignment horizontal="left" indent="1"/>
    </xf>
    <xf numFmtId="0" fontId="28" fillId="25" borderId="68" xfId="45" applyFont="1" applyFill="1" applyBorder="1" applyAlignment="1">
      <alignment horizontal="left" indent="1"/>
    </xf>
    <xf numFmtId="0" fontId="28" fillId="25" borderId="69" xfId="45" applyFont="1" applyFill="1" applyBorder="1"/>
    <xf numFmtId="0" fontId="14" fillId="0" borderId="65" xfId="45" applyFont="1" applyBorder="1"/>
    <xf numFmtId="0" fontId="14" fillId="0" borderId="65" xfId="45" applyFont="1" applyBorder="1" applyAlignment="1">
      <alignment horizontal="center"/>
    </xf>
    <xf numFmtId="0" fontId="28" fillId="0" borderId="25" xfId="45" applyFont="1" applyBorder="1"/>
    <xf numFmtId="0" fontId="28" fillId="0" borderId="39" xfId="45" applyFont="1" applyBorder="1"/>
    <xf numFmtId="0" fontId="14" fillId="0" borderId="39" xfId="45" applyFont="1" applyBorder="1"/>
    <xf numFmtId="0" fontId="12" fillId="0" borderId="39" xfId="45" applyFont="1" applyBorder="1"/>
    <xf numFmtId="0" fontId="12" fillId="0" borderId="48" xfId="45" applyFont="1" applyBorder="1"/>
    <xf numFmtId="0" fontId="14" fillId="0" borderId="58" xfId="45" applyFont="1" applyBorder="1"/>
    <xf numFmtId="0" fontId="14" fillId="0" borderId="67" xfId="45" applyFont="1" applyBorder="1"/>
    <xf numFmtId="0" fontId="14" fillId="0" borderId="67" xfId="45" applyFont="1" applyBorder="1" applyAlignment="1">
      <alignment horizontal="center"/>
    </xf>
    <xf numFmtId="0" fontId="14" fillId="0" borderId="0" xfId="45" applyFont="1"/>
    <xf numFmtId="0" fontId="14" fillId="0" borderId="37" xfId="45" applyFont="1" applyBorder="1"/>
    <xf numFmtId="0" fontId="9" fillId="0" borderId="0" xfId="0" applyFont="1">
      <alignment vertical="center"/>
    </xf>
    <xf numFmtId="0" fontId="12" fillId="0" borderId="67" xfId="45" applyFont="1" applyBorder="1"/>
    <xf numFmtId="0" fontId="12" fillId="0" borderId="70" xfId="45" applyFont="1" applyBorder="1"/>
    <xf numFmtId="0" fontId="12" fillId="25" borderId="67" xfId="45" applyFont="1" applyFill="1" applyBorder="1" applyAlignment="1">
      <alignment horizontal="left" indent="1"/>
    </xf>
    <xf numFmtId="0" fontId="12" fillId="25" borderId="68" xfId="45" applyFont="1" applyFill="1" applyBorder="1" applyAlignment="1">
      <alignment horizontal="left" indent="1"/>
    </xf>
    <xf numFmtId="0" fontId="14" fillId="0" borderId="67" xfId="45" quotePrefix="1" applyFont="1" applyBorder="1" applyAlignment="1">
      <alignment horizontal="center"/>
    </xf>
    <xf numFmtId="0" fontId="12" fillId="0" borderId="58" xfId="45" applyFont="1" applyBorder="1"/>
    <xf numFmtId="0" fontId="14" fillId="0" borderId="71" xfId="45" applyFont="1" applyBorder="1"/>
    <xf numFmtId="0" fontId="29" fillId="0" borderId="0" xfId="45" applyFont="1" applyAlignment="1">
      <alignment vertical="center"/>
    </xf>
    <xf numFmtId="0" fontId="29" fillId="0" borderId="0" xfId="45" applyFont="1"/>
    <xf numFmtId="0" fontId="28" fillId="25" borderId="72" xfId="45" applyFont="1" applyFill="1" applyBorder="1"/>
    <xf numFmtId="0" fontId="28" fillId="25" borderId="72" xfId="45" applyFont="1" applyFill="1" applyBorder="1" applyAlignment="1">
      <alignment horizontal="left" indent="1"/>
    </xf>
    <xf numFmtId="0" fontId="28" fillId="25" borderId="73" xfId="45" applyFont="1" applyFill="1" applyBorder="1" applyAlignment="1">
      <alignment horizontal="left" indent="1"/>
    </xf>
    <xf numFmtId="0" fontId="28" fillId="25" borderId="74" xfId="45" applyFont="1" applyFill="1" applyBorder="1"/>
    <xf numFmtId="0" fontId="12" fillId="25" borderId="72" xfId="45" applyFont="1" applyFill="1" applyBorder="1" applyAlignment="1">
      <alignment horizontal="left" indent="1"/>
    </xf>
    <xf numFmtId="0" fontId="12" fillId="25" borderId="73" xfId="45" applyFont="1" applyFill="1" applyBorder="1" applyAlignment="1">
      <alignment horizontal="left" indent="1"/>
    </xf>
    <xf numFmtId="0" fontId="12" fillId="0" borderId="0" xfId="45" applyFont="1" applyAlignment="1">
      <alignment horizontal="left"/>
    </xf>
    <xf numFmtId="0" fontId="14" fillId="0" borderId="33" xfId="45" quotePrefix="1" applyFont="1" applyBorder="1" applyAlignment="1">
      <alignment horizontal="center"/>
    </xf>
    <xf numFmtId="0" fontId="12" fillId="0" borderId="57" xfId="45" applyFont="1" applyBorder="1" applyAlignment="1">
      <alignment horizontal="right"/>
    </xf>
    <xf numFmtId="0" fontId="12" fillId="0" borderId="58" xfId="45" applyFont="1" applyBorder="1" applyAlignment="1">
      <alignment horizontal="center"/>
    </xf>
    <xf numFmtId="0" fontId="12" fillId="0" borderId="71" xfId="45" applyFont="1" applyBorder="1"/>
    <xf numFmtId="0" fontId="30" fillId="0" borderId="0" xfId="0" applyFont="1">
      <alignment vertical="center"/>
    </xf>
    <xf numFmtId="0" fontId="28" fillId="25" borderId="38" xfId="45" applyFont="1" applyFill="1" applyBorder="1" applyAlignment="1">
      <alignment horizontal="centerContinuous"/>
    </xf>
    <xf numFmtId="0" fontId="28" fillId="25" borderId="35" xfId="45" applyFont="1" applyFill="1" applyBorder="1" applyAlignment="1">
      <alignment horizontal="centerContinuous"/>
    </xf>
    <xf numFmtId="0" fontId="12" fillId="0" borderId="26" xfId="45" applyFont="1" applyBorder="1" applyAlignment="1">
      <alignment horizontal="right"/>
    </xf>
    <xf numFmtId="0" fontId="12" fillId="0" borderId="67" xfId="45" applyFont="1" applyBorder="1" applyAlignment="1">
      <alignment horizontal="center"/>
    </xf>
    <xf numFmtId="0" fontId="12" fillId="0" borderId="67" xfId="45" applyFont="1" applyBorder="1" applyAlignment="1">
      <alignment horizontal="left"/>
    </xf>
    <xf numFmtId="0" fontId="14" fillId="0" borderId="33" xfId="45" applyFont="1" applyBorder="1" applyAlignment="1">
      <alignment horizontal="center"/>
    </xf>
    <xf numFmtId="0" fontId="28" fillId="25" borderId="75" xfId="45" applyFont="1" applyFill="1" applyBorder="1"/>
    <xf numFmtId="0" fontId="12" fillId="0" borderId="26" xfId="45" applyFont="1" applyBorder="1" applyAlignment="1">
      <alignment horizontal="left" indent="1"/>
    </xf>
    <xf numFmtId="0" fontId="12" fillId="0" borderId="0" xfId="45" applyFont="1" applyAlignment="1">
      <alignment horizontal="center"/>
    </xf>
    <xf numFmtId="0" fontId="28" fillId="25" borderId="58" xfId="45" applyFont="1" applyFill="1" applyBorder="1" applyAlignment="1">
      <alignment horizontal="left" indent="1"/>
    </xf>
    <xf numFmtId="0" fontId="28" fillId="25" borderId="76" xfId="45" applyFont="1" applyFill="1" applyBorder="1" applyAlignment="1">
      <alignment horizontal="left" indent="1"/>
    </xf>
    <xf numFmtId="0" fontId="14" fillId="0" borderId="39" xfId="45" applyFont="1" applyBorder="1" applyAlignment="1">
      <alignment horizontal="center"/>
    </xf>
    <xf numFmtId="0" fontId="12" fillId="0" borderId="33" xfId="45" applyFont="1" applyBorder="1"/>
    <xf numFmtId="0" fontId="28" fillId="0" borderId="0" xfId="45" applyFont="1"/>
    <xf numFmtId="0" fontId="12" fillId="0" borderId="75" xfId="45" applyFont="1" applyBorder="1" applyAlignment="1">
      <alignment horizontal="left" indent="1"/>
    </xf>
    <xf numFmtId="0" fontId="12" fillId="0" borderId="72" xfId="45" applyFont="1" applyBorder="1"/>
    <xf numFmtId="0" fontId="12" fillId="0" borderId="40" xfId="45" applyFont="1" applyBorder="1"/>
    <xf numFmtId="0" fontId="27" fillId="0" borderId="0" xfId="45" applyFont="1" applyAlignment="1">
      <alignment horizontal="center" vertical="center" textRotation="255"/>
    </xf>
    <xf numFmtId="0" fontId="28" fillId="0" borderId="0" xfId="45" applyFont="1" applyAlignment="1">
      <alignment horizontal="left" indent="1"/>
    </xf>
    <xf numFmtId="0" fontId="12" fillId="0" borderId="0" xfId="45" applyFont="1" applyAlignment="1">
      <alignment horizontal="left" indent="1"/>
    </xf>
    <xf numFmtId="56" fontId="12" fillId="0" borderId="0" xfId="45" applyNumberFormat="1" applyFont="1" applyAlignment="1">
      <alignment horizontal="center" vertical="center"/>
    </xf>
    <xf numFmtId="0" fontId="1" fillId="0" borderId="0" xfId="45" applyAlignment="1">
      <alignment horizontal="center" vertical="center"/>
    </xf>
    <xf numFmtId="0" fontId="14" fillId="0" borderId="0" xfId="45" applyFont="1" applyAlignment="1">
      <alignment horizontal="left"/>
    </xf>
    <xf numFmtId="0" fontId="28" fillId="0" borderId="0" xfId="45" applyFont="1" applyAlignment="1">
      <alignment horizontal="left"/>
    </xf>
    <xf numFmtId="0" fontId="12" fillId="0" borderId="0" xfId="45" applyFont="1" applyAlignment="1">
      <alignment horizontal="right"/>
    </xf>
    <xf numFmtId="49" fontId="12" fillId="0" borderId="0" xfId="45" applyNumberFormat="1" applyFont="1" applyAlignment="1">
      <alignment horizontal="center"/>
    </xf>
    <xf numFmtId="0" fontId="14" fillId="0" borderId="0" xfId="45" applyFont="1" applyAlignment="1">
      <alignment horizontal="center"/>
    </xf>
    <xf numFmtId="0" fontId="1" fillId="0" borderId="0" xfId="45" applyAlignment="1">
      <alignment vertical="center" textRotation="255"/>
    </xf>
    <xf numFmtId="187" fontId="12" fillId="0" borderId="0" xfId="45" applyNumberFormat="1" applyFont="1" applyAlignment="1">
      <alignment horizontal="left" indent="1"/>
    </xf>
    <xf numFmtId="0" fontId="1" fillId="0" borderId="0" xfId="45" applyAlignment="1">
      <alignment horizontal="left"/>
    </xf>
    <xf numFmtId="0" fontId="14" fillId="0" borderId="33" xfId="45" applyFont="1" applyBorder="1"/>
    <xf numFmtId="0" fontId="14" fillId="0" borderId="33" xfId="45" applyFont="1" applyBorder="1" applyAlignment="1">
      <alignment horizontal="left"/>
    </xf>
    <xf numFmtId="0" fontId="12" fillId="0" borderId="0" xfId="45" applyFont="1" applyAlignment="1">
      <alignment horizontal="center" shrinkToFit="1"/>
    </xf>
    <xf numFmtId="0" fontId="27" fillId="26" borderId="42" xfId="45" applyFont="1" applyFill="1" applyBorder="1" applyAlignment="1">
      <alignment horizontal="centerContinuous"/>
    </xf>
    <xf numFmtId="0" fontId="27" fillId="26" borderId="38" xfId="45" applyFont="1" applyFill="1" applyBorder="1" applyAlignment="1">
      <alignment horizontal="centerContinuous"/>
    </xf>
    <xf numFmtId="0" fontId="27" fillId="26" borderId="35" xfId="45" applyFont="1" applyFill="1" applyBorder="1" applyAlignment="1">
      <alignment horizontal="centerContinuous"/>
    </xf>
    <xf numFmtId="0" fontId="12" fillId="25" borderId="42" xfId="45" applyFont="1" applyFill="1" applyBorder="1" applyAlignment="1">
      <alignment horizontal="centerContinuous"/>
    </xf>
    <xf numFmtId="0" fontId="12" fillId="25" borderId="38" xfId="45" applyFont="1" applyFill="1" applyBorder="1" applyAlignment="1">
      <alignment horizontal="centerContinuous"/>
    </xf>
    <xf numFmtId="0" fontId="12" fillId="25" borderId="35" xfId="45" applyFont="1" applyFill="1" applyBorder="1" applyAlignment="1">
      <alignment horizontal="centerContinuous"/>
    </xf>
    <xf numFmtId="0" fontId="12" fillId="25" borderId="25" xfId="45" applyFont="1" applyFill="1" applyBorder="1"/>
    <xf numFmtId="0" fontId="12" fillId="25" borderId="39" xfId="45" applyFont="1" applyFill="1" applyBorder="1"/>
    <xf numFmtId="0" fontId="12" fillId="25" borderId="0" xfId="45" applyFont="1" applyFill="1"/>
    <xf numFmtId="0" fontId="12" fillId="25" borderId="64" xfId="45" applyFont="1" applyFill="1" applyBorder="1" applyAlignment="1">
      <alignment horizontal="centerContinuous"/>
    </xf>
    <xf numFmtId="0" fontId="12" fillId="25" borderId="65" xfId="45" applyFont="1" applyFill="1" applyBorder="1" applyAlignment="1">
      <alignment horizontal="centerContinuous"/>
    </xf>
    <xf numFmtId="0" fontId="12" fillId="25" borderId="77" xfId="45" applyFont="1" applyFill="1" applyBorder="1" applyAlignment="1">
      <alignment horizontal="centerContinuous"/>
    </xf>
    <xf numFmtId="0" fontId="12" fillId="25" borderId="58" xfId="45" applyFont="1" applyFill="1" applyBorder="1" applyAlignment="1">
      <alignment horizontal="centerContinuous"/>
    </xf>
    <xf numFmtId="0" fontId="12" fillId="25" borderId="78" xfId="45" applyFont="1" applyFill="1" applyBorder="1" applyAlignment="1">
      <alignment horizontal="centerContinuous"/>
    </xf>
    <xf numFmtId="0" fontId="12" fillId="25" borderId="13" xfId="45" applyFont="1" applyFill="1" applyBorder="1" applyAlignment="1">
      <alignment horizontal="centerContinuous"/>
    </xf>
    <xf numFmtId="0" fontId="12" fillId="25" borderId="36" xfId="45" applyFont="1" applyFill="1" applyBorder="1" applyAlignment="1">
      <alignment horizontal="center"/>
    </xf>
    <xf numFmtId="0" fontId="12" fillId="25" borderId="58" xfId="45" applyFont="1" applyFill="1" applyBorder="1" applyAlignment="1">
      <alignment horizontal="center"/>
    </xf>
    <xf numFmtId="0" fontId="12" fillId="25" borderId="57" xfId="45" applyFont="1" applyFill="1" applyBorder="1" applyAlignment="1">
      <alignment horizontal="center" shrinkToFit="1"/>
    </xf>
    <xf numFmtId="0" fontId="1" fillId="25" borderId="77" xfId="45" applyFill="1" applyBorder="1" applyAlignment="1">
      <alignment horizontal="centerContinuous"/>
    </xf>
    <xf numFmtId="0" fontId="12" fillId="25" borderId="0" xfId="45" applyFont="1" applyFill="1" applyAlignment="1">
      <alignment horizontal="center"/>
    </xf>
    <xf numFmtId="0" fontId="12" fillId="25" borderId="37" xfId="45" applyFont="1" applyFill="1" applyBorder="1" applyAlignment="1">
      <alignment horizontal="center"/>
    </xf>
    <xf numFmtId="0" fontId="12" fillId="25" borderId="79" xfId="45" applyFont="1" applyFill="1" applyBorder="1"/>
    <xf numFmtId="0" fontId="12" fillId="25" borderId="36" xfId="45" applyFont="1" applyFill="1" applyBorder="1"/>
    <xf numFmtId="0" fontId="12" fillId="25" borderId="26" xfId="45" applyFont="1" applyFill="1" applyBorder="1" applyAlignment="1">
      <alignment horizontal="centerContinuous" shrinkToFit="1"/>
    </xf>
    <xf numFmtId="0" fontId="12" fillId="25" borderId="67" xfId="45" applyFont="1" applyFill="1" applyBorder="1" applyAlignment="1">
      <alignment horizontal="centerContinuous" shrinkToFit="1"/>
    </xf>
    <xf numFmtId="0" fontId="12" fillId="25" borderId="70" xfId="45" applyFont="1" applyFill="1" applyBorder="1" applyAlignment="1">
      <alignment horizontal="centerContinuous" shrinkToFit="1"/>
    </xf>
    <xf numFmtId="0" fontId="12" fillId="25" borderId="18" xfId="45" applyFont="1" applyFill="1" applyBorder="1" applyAlignment="1">
      <alignment horizontal="centerContinuous" shrinkToFit="1"/>
    </xf>
    <xf numFmtId="0" fontId="12" fillId="25" borderId="19" xfId="45" applyFont="1" applyFill="1" applyBorder="1" applyAlignment="1">
      <alignment horizontal="centerContinuous" shrinkToFit="1"/>
    </xf>
    <xf numFmtId="0" fontId="12" fillId="25" borderId="69" xfId="45" applyFont="1" applyFill="1" applyBorder="1" applyAlignment="1">
      <alignment horizontal="centerContinuous" shrinkToFit="1"/>
    </xf>
    <xf numFmtId="0" fontId="12" fillId="25" borderId="26" xfId="45" applyFont="1" applyFill="1" applyBorder="1" applyAlignment="1">
      <alignment horizontal="center" shrinkToFit="1"/>
    </xf>
    <xf numFmtId="0" fontId="12" fillId="25" borderId="20" xfId="45" applyFont="1" applyFill="1" applyBorder="1" applyAlignment="1">
      <alignment horizontal="centerContinuous" shrinkToFit="1"/>
    </xf>
    <xf numFmtId="0" fontId="12" fillId="25" borderId="80" xfId="45" applyFont="1" applyFill="1" applyBorder="1" applyAlignment="1">
      <alignment horizontal="centerContinuous" shrinkToFit="1"/>
    </xf>
    <xf numFmtId="0" fontId="12" fillId="25" borderId="81" xfId="45" applyFont="1" applyFill="1" applyBorder="1" applyAlignment="1">
      <alignment horizontal="centerContinuous" shrinkToFit="1"/>
    </xf>
    <xf numFmtId="0" fontId="12" fillId="25" borderId="68" xfId="45" applyFont="1" applyFill="1" applyBorder="1" applyAlignment="1">
      <alignment horizontal="centerContinuous" shrinkToFit="1"/>
    </xf>
    <xf numFmtId="0" fontId="12" fillId="25" borderId="67" xfId="45" applyFont="1" applyFill="1" applyBorder="1" applyAlignment="1">
      <alignment shrinkToFit="1"/>
    </xf>
    <xf numFmtId="0" fontId="12" fillId="25" borderId="82" xfId="45" applyFont="1" applyFill="1" applyBorder="1" applyAlignment="1">
      <alignment shrinkToFit="1"/>
    </xf>
    <xf numFmtId="0" fontId="12" fillId="25" borderId="82" xfId="45" applyFont="1" applyFill="1" applyBorder="1"/>
    <xf numFmtId="0" fontId="12" fillId="25" borderId="67" xfId="45" applyFont="1" applyFill="1" applyBorder="1"/>
    <xf numFmtId="0" fontId="12" fillId="25" borderId="70" xfId="45" applyFont="1" applyFill="1" applyBorder="1"/>
    <xf numFmtId="0" fontId="12" fillId="25" borderId="75" xfId="45" applyFont="1" applyFill="1" applyBorder="1" applyAlignment="1">
      <alignment horizontal="centerContinuous" shrinkToFit="1"/>
    </xf>
    <xf numFmtId="0" fontId="12" fillId="25" borderId="72" xfId="45" applyFont="1" applyFill="1" applyBorder="1" applyAlignment="1">
      <alignment horizontal="centerContinuous" shrinkToFit="1"/>
    </xf>
    <xf numFmtId="0" fontId="12" fillId="25" borderId="83" xfId="45" applyFont="1" applyFill="1" applyBorder="1" applyAlignment="1">
      <alignment horizontal="centerContinuous" shrinkToFit="1"/>
    </xf>
    <xf numFmtId="0" fontId="12" fillId="25" borderId="33" xfId="45" applyFont="1" applyFill="1" applyBorder="1" applyAlignment="1">
      <alignment horizontal="centerContinuous" shrinkToFit="1"/>
    </xf>
    <xf numFmtId="0" fontId="12" fillId="25" borderId="49" xfId="45" applyFont="1" applyFill="1" applyBorder="1" applyAlignment="1">
      <alignment shrinkToFit="1"/>
    </xf>
    <xf numFmtId="0" fontId="12" fillId="25" borderId="84" xfId="45" applyFont="1" applyFill="1" applyBorder="1" applyAlignment="1">
      <alignment horizontal="centerContinuous" shrinkToFit="1"/>
    </xf>
    <xf numFmtId="0" fontId="12" fillId="25" borderId="85" xfId="45" applyFont="1" applyFill="1" applyBorder="1" applyAlignment="1">
      <alignment horizontal="centerContinuous" shrinkToFit="1"/>
    </xf>
    <xf numFmtId="0" fontId="12" fillId="25" borderId="86" xfId="45" applyFont="1" applyFill="1" applyBorder="1" applyAlignment="1">
      <alignment horizontal="centerContinuous" shrinkToFit="1"/>
    </xf>
    <xf numFmtId="0" fontId="12" fillId="25" borderId="87" xfId="45" applyFont="1" applyFill="1" applyBorder="1" applyAlignment="1">
      <alignment horizontal="centerContinuous" shrinkToFit="1"/>
    </xf>
    <xf numFmtId="0" fontId="12" fillId="25" borderId="88" xfId="45" applyFont="1" applyFill="1" applyBorder="1" applyAlignment="1">
      <alignment horizontal="centerContinuous" shrinkToFit="1"/>
    </xf>
    <xf numFmtId="0" fontId="12" fillId="25" borderId="40" xfId="45" applyFont="1" applyFill="1" applyBorder="1" applyAlignment="1">
      <alignment horizontal="centerContinuous" shrinkToFit="1"/>
    </xf>
    <xf numFmtId="0" fontId="12" fillId="25" borderId="75" xfId="45" applyFont="1" applyFill="1" applyBorder="1" applyAlignment="1">
      <alignment shrinkToFit="1"/>
    </xf>
    <xf numFmtId="0" fontId="12" fillId="25" borderId="83" xfId="45" applyFont="1" applyFill="1" applyBorder="1" applyAlignment="1">
      <alignment shrinkToFit="1"/>
    </xf>
    <xf numFmtId="0" fontId="12" fillId="25" borderId="49" xfId="45" applyFont="1" applyFill="1" applyBorder="1" applyAlignment="1">
      <alignment horizontal="centerContinuous" shrinkToFit="1"/>
    </xf>
    <xf numFmtId="0" fontId="12" fillId="25" borderId="89" xfId="45" applyFont="1" applyFill="1" applyBorder="1" applyAlignment="1">
      <alignment shrinkToFit="1"/>
    </xf>
    <xf numFmtId="0" fontId="12" fillId="25" borderId="89" xfId="45" applyFont="1" applyFill="1" applyBorder="1"/>
    <xf numFmtId="0" fontId="12" fillId="25" borderId="75" xfId="45" applyFont="1" applyFill="1" applyBorder="1"/>
    <xf numFmtId="0" fontId="12" fillId="25" borderId="72" xfId="45" applyFont="1" applyFill="1" applyBorder="1"/>
    <xf numFmtId="0" fontId="12" fillId="25" borderId="83" xfId="45" applyFont="1" applyFill="1" applyBorder="1"/>
    <xf numFmtId="0" fontId="12" fillId="0" borderId="79" xfId="45" applyFont="1" applyBorder="1" applyAlignment="1">
      <alignment horizontal="center" shrinkToFit="1"/>
    </xf>
    <xf numFmtId="0" fontId="12" fillId="0" borderId="79" xfId="45" applyFont="1" applyBorder="1" applyAlignment="1">
      <alignment horizontal="center" wrapText="1" shrinkToFit="1"/>
    </xf>
    <xf numFmtId="0" fontId="12" fillId="25" borderId="36" xfId="45" applyFont="1" applyFill="1" applyBorder="1" applyAlignment="1">
      <alignment horizontal="center" vertical="center"/>
    </xf>
    <xf numFmtId="0" fontId="12" fillId="25" borderId="0" xfId="45" applyFont="1" applyFill="1" applyAlignment="1">
      <alignment horizontal="center" vertical="center"/>
    </xf>
    <xf numFmtId="0" fontId="12" fillId="25" borderId="36" xfId="45" applyFont="1" applyFill="1" applyBorder="1" applyAlignment="1">
      <alignment horizontal="center" shrinkToFit="1"/>
    </xf>
    <xf numFmtId="0" fontId="12" fillId="25" borderId="0" xfId="45" applyFont="1" applyFill="1" applyAlignment="1">
      <alignment horizontal="center" shrinkToFit="1"/>
    </xf>
    <xf numFmtId="0" fontId="12" fillId="25" borderId="37" xfId="45" applyFont="1" applyFill="1" applyBorder="1" applyAlignment="1">
      <alignment horizontal="center" shrinkToFit="1"/>
    </xf>
    <xf numFmtId="0" fontId="12" fillId="25" borderId="67" xfId="45" applyFont="1" applyFill="1" applyBorder="1" applyAlignment="1">
      <alignment horizontal="center" shrinkToFit="1"/>
    </xf>
    <xf numFmtId="0" fontId="1" fillId="25" borderId="0" xfId="45" applyFill="1" applyAlignment="1">
      <alignment horizontal="center" shrinkToFit="1"/>
    </xf>
    <xf numFmtId="0" fontId="1" fillId="25" borderId="71" xfId="45" applyFill="1" applyBorder="1" applyAlignment="1">
      <alignment horizontal="center"/>
    </xf>
    <xf numFmtId="0" fontId="1" fillId="25" borderId="0" xfId="45" applyFill="1"/>
    <xf numFmtId="0" fontId="1" fillId="25" borderId="37" xfId="45" applyFill="1" applyBorder="1"/>
    <xf numFmtId="0" fontId="1" fillId="25" borderId="0" xfId="45" applyFill="1" applyAlignment="1">
      <alignment horizontal="center"/>
    </xf>
    <xf numFmtId="0" fontId="1" fillId="25" borderId="37" xfId="45" applyFill="1" applyBorder="1" applyAlignment="1">
      <alignment horizontal="center"/>
    </xf>
    <xf numFmtId="0" fontId="12" fillId="25" borderId="34" xfId="45" applyFont="1" applyFill="1" applyBorder="1" applyAlignment="1">
      <alignment horizontal="center" shrinkToFit="1"/>
    </xf>
    <xf numFmtId="0" fontId="12" fillId="25" borderId="36" xfId="45" applyFont="1" applyFill="1" applyBorder="1" applyAlignment="1">
      <alignment horizontal="center" wrapText="1" shrinkToFit="1"/>
    </xf>
    <xf numFmtId="0" fontId="1" fillId="25" borderId="0" xfId="45" applyFill="1" applyAlignment="1">
      <alignment horizontal="center" wrapText="1" shrinkToFit="1"/>
    </xf>
    <xf numFmtId="0" fontId="1" fillId="25" borderId="37" xfId="45" applyFill="1" applyBorder="1" applyAlignment="1">
      <alignment horizontal="center" wrapText="1" shrinkToFit="1"/>
    </xf>
    <xf numFmtId="0" fontId="12" fillId="25" borderId="34" xfId="45" applyFont="1" applyFill="1" applyBorder="1" applyAlignment="1">
      <alignment horizontal="center" wrapText="1" shrinkToFit="1"/>
    </xf>
    <xf numFmtId="0" fontId="12" fillId="25" borderId="37" xfId="45" applyFont="1" applyFill="1" applyBorder="1" applyAlignment="1">
      <alignment horizontal="center" wrapText="1" shrinkToFit="1"/>
    </xf>
    <xf numFmtId="0" fontId="12" fillId="25" borderId="57" xfId="45" applyFont="1" applyFill="1" applyBorder="1" applyAlignment="1">
      <alignment horizontal="center"/>
    </xf>
    <xf numFmtId="0" fontId="12" fillId="25" borderId="57" xfId="45" applyFont="1" applyFill="1" applyBorder="1" applyAlignment="1">
      <alignment horizontal="center" wrapText="1" shrinkToFit="1"/>
    </xf>
    <xf numFmtId="0" fontId="1" fillId="25" borderId="58" xfId="45" applyFill="1" applyBorder="1" applyAlignment="1">
      <alignment horizontal="center" wrapText="1" shrinkToFit="1"/>
    </xf>
    <xf numFmtId="0" fontId="12" fillId="25" borderId="58" xfId="45" applyFont="1" applyFill="1" applyBorder="1" applyAlignment="1">
      <alignment horizontal="center" wrapText="1" shrinkToFit="1"/>
    </xf>
    <xf numFmtId="0" fontId="1" fillId="25" borderId="71" xfId="45" applyFill="1" applyBorder="1" applyAlignment="1">
      <alignment horizontal="center" wrapText="1" shrinkToFit="1"/>
    </xf>
    <xf numFmtId="0" fontId="12" fillId="25" borderId="90" xfId="45" applyFont="1" applyFill="1" applyBorder="1" applyAlignment="1">
      <alignment horizontal="center" wrapText="1" shrinkToFit="1"/>
    </xf>
    <xf numFmtId="0" fontId="12" fillId="25" borderId="91" xfId="45" applyFont="1" applyFill="1" applyBorder="1" applyAlignment="1">
      <alignment horizontal="center" vertical="top" textRotation="255" shrinkToFit="1"/>
    </xf>
    <xf numFmtId="0" fontId="12" fillId="25" borderId="92" xfId="45" applyFont="1" applyFill="1" applyBorder="1" applyAlignment="1">
      <alignment horizontal="center" vertical="top" textRotation="255" shrinkToFit="1"/>
    </xf>
    <xf numFmtId="0" fontId="12" fillId="25" borderId="93" xfId="45" applyFont="1" applyFill="1" applyBorder="1" applyAlignment="1">
      <alignment horizontal="center" vertical="top" textRotation="255" shrinkToFit="1"/>
    </xf>
    <xf numFmtId="0" fontId="12" fillId="25" borderId="56" xfId="45" applyFont="1" applyFill="1" applyBorder="1" applyAlignment="1">
      <alignment vertical="top" textRotation="255" shrinkToFit="1"/>
    </xf>
    <xf numFmtId="0" fontId="12" fillId="25" borderId="94" xfId="45" applyFont="1" applyFill="1" applyBorder="1" applyAlignment="1">
      <alignment vertical="top" textRotation="255" shrinkToFit="1"/>
    </xf>
    <xf numFmtId="0" fontId="12" fillId="25" borderId="95" xfId="45" applyFont="1" applyFill="1" applyBorder="1" applyAlignment="1">
      <alignment horizontal="center" vertical="top" textRotation="255" shrinkToFit="1"/>
    </xf>
    <xf numFmtId="0" fontId="12" fillId="25" borderId="96" xfId="45" applyFont="1" applyFill="1" applyBorder="1" applyAlignment="1">
      <alignment horizontal="center" vertical="top" textRotation="255" shrinkToFit="1"/>
    </xf>
    <xf numFmtId="0" fontId="12" fillId="25" borderId="97" xfId="45" applyFont="1" applyFill="1" applyBorder="1" applyAlignment="1">
      <alignment horizontal="center" vertical="top" textRotation="255" shrinkToFit="1"/>
    </xf>
    <xf numFmtId="0" fontId="12" fillId="25" borderId="98" xfId="45" applyFont="1" applyFill="1" applyBorder="1" applyAlignment="1">
      <alignment horizontal="center" vertical="top" textRotation="255" shrinkToFit="1"/>
    </xf>
    <xf numFmtId="0" fontId="12" fillId="25" borderId="87" xfId="45" applyFont="1" applyFill="1" applyBorder="1" applyAlignment="1">
      <alignment horizontal="center" vertical="top" textRotation="255" shrinkToFit="1"/>
    </xf>
    <xf numFmtId="0" fontId="12" fillId="25" borderId="33" xfId="45" applyFont="1" applyFill="1" applyBorder="1" applyAlignment="1">
      <alignment vertical="top" textRotation="255" shrinkToFit="1"/>
    </xf>
    <xf numFmtId="0" fontId="12" fillId="25" borderId="40" xfId="45" applyFont="1" applyFill="1" applyBorder="1" applyAlignment="1">
      <alignment vertical="top" textRotation="255" shrinkToFit="1"/>
    </xf>
    <xf numFmtId="0" fontId="12" fillId="25" borderId="99" xfId="45" applyFont="1" applyFill="1" applyBorder="1" applyAlignment="1">
      <alignment horizontal="center" vertical="top" textRotation="255" shrinkToFit="1"/>
    </xf>
    <xf numFmtId="0" fontId="12" fillId="25" borderId="46" xfId="45" applyFont="1" applyFill="1" applyBorder="1" applyAlignment="1">
      <alignment horizontal="center" vertical="top" textRotation="255" shrinkToFit="1"/>
    </xf>
    <xf numFmtId="0" fontId="14" fillId="0" borderId="0" xfId="45" applyFont="1" applyAlignment="1">
      <alignment vertical="top" textRotation="255" shrinkToFit="1"/>
    </xf>
    <xf numFmtId="0" fontId="14" fillId="25" borderId="10" xfId="45" applyFont="1" applyFill="1" applyBorder="1" applyAlignment="1">
      <alignment horizontal="center" vertical="top" textRotation="255" shrinkToFit="1"/>
    </xf>
    <xf numFmtId="0" fontId="14" fillId="25" borderId="100" xfId="45" applyFont="1" applyFill="1" applyBorder="1" applyAlignment="1">
      <alignment horizontal="center" vertical="top" textRotation="255" shrinkToFit="1"/>
    </xf>
    <xf numFmtId="0" fontId="14" fillId="25" borderId="101" xfId="45" applyFont="1" applyFill="1" applyBorder="1" applyAlignment="1">
      <alignment horizontal="center" vertical="top" textRotation="255" shrinkToFit="1"/>
    </xf>
    <xf numFmtId="0" fontId="14" fillId="25" borderId="38" xfId="45" applyFont="1" applyFill="1" applyBorder="1" applyAlignment="1">
      <alignment horizontal="center" vertical="top" textRotation="255" shrinkToFit="1"/>
    </xf>
    <xf numFmtId="0" fontId="14" fillId="25" borderId="42" xfId="45" applyFont="1" applyFill="1" applyBorder="1" applyAlignment="1">
      <alignment horizontal="center" vertical="top" textRotation="255" shrinkToFit="1"/>
    </xf>
    <xf numFmtId="0" fontId="14" fillId="25" borderId="11" xfId="45" applyFont="1" applyFill="1" applyBorder="1" applyAlignment="1">
      <alignment horizontal="center" vertical="top" textRotation="255" shrinkToFit="1"/>
    </xf>
    <xf numFmtId="0" fontId="14" fillId="25" borderId="38" xfId="45" applyFont="1" applyFill="1" applyBorder="1" applyAlignment="1">
      <alignment horizontal="center" vertical="top" textRotation="255" wrapText="1" shrinkToFit="1"/>
    </xf>
    <xf numFmtId="0" fontId="1" fillId="25" borderId="11" xfId="45" applyFill="1" applyBorder="1" applyAlignment="1">
      <alignment horizontal="center" vertical="top" textRotation="255" shrinkToFit="1"/>
    </xf>
    <xf numFmtId="0" fontId="1" fillId="25" borderId="100" xfId="45" applyFill="1" applyBorder="1" applyAlignment="1">
      <alignment horizontal="center" vertical="top" textRotation="255" shrinkToFit="1"/>
    </xf>
    <xf numFmtId="0" fontId="1" fillId="25" borderId="10" xfId="45" applyFill="1" applyBorder="1" applyAlignment="1">
      <alignment horizontal="center" vertical="top" textRotation="255" shrinkToFit="1"/>
    </xf>
    <xf numFmtId="0" fontId="1" fillId="25" borderId="38" xfId="45" applyFill="1" applyBorder="1" applyAlignment="1">
      <alignment horizontal="center" vertical="top" textRotation="255" shrinkToFit="1"/>
    </xf>
    <xf numFmtId="0" fontId="1" fillId="25" borderId="12" xfId="45" applyFill="1" applyBorder="1" applyAlignment="1">
      <alignment horizontal="center" vertical="top" textRotation="255" shrinkToFit="1"/>
    </xf>
    <xf numFmtId="0" fontId="1" fillId="25" borderId="21" xfId="45" applyFill="1" applyBorder="1" applyAlignment="1">
      <alignment horizontal="center" vertical="top" textRotation="255" shrinkToFit="1"/>
    </xf>
    <xf numFmtId="0" fontId="14" fillId="25" borderId="10" xfId="45" applyFont="1" applyFill="1" applyBorder="1" applyAlignment="1">
      <alignment vertical="top" textRotation="255" shrinkToFit="1"/>
    </xf>
    <xf numFmtId="0" fontId="14" fillId="25" borderId="100" xfId="45" applyFont="1" applyFill="1" applyBorder="1" applyAlignment="1">
      <alignment vertical="top" textRotation="255" shrinkToFit="1"/>
    </xf>
    <xf numFmtId="0" fontId="14" fillId="25" borderId="11" xfId="45" applyFont="1" applyFill="1" applyBorder="1" applyAlignment="1">
      <alignment vertical="top" textRotation="255" shrinkToFit="1"/>
    </xf>
    <xf numFmtId="0" fontId="14" fillId="25" borderId="12" xfId="45" applyFont="1" applyFill="1" applyBorder="1" applyAlignment="1">
      <alignment vertical="top" textRotation="255" shrinkToFit="1"/>
    </xf>
    <xf numFmtId="0" fontId="1" fillId="25" borderId="101" xfId="45" applyFill="1" applyBorder="1" applyAlignment="1">
      <alignment horizontal="center" vertical="top" textRotation="255" shrinkToFit="1"/>
    </xf>
    <xf numFmtId="0" fontId="12" fillId="0" borderId="0" xfId="45" applyFont="1" applyAlignment="1">
      <alignment horizontal="center" vertical="top" shrinkToFit="1"/>
    </xf>
    <xf numFmtId="49" fontId="12" fillId="0" borderId="0" xfId="45" applyNumberFormat="1" applyFont="1" applyAlignment="1">
      <alignment horizontal="center" vertical="top" shrinkToFit="1"/>
    </xf>
    <xf numFmtId="0" fontId="12" fillId="0" borderId="13" xfId="45" applyFont="1" applyBorder="1" applyAlignment="1">
      <alignment shrinkToFit="1"/>
    </xf>
    <xf numFmtId="9" fontId="12" fillId="0" borderId="19" xfId="45" applyNumberFormat="1" applyFont="1" applyBorder="1" applyAlignment="1">
      <alignment horizontal="center" shrinkToFit="1"/>
    </xf>
    <xf numFmtId="0" fontId="12" fillId="0" borderId="26" xfId="45" applyFont="1" applyBorder="1" applyAlignment="1">
      <alignment horizontal="center" shrinkToFit="1"/>
    </xf>
    <xf numFmtId="0" fontId="12" fillId="0" borderId="19" xfId="45" applyFont="1" applyBorder="1" applyAlignment="1">
      <alignment horizontal="center" shrinkToFit="1"/>
    </xf>
    <xf numFmtId="0" fontId="12" fillId="0" borderId="69" xfId="45" applyFont="1" applyBorder="1" applyAlignment="1">
      <alignment horizontal="center" shrinkToFit="1"/>
    </xf>
    <xf numFmtId="0" fontId="12" fillId="0" borderId="20" xfId="45" applyFont="1" applyBorder="1" applyAlignment="1">
      <alignment horizontal="center" shrinkToFit="1"/>
    </xf>
    <xf numFmtId="0" fontId="12" fillId="0" borderId="0" xfId="0" applyFont="1" applyAlignment="1">
      <alignment horizontal="center"/>
    </xf>
    <xf numFmtId="0" fontId="12" fillId="0" borderId="18" xfId="45" applyFont="1" applyBorder="1" applyAlignment="1">
      <alignment shrinkToFit="1"/>
    </xf>
    <xf numFmtId="0" fontId="12" fillId="0" borderId="18" xfId="45" applyFont="1" applyBorder="1" applyAlignment="1">
      <alignment horizontal="center" shrinkToFit="1"/>
    </xf>
    <xf numFmtId="0" fontId="12" fillId="0" borderId="68" xfId="45" applyFont="1" applyBorder="1" applyAlignment="1">
      <alignment horizontal="center" shrinkToFit="1"/>
    </xf>
    <xf numFmtId="9" fontId="12" fillId="0" borderId="20" xfId="45" applyNumberFormat="1" applyFont="1" applyBorder="1" applyAlignment="1">
      <alignment horizontal="center" shrinkToFit="1"/>
    </xf>
    <xf numFmtId="0" fontId="12" fillId="0" borderId="82" xfId="45" applyFont="1" applyBorder="1" applyAlignment="1">
      <alignment horizontal="center" shrinkToFit="1"/>
    </xf>
    <xf numFmtId="0" fontId="12" fillId="0" borderId="81" xfId="45" applyFont="1" applyBorder="1" applyAlignment="1">
      <alignment horizontal="center" shrinkToFit="1"/>
    </xf>
    <xf numFmtId="9" fontId="12" fillId="0" borderId="69" xfId="45" applyNumberFormat="1" applyFont="1" applyBorder="1" applyAlignment="1">
      <alignment horizontal="center" shrinkToFit="1"/>
    </xf>
    <xf numFmtId="0" fontId="12" fillId="0" borderId="80" xfId="45" applyFont="1" applyBorder="1" applyAlignment="1">
      <alignment horizontal="center" shrinkToFit="1"/>
    </xf>
    <xf numFmtId="9" fontId="12" fillId="0" borderId="26" xfId="45" applyNumberFormat="1" applyFont="1" applyBorder="1" applyAlignment="1">
      <alignment horizontal="center" shrinkToFit="1"/>
    </xf>
    <xf numFmtId="9" fontId="12" fillId="0" borderId="18" xfId="45" applyNumberFormat="1" applyFont="1" applyBorder="1" applyAlignment="1">
      <alignment horizontal="center" shrinkToFit="1"/>
    </xf>
    <xf numFmtId="0" fontId="12" fillId="0" borderId="22" xfId="45" applyFont="1" applyBorder="1" applyAlignment="1">
      <alignment shrinkToFit="1"/>
    </xf>
    <xf numFmtId="0" fontId="12" fillId="0" borderId="23" xfId="45" applyFont="1" applyBorder="1" applyAlignment="1">
      <alignment horizontal="center" shrinkToFit="1"/>
    </xf>
    <xf numFmtId="0" fontId="12" fillId="0" borderId="22" xfId="45" applyFont="1" applyBorder="1" applyAlignment="1">
      <alignment horizontal="center" shrinkToFit="1"/>
    </xf>
    <xf numFmtId="0" fontId="12" fillId="0" borderId="75" xfId="45" applyFont="1" applyBorder="1" applyAlignment="1">
      <alignment horizontal="center" shrinkToFit="1"/>
    </xf>
    <xf numFmtId="0" fontId="12" fillId="0" borderId="73" xfId="45" applyFont="1" applyBorder="1" applyAlignment="1">
      <alignment horizontal="center" shrinkToFit="1"/>
    </xf>
    <xf numFmtId="0" fontId="12" fillId="0" borderId="74" xfId="45" applyFont="1" applyBorder="1" applyAlignment="1">
      <alignment horizontal="center" shrinkToFit="1"/>
    </xf>
    <xf numFmtId="0" fontId="12" fillId="0" borderId="24" xfId="45" applyFont="1" applyBorder="1" applyAlignment="1">
      <alignment horizontal="center" shrinkToFit="1"/>
    </xf>
    <xf numFmtId="0" fontId="12" fillId="0" borderId="72" xfId="45" applyFont="1" applyBorder="1" applyAlignment="1">
      <alignment horizontal="center" shrinkToFit="1"/>
    </xf>
    <xf numFmtId="9" fontId="12" fillId="0" borderId="24" xfId="45" applyNumberFormat="1" applyFont="1" applyBorder="1" applyAlignment="1">
      <alignment horizontal="center" shrinkToFit="1"/>
    </xf>
    <xf numFmtId="9" fontId="12" fillId="0" borderId="22" xfId="45" applyNumberFormat="1" applyFont="1" applyBorder="1" applyAlignment="1">
      <alignment horizontal="center" shrinkToFit="1"/>
    </xf>
    <xf numFmtId="9" fontId="12" fillId="0" borderId="23" xfId="45" applyNumberFormat="1" applyFont="1" applyBorder="1" applyAlignment="1">
      <alignment horizontal="center" shrinkToFit="1"/>
    </xf>
    <xf numFmtId="0" fontId="12" fillId="0" borderId="89" xfId="45" applyFont="1" applyBorder="1" applyAlignment="1">
      <alignment horizontal="center" shrinkToFit="1"/>
    </xf>
    <xf numFmtId="0" fontId="12" fillId="0" borderId="102" xfId="45" applyFont="1" applyBorder="1" applyAlignment="1">
      <alignment horizontal="center" shrinkToFit="1"/>
    </xf>
    <xf numFmtId="9" fontId="12" fillId="0" borderId="74" xfId="45" applyNumberFormat="1" applyFont="1" applyBorder="1" applyAlignment="1">
      <alignment horizontal="center" shrinkToFit="1"/>
    </xf>
    <xf numFmtId="0" fontId="12" fillId="0" borderId="103" xfId="45" applyFont="1" applyBorder="1" applyAlignment="1">
      <alignment horizontal="center" shrinkToFit="1"/>
    </xf>
    <xf numFmtId="0" fontId="5" fillId="0" borderId="39" xfId="46" applyFont="1" applyBorder="1" applyAlignment="1">
      <alignment horizontal="right" vertical="center"/>
    </xf>
    <xf numFmtId="0" fontId="5" fillId="0" borderId="36" xfId="46" applyFont="1" applyBorder="1" applyAlignment="1">
      <alignment horizontal="right" vertical="center"/>
    </xf>
    <xf numFmtId="0" fontId="5" fillId="0" borderId="32" xfId="46"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3" fillId="0" borderId="21" xfId="0" applyFont="1" applyBorder="1" applyAlignment="1">
      <alignment horizontal="center" vertical="center"/>
    </xf>
    <xf numFmtId="0" fontId="3" fillId="27" borderId="21" xfId="0" applyFont="1" applyFill="1" applyBorder="1" applyAlignment="1">
      <alignment horizontal="center" vertical="center" wrapText="1"/>
    </xf>
    <xf numFmtId="0" fontId="3"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21" xfId="0" applyFont="1" applyBorder="1" applyAlignment="1">
      <alignment horizontal="center" vertical="center" wrapText="1" shrinkToFit="1"/>
    </xf>
    <xf numFmtId="0" fontId="0" fillId="0" borderId="21" xfId="0" applyBorder="1" applyAlignment="1">
      <alignment horizontal="center" vertical="center"/>
    </xf>
    <xf numFmtId="0" fontId="5" fillId="25" borderId="21" xfId="0" applyFont="1" applyFill="1" applyBorder="1" applyAlignment="1">
      <alignment horizontal="center" vertical="center" wrapText="1"/>
    </xf>
    <xf numFmtId="0" fontId="5" fillId="28" borderId="21" xfId="0" applyFont="1" applyFill="1" applyBorder="1" applyAlignment="1">
      <alignment horizontal="center" vertical="center" wrapText="1"/>
    </xf>
    <xf numFmtId="0" fontId="5" fillId="28" borderId="21" xfId="0" applyFont="1" applyFill="1" applyBorder="1" applyAlignment="1">
      <alignment horizontal="center" vertical="center"/>
    </xf>
    <xf numFmtId="49" fontId="5" fillId="28" borderId="21" xfId="0" applyNumberFormat="1" applyFont="1" applyFill="1" applyBorder="1" applyAlignment="1">
      <alignment horizontal="center" vertical="center" wrapText="1"/>
    </xf>
    <xf numFmtId="188" fontId="5" fillId="28" borderId="21" xfId="0" applyNumberFormat="1" applyFont="1" applyFill="1" applyBorder="1" applyAlignment="1">
      <alignment horizontal="center" vertical="center" wrapText="1"/>
    </xf>
    <xf numFmtId="188" fontId="5" fillId="27" borderId="21" xfId="0" applyNumberFormat="1" applyFont="1" applyFill="1" applyBorder="1" applyAlignment="1">
      <alignment horizontal="center" vertical="center" wrapText="1"/>
    </xf>
    <xf numFmtId="0" fontId="5" fillId="25" borderId="21" xfId="0" applyFont="1" applyFill="1" applyBorder="1" applyAlignment="1">
      <alignment horizontal="center" vertical="center"/>
    </xf>
    <xf numFmtId="188" fontId="5" fillId="28" borderId="21" xfId="0" applyNumberFormat="1" applyFont="1" applyFill="1" applyBorder="1" applyAlignment="1">
      <alignment horizontal="center" vertical="center"/>
    </xf>
    <xf numFmtId="188" fontId="5" fillId="27" borderId="21" xfId="0" applyNumberFormat="1" applyFont="1" applyFill="1" applyBorder="1" applyAlignment="1">
      <alignment horizontal="center" vertical="center"/>
    </xf>
    <xf numFmtId="0" fontId="12" fillId="0" borderId="26" xfId="0" applyFont="1" applyBorder="1" applyAlignment="1">
      <alignment horizontal="center" vertical="center"/>
    </xf>
    <xf numFmtId="0" fontId="12" fillId="0" borderId="37" xfId="0" applyFont="1" applyBorder="1" applyAlignment="1">
      <alignment horizontal="center" vertical="center"/>
    </xf>
    <xf numFmtId="0" fontId="12" fillId="0" borderId="72" xfId="0" applyFont="1" applyBorder="1" applyAlignment="1">
      <alignment horizontal="center" vertical="center"/>
    </xf>
    <xf numFmtId="0" fontId="12" fillId="0" borderId="67" xfId="0" applyFont="1" applyBorder="1" applyAlignment="1">
      <alignment horizontal="center" vertical="center"/>
    </xf>
    <xf numFmtId="0" fontId="12" fillId="0" borderId="65" xfId="0" applyFont="1" applyBorder="1" applyAlignment="1">
      <alignment horizontal="center" vertical="center"/>
    </xf>
    <xf numFmtId="0" fontId="3" fillId="0" borderId="0" xfId="45" applyFont="1" applyAlignment="1">
      <alignment horizontal="center"/>
    </xf>
    <xf numFmtId="0" fontId="12" fillId="0" borderId="0" xfId="0" applyFont="1" applyAlignment="1">
      <alignment shrinkToFit="1"/>
    </xf>
    <xf numFmtId="0" fontId="1" fillId="0" borderId="0" xfId="0" applyFont="1" applyAlignment="1"/>
    <xf numFmtId="0" fontId="1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wrapText="1"/>
    </xf>
    <xf numFmtId="0" fontId="5" fillId="0" borderId="39" xfId="0" applyFont="1" applyBorder="1" applyAlignment="1">
      <alignment horizontal="center"/>
    </xf>
    <xf numFmtId="0" fontId="5" fillId="0" borderId="49" xfId="0" applyFont="1" applyBorder="1" applyAlignment="1">
      <alignment horizontal="center"/>
    </xf>
    <xf numFmtId="0" fontId="5" fillId="0" borderId="40" xfId="0" applyFont="1" applyBorder="1" applyAlignment="1">
      <alignment horizontal="center"/>
    </xf>
    <xf numFmtId="0" fontId="5" fillId="0" borderId="42" xfId="0" applyFont="1" applyBorder="1" applyAlignment="1"/>
    <xf numFmtId="0" fontId="5" fillId="0" borderId="38" xfId="0" applyFont="1" applyBorder="1" applyAlignment="1"/>
    <xf numFmtId="0" fontId="5" fillId="0" borderId="38" xfId="0" applyFont="1" applyBorder="1" applyAlignment="1">
      <alignment horizontal="right"/>
    </xf>
    <xf numFmtId="0" fontId="5" fillId="0" borderId="40" xfId="0" applyFont="1" applyBorder="1" applyAlignment="1"/>
    <xf numFmtId="0" fontId="5" fillId="0" borderId="33" xfId="0" applyFont="1" applyBorder="1" applyAlignment="1">
      <alignment horizontal="center"/>
    </xf>
    <xf numFmtId="0" fontId="15" fillId="0" borderId="0" xfId="0" applyFont="1" applyAlignment="1">
      <alignment horizontal="left"/>
    </xf>
    <xf numFmtId="0" fontId="5" fillId="0" borderId="33" xfId="0" applyFont="1" applyBorder="1" applyAlignment="1"/>
    <xf numFmtId="0" fontId="5" fillId="0" borderId="0" xfId="0" applyFont="1" applyAlignment="1">
      <alignment horizontal="center" shrinkToFit="1"/>
    </xf>
    <xf numFmtId="0" fontId="5" fillId="0" borderId="33" xfId="0" applyFont="1" applyBorder="1" applyAlignment="1">
      <alignment horizontal="left"/>
    </xf>
    <xf numFmtId="0" fontId="5" fillId="0" borderId="0" xfId="0" applyFont="1" applyAlignment="1">
      <alignment horizontal="right"/>
    </xf>
    <xf numFmtId="0" fontId="15" fillId="0" borderId="33" xfId="0" applyFont="1" applyBorder="1" applyAlignment="1">
      <alignment horizontal="distributed"/>
    </xf>
    <xf numFmtId="0" fontId="15" fillId="0" borderId="39" xfId="0" applyFont="1" applyBorder="1" applyAlignment="1"/>
    <xf numFmtId="0" fontId="5" fillId="0" borderId="39" xfId="0" applyFont="1" applyBorder="1" applyAlignment="1"/>
    <xf numFmtId="0" fontId="15" fillId="0" borderId="0" xfId="0" applyFont="1" applyAlignment="1"/>
    <xf numFmtId="0" fontId="5" fillId="0" borderId="0" xfId="0" applyFont="1" applyAlignment="1">
      <alignment horizontal="distributed"/>
    </xf>
    <xf numFmtId="0" fontId="5" fillId="0" borderId="39" xfId="0" applyFont="1" applyBorder="1" applyAlignment="1">
      <alignment horizontal="left"/>
    </xf>
    <xf numFmtId="0" fontId="5" fillId="0" borderId="33" xfId="0" applyFont="1" applyBorder="1" applyAlignment="1">
      <alignment horizontal="distributed"/>
    </xf>
    <xf numFmtId="0" fontId="5" fillId="0" borderId="0" xfId="0" applyFont="1" applyAlignment="1">
      <alignment horizontal="center" vertical="center"/>
    </xf>
    <xf numFmtId="0" fontId="8" fillId="0" borderId="0" xfId="45" applyFont="1"/>
    <xf numFmtId="0" fontId="20" fillId="0" borderId="0" xfId="45" applyFont="1"/>
    <xf numFmtId="0" fontId="3" fillId="0" borderId="0" xfId="45" applyFont="1" applyAlignment="1">
      <alignment horizontal="right"/>
    </xf>
    <xf numFmtId="0" fontId="21" fillId="0" borderId="0" xfId="45" applyFont="1"/>
    <xf numFmtId="0" fontId="3" fillId="0" borderId="58" xfId="45" applyFont="1" applyBorder="1" applyAlignment="1">
      <alignment vertical="center"/>
    </xf>
    <xf numFmtId="0" fontId="3" fillId="0" borderId="58" xfId="45" applyFont="1" applyBorder="1"/>
    <xf numFmtId="0" fontId="18" fillId="0" borderId="58" xfId="45" applyFont="1" applyBorder="1" applyAlignment="1">
      <alignment horizontal="center" vertical="center"/>
    </xf>
    <xf numFmtId="0" fontId="12" fillId="0" borderId="67" xfId="0" applyFont="1" applyBorder="1">
      <alignment vertical="center"/>
    </xf>
    <xf numFmtId="0" fontId="12" fillId="0" borderId="70" xfId="0" applyFont="1" applyBorder="1">
      <alignment vertical="center"/>
    </xf>
    <xf numFmtId="0" fontId="12" fillId="0" borderId="56" xfId="0" applyFont="1" applyBorder="1" applyAlignment="1">
      <alignment horizontal="center" vertical="center"/>
    </xf>
    <xf numFmtId="0" fontId="12" fillId="0" borderId="56" xfId="0" applyFont="1" applyBorder="1">
      <alignment vertical="center"/>
    </xf>
    <xf numFmtId="0" fontId="12" fillId="0" borderId="94" xfId="0" applyFont="1" applyBorder="1">
      <alignment vertical="center"/>
    </xf>
    <xf numFmtId="0" fontId="12" fillId="0" borderId="58" xfId="0" applyFont="1" applyBorder="1" applyAlignment="1">
      <alignment horizontal="center" vertical="center"/>
    </xf>
    <xf numFmtId="0" fontId="12" fillId="0" borderId="58" xfId="0" applyFont="1" applyBorder="1">
      <alignment vertical="center"/>
    </xf>
    <xf numFmtId="0" fontId="12" fillId="0" borderId="71" xfId="0" applyFont="1" applyBorder="1">
      <alignment vertical="center"/>
    </xf>
    <xf numFmtId="49" fontId="12" fillId="0" borderId="0" xfId="0" applyNumberFormat="1" applyFont="1" applyAlignment="1">
      <alignment horizontal="center" vertical="center"/>
    </xf>
    <xf numFmtId="0" fontId="12" fillId="0" borderId="49" xfId="0" applyFont="1" applyBorder="1" applyAlignment="1">
      <alignment horizontal="center" vertical="center"/>
    </xf>
    <xf numFmtId="0" fontId="12" fillId="0" borderId="33" xfId="0" applyFont="1" applyBorder="1" applyAlignment="1">
      <alignment horizontal="center" vertical="center"/>
    </xf>
    <xf numFmtId="0" fontId="12" fillId="0" borderId="40" xfId="0" applyFont="1" applyBorder="1" applyAlignment="1">
      <alignment horizontal="center" vertical="center"/>
    </xf>
    <xf numFmtId="0" fontId="12" fillId="0" borderId="25" xfId="0" applyFont="1" applyBorder="1" applyAlignment="1">
      <alignment horizontal="center" vertical="center"/>
    </xf>
    <xf numFmtId="0" fontId="12" fillId="0" borderId="65" xfId="0" applyFont="1" applyBorder="1">
      <alignment vertical="center"/>
    </xf>
    <xf numFmtId="0" fontId="12" fillId="0" borderId="77" xfId="0" applyFont="1" applyBorder="1">
      <alignment vertical="center"/>
    </xf>
    <xf numFmtId="0" fontId="12" fillId="0" borderId="33" xfId="0" applyFont="1" applyBorder="1">
      <alignment vertical="center"/>
    </xf>
    <xf numFmtId="0" fontId="12" fillId="0" borderId="40" xfId="0" applyFont="1" applyBorder="1">
      <alignment vertical="center"/>
    </xf>
    <xf numFmtId="0" fontId="12" fillId="0" borderId="72" xfId="0" applyFont="1" applyBorder="1">
      <alignment vertical="center"/>
    </xf>
    <xf numFmtId="0" fontId="12" fillId="0" borderId="83" xfId="0" applyFont="1" applyBorder="1">
      <alignment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shrinkToFit="1"/>
    </xf>
    <xf numFmtId="0" fontId="5" fillId="0" borderId="0" xfId="0" applyFont="1" applyAlignment="1">
      <alignment horizontal="right" vertical="center"/>
    </xf>
    <xf numFmtId="0" fontId="5" fillId="0" borderId="105" xfId="46" applyFont="1" applyBorder="1">
      <alignment vertical="center"/>
    </xf>
    <xf numFmtId="0" fontId="5" fillId="0" borderId="106" xfId="46" applyFont="1" applyBorder="1">
      <alignment vertical="center"/>
    </xf>
    <xf numFmtId="0" fontId="5" fillId="0" borderId="107" xfId="46" applyFont="1" applyBorder="1">
      <alignment vertical="center"/>
    </xf>
    <xf numFmtId="0" fontId="5" fillId="0" borderId="38" xfId="46" applyFont="1" applyBorder="1">
      <alignment vertical="center"/>
    </xf>
    <xf numFmtId="0" fontId="5" fillId="0" borderId="108" xfId="46" applyFont="1" applyBorder="1">
      <alignment vertical="center"/>
    </xf>
    <xf numFmtId="0" fontId="5" fillId="0" borderId="109" xfId="46" applyFont="1" applyBorder="1">
      <alignment vertical="center"/>
    </xf>
    <xf numFmtId="0" fontId="5" fillId="0" borderId="110" xfId="46" applyFont="1" applyBorder="1">
      <alignment vertical="center"/>
    </xf>
    <xf numFmtId="0" fontId="5" fillId="0" borderId="111" xfId="46" applyFont="1" applyBorder="1">
      <alignment vertical="center"/>
    </xf>
    <xf numFmtId="0" fontId="5" fillId="0" borderId="112" xfId="46" applyFont="1" applyBorder="1" applyAlignment="1">
      <alignment horizontal="right" vertical="center"/>
    </xf>
    <xf numFmtId="0" fontId="5" fillId="0" borderId="113" xfId="46" applyFont="1" applyBorder="1">
      <alignment vertical="center"/>
    </xf>
    <xf numFmtId="0" fontId="5" fillId="0" borderId="52" xfId="46" applyFont="1" applyBorder="1" applyAlignment="1">
      <alignment horizontal="center" vertical="center"/>
    </xf>
    <xf numFmtId="0" fontId="5" fillId="0" borderId="51" xfId="46" applyFont="1" applyBorder="1" applyAlignment="1">
      <alignment horizontal="center" vertical="center"/>
    </xf>
    <xf numFmtId="0" fontId="5" fillId="0" borderId="54" xfId="46" applyFont="1" applyBorder="1">
      <alignment vertical="center"/>
    </xf>
    <xf numFmtId="0" fontId="5" fillId="0" borderId="114" xfId="46" applyFont="1" applyBorder="1">
      <alignment vertical="center"/>
    </xf>
    <xf numFmtId="0" fontId="12" fillId="0" borderId="36" xfId="46" applyFont="1" applyBorder="1">
      <alignment vertical="center"/>
    </xf>
    <xf numFmtId="0" fontId="0" fillId="0" borderId="36" xfId="0" applyBorder="1">
      <alignment vertical="center"/>
    </xf>
    <xf numFmtId="0" fontId="0" fillId="0" borderId="37" xfId="0" applyBorder="1">
      <alignment vertical="center"/>
    </xf>
    <xf numFmtId="56" fontId="5" fillId="0" borderId="36" xfId="46" quotePrefix="1" applyNumberFormat="1" applyFont="1" applyBorder="1">
      <alignment vertical="center"/>
    </xf>
    <xf numFmtId="56" fontId="5" fillId="0" borderId="0" xfId="46" quotePrefix="1" applyNumberFormat="1" applyFont="1">
      <alignment vertical="center"/>
    </xf>
    <xf numFmtId="0" fontId="5" fillId="0" borderId="40" xfId="46" applyFont="1" applyBorder="1" applyProtection="1">
      <alignment vertical="center"/>
      <protection locked="0"/>
    </xf>
    <xf numFmtId="0" fontId="5" fillId="0" borderId="115" xfId="46" applyFont="1" applyBorder="1">
      <alignment vertical="center"/>
    </xf>
    <xf numFmtId="56" fontId="5" fillId="0" borderId="36" xfId="46" applyNumberFormat="1" applyFont="1" applyBorder="1">
      <alignment vertical="center"/>
    </xf>
    <xf numFmtId="56" fontId="5" fillId="0" borderId="37" xfId="46" quotePrefix="1" applyNumberFormat="1" applyFont="1" applyBorder="1">
      <alignment vertical="center"/>
    </xf>
    <xf numFmtId="0" fontId="5" fillId="0" borderId="51" xfId="46" applyFont="1" applyBorder="1" applyProtection="1">
      <alignment vertical="center"/>
      <protection locked="0"/>
    </xf>
    <xf numFmtId="0" fontId="5" fillId="0" borderId="36" xfId="46" applyFont="1" applyBorder="1" applyAlignment="1">
      <alignment vertical="top"/>
    </xf>
    <xf numFmtId="0" fontId="5" fillId="0" borderId="37" xfId="46" applyFont="1" applyBorder="1" applyAlignment="1">
      <alignment vertical="top"/>
    </xf>
    <xf numFmtId="0" fontId="5" fillId="0" borderId="48" xfId="46" applyFont="1" applyBorder="1" applyProtection="1">
      <alignment vertical="center"/>
      <protection locked="0"/>
    </xf>
    <xf numFmtId="0" fontId="5" fillId="0" borderId="25" xfId="46" applyFont="1" applyBorder="1" applyAlignment="1">
      <alignment horizontal="center" vertical="center"/>
    </xf>
    <xf numFmtId="0" fontId="5" fillId="0" borderId="48" xfId="46" applyFont="1" applyBorder="1" applyAlignment="1">
      <alignment horizontal="center" vertical="center"/>
    </xf>
    <xf numFmtId="0" fontId="5" fillId="0" borderId="0" xfId="46" applyFont="1" applyAlignment="1" applyProtection="1">
      <alignment vertical="top"/>
      <protection locked="0"/>
    </xf>
    <xf numFmtId="0" fontId="5" fillId="0" borderId="49" xfId="46" applyFont="1" applyBorder="1" applyAlignment="1">
      <alignment horizontal="center" vertical="center"/>
    </xf>
    <xf numFmtId="0" fontId="5" fillId="0" borderId="40" xfId="46" applyFont="1" applyBorder="1" applyAlignment="1">
      <alignment horizontal="center" vertical="center"/>
    </xf>
    <xf numFmtId="0" fontId="5" fillId="0" borderId="25" xfId="46" applyFont="1" applyBorder="1" applyAlignment="1">
      <alignment horizontal="left" vertical="center"/>
    </xf>
    <xf numFmtId="0" fontId="5" fillId="0" borderId="39" xfId="46" applyFont="1" applyBorder="1" applyAlignment="1">
      <alignment vertical="center" wrapText="1"/>
    </xf>
    <xf numFmtId="0" fontId="5" fillId="0" borderId="48" xfId="46" applyFont="1" applyBorder="1" applyAlignment="1">
      <alignment vertical="center" wrapText="1"/>
    </xf>
    <xf numFmtId="0" fontId="5" fillId="0" borderId="0" xfId="46" applyFont="1" applyAlignment="1">
      <alignment vertical="center" wrapText="1"/>
    </xf>
    <xf numFmtId="0" fontId="5" fillId="0" borderId="37" xfId="46" applyFont="1" applyBorder="1" applyAlignment="1">
      <alignment vertical="center" wrapText="1"/>
    </xf>
    <xf numFmtId="0" fontId="5" fillId="0" borderId="25" xfId="46" applyFont="1" applyBorder="1" applyAlignment="1">
      <alignment vertical="top"/>
    </xf>
    <xf numFmtId="0" fontId="5" fillId="0" borderId="39" xfId="46" applyFont="1" applyBorder="1" applyAlignment="1">
      <alignment horizontal="left" vertical="top"/>
    </xf>
    <xf numFmtId="0" fontId="5" fillId="0" borderId="48" xfId="46" applyFont="1" applyBorder="1" applyAlignment="1">
      <alignment horizontal="left" vertical="top"/>
    </xf>
    <xf numFmtId="0" fontId="5" fillId="0" borderId="33" xfId="46" applyFont="1" applyBorder="1" applyAlignment="1">
      <alignment horizontal="left" vertical="top"/>
    </xf>
    <xf numFmtId="0" fontId="5" fillId="0" borderId="40" xfId="46" applyFont="1" applyBorder="1" applyAlignment="1">
      <alignment horizontal="left" vertical="top"/>
    </xf>
    <xf numFmtId="0" fontId="5" fillId="0" borderId="39" xfId="46" applyFont="1" applyBorder="1" applyAlignment="1">
      <alignment vertical="top"/>
    </xf>
    <xf numFmtId="0" fontId="5" fillId="0" borderId="48" xfId="46" applyFont="1" applyBorder="1" applyAlignment="1">
      <alignment vertical="top"/>
    </xf>
    <xf numFmtId="0" fontId="5" fillId="0" borderId="42" xfId="46" applyFont="1" applyBorder="1">
      <alignment vertical="center"/>
    </xf>
    <xf numFmtId="0" fontId="5" fillId="0" borderId="35" xfId="46" applyFont="1" applyBorder="1">
      <alignment vertical="center"/>
    </xf>
    <xf numFmtId="0" fontId="5" fillId="0" borderId="33" xfId="46" applyFont="1" applyBorder="1" applyAlignment="1">
      <alignment vertical="top"/>
    </xf>
    <xf numFmtId="0" fontId="5" fillId="0" borderId="40" xfId="46" applyFont="1" applyBorder="1" applyAlignment="1">
      <alignment vertical="top"/>
    </xf>
    <xf numFmtId="0" fontId="5" fillId="0" borderId="116" xfId="46" applyFont="1" applyBorder="1">
      <alignment vertical="center"/>
    </xf>
    <xf numFmtId="0" fontId="12" fillId="0" borderId="0" xfId="46" applyFont="1" applyProtection="1">
      <alignment vertical="center"/>
      <protection locked="0"/>
    </xf>
    <xf numFmtId="0" fontId="14" fillId="0" borderId="36" xfId="46" applyFont="1" applyBorder="1">
      <alignment vertical="center"/>
    </xf>
    <xf numFmtId="0" fontId="14" fillId="0" borderId="37" xfId="46" applyFont="1" applyBorder="1">
      <alignment vertical="center"/>
    </xf>
    <xf numFmtId="0" fontId="14" fillId="0" borderId="49" xfId="46" applyFont="1" applyBorder="1">
      <alignment vertical="center"/>
    </xf>
    <xf numFmtId="0" fontId="14" fillId="0" borderId="33" xfId="46" applyFont="1" applyBorder="1">
      <alignment vertical="center"/>
    </xf>
    <xf numFmtId="0" fontId="14" fillId="0" borderId="40" xfId="46" applyFont="1" applyBorder="1">
      <alignment vertical="center"/>
    </xf>
    <xf numFmtId="0" fontId="5" fillId="0" borderId="27" xfId="46" applyFont="1" applyBorder="1">
      <alignment vertical="center"/>
    </xf>
    <xf numFmtId="0" fontId="5" fillId="0" borderId="34" xfId="46" applyFont="1" applyBorder="1">
      <alignment vertical="center"/>
    </xf>
    <xf numFmtId="0" fontId="5" fillId="0" borderId="0" xfId="46" applyFont="1" applyAlignment="1">
      <alignment vertical="center" shrinkToFit="1"/>
    </xf>
    <xf numFmtId="0" fontId="5" fillId="0" borderId="117" xfId="46" applyFont="1" applyBorder="1">
      <alignment vertical="center"/>
    </xf>
    <xf numFmtId="0" fontId="5" fillId="0" borderId="94" xfId="46" applyFont="1" applyBorder="1">
      <alignment vertical="center"/>
    </xf>
    <xf numFmtId="0" fontId="5" fillId="0" borderId="58" xfId="46" applyFont="1" applyBorder="1" applyAlignment="1">
      <alignment horizontal="right" vertical="center"/>
    </xf>
    <xf numFmtId="0" fontId="5" fillId="0" borderId="71" xfId="46" applyFont="1" applyBorder="1">
      <alignment vertical="center"/>
    </xf>
    <xf numFmtId="0" fontId="5" fillId="0" borderId="58" xfId="46" applyFont="1" applyBorder="1" applyAlignment="1">
      <alignment horizontal="left" vertical="center"/>
    </xf>
    <xf numFmtId="0" fontId="3" fillId="0" borderId="0" xfId="46">
      <alignment vertical="center"/>
    </xf>
    <xf numFmtId="0" fontId="3" fillId="0" borderId="0" xfId="46" applyAlignment="1">
      <alignment horizontal="right" vertical="center"/>
    </xf>
    <xf numFmtId="0" fontId="5" fillId="0" borderId="36" xfId="46" applyFont="1" applyBorder="1" applyAlignment="1">
      <alignment horizontal="left" vertical="center"/>
    </xf>
    <xf numFmtId="0" fontId="5" fillId="0" borderId="54" xfId="0" quotePrefix="1" applyFont="1" applyBorder="1">
      <alignment vertical="center"/>
    </xf>
    <xf numFmtId="0" fontId="5" fillId="0" borderId="31" xfId="0" quotePrefix="1" applyFont="1" applyBorder="1">
      <alignment vertical="center"/>
    </xf>
    <xf numFmtId="0" fontId="5" fillId="0" borderId="55" xfId="0" quotePrefix="1" applyFont="1" applyBorder="1">
      <alignment vertical="center"/>
    </xf>
    <xf numFmtId="0" fontId="5" fillId="0" borderId="54" xfId="0" applyFont="1" applyBorder="1">
      <alignment vertical="center"/>
    </xf>
    <xf numFmtId="0" fontId="5" fillId="0" borderId="55" xfId="0" applyFont="1" applyBorder="1">
      <alignment vertical="center"/>
    </xf>
    <xf numFmtId="0" fontId="5" fillId="0" borderId="31" xfId="0" applyFont="1" applyBorder="1" applyProtection="1">
      <alignment vertical="center"/>
      <protection locked="0"/>
    </xf>
    <xf numFmtId="0" fontId="5" fillId="0" borderId="36" xfId="0" applyFont="1" applyBorder="1" applyAlignment="1">
      <alignment vertical="top"/>
    </xf>
    <xf numFmtId="0" fontId="5" fillId="0" borderId="0" xfId="0" applyFont="1" applyAlignment="1">
      <alignment vertical="top" wrapText="1"/>
    </xf>
    <xf numFmtId="0" fontId="5" fillId="0" borderId="37" xfId="0" applyFont="1" applyBorder="1" applyAlignment="1">
      <alignment vertical="top" wrapText="1"/>
    </xf>
    <xf numFmtId="0" fontId="5" fillId="0" borderId="36" xfId="0" applyFont="1" applyBorder="1">
      <alignment vertical="center"/>
    </xf>
    <xf numFmtId="0" fontId="5" fillId="0" borderId="37" xfId="0" applyFont="1" applyBorder="1">
      <alignment vertical="center"/>
    </xf>
    <xf numFmtId="0" fontId="5" fillId="0" borderId="49" xfId="0" applyFont="1" applyBorder="1">
      <alignment vertical="center"/>
    </xf>
    <xf numFmtId="0" fontId="5" fillId="0" borderId="40" xfId="0" applyFont="1" applyBorder="1">
      <alignment vertical="center"/>
    </xf>
    <xf numFmtId="0" fontId="5" fillId="0" borderId="36" xfId="0" applyFont="1" applyBorder="1" applyProtection="1">
      <alignment vertical="center"/>
      <protection locked="0"/>
    </xf>
    <xf numFmtId="0" fontId="5" fillId="0" borderId="47" xfId="0" applyFont="1" applyBorder="1">
      <alignment vertical="center"/>
    </xf>
    <xf numFmtId="0" fontId="5" fillId="0" borderId="0" xfId="0" applyFont="1" applyAlignment="1">
      <alignment vertical="top"/>
    </xf>
    <xf numFmtId="0" fontId="5" fillId="0" borderId="37" xfId="0" applyFont="1" applyBorder="1" applyAlignment="1">
      <alignment vertical="top"/>
    </xf>
    <xf numFmtId="0" fontId="5" fillId="0" borderId="25" xfId="0" applyFont="1" applyBorder="1">
      <alignment vertical="center"/>
    </xf>
    <xf numFmtId="0" fontId="5" fillId="0" borderId="48" xfId="0" applyFont="1" applyBorder="1">
      <alignment vertical="center"/>
    </xf>
    <xf numFmtId="0" fontId="5" fillId="0" borderId="50" xfId="0" applyFont="1" applyBorder="1">
      <alignment vertical="center"/>
    </xf>
    <xf numFmtId="0" fontId="5" fillId="0" borderId="25" xfId="0" applyFont="1" applyBorder="1" applyAlignment="1">
      <alignment vertical="top"/>
    </xf>
    <xf numFmtId="0" fontId="5" fillId="0" borderId="39" xfId="0" applyFont="1" applyBorder="1" applyAlignment="1">
      <alignment vertical="top"/>
    </xf>
    <xf numFmtId="0" fontId="5" fillId="0" borderId="48" xfId="0" applyFont="1" applyBorder="1" applyAlignment="1">
      <alignment vertical="top"/>
    </xf>
    <xf numFmtId="0" fontId="5" fillId="0" borderId="25" xfId="0" applyFont="1" applyBorder="1" applyAlignment="1"/>
    <xf numFmtId="0" fontId="5" fillId="0" borderId="48" xfId="0" applyFont="1" applyBorder="1" applyAlignment="1"/>
    <xf numFmtId="0" fontId="5" fillId="0" borderId="49" xfId="0" applyFont="1" applyBorder="1" applyAlignment="1"/>
    <xf numFmtId="0" fontId="5" fillId="0" borderId="36" xfId="0" applyFont="1" applyBorder="1" applyAlignment="1"/>
    <xf numFmtId="0" fontId="5" fillId="0" borderId="37" xfId="0" applyFont="1" applyBorder="1" applyAlignment="1"/>
    <xf numFmtId="0" fontId="5" fillId="0" borderId="49" xfId="0" applyFont="1" applyBorder="1" applyAlignment="1">
      <alignment vertical="top"/>
    </xf>
    <xf numFmtId="0" fontId="5" fillId="0" borderId="33" xfId="0" applyFont="1" applyBorder="1" applyAlignment="1">
      <alignment vertical="top"/>
    </xf>
    <xf numFmtId="0" fontId="5" fillId="0" borderId="40" xfId="0" applyFont="1" applyBorder="1" applyAlignment="1">
      <alignment vertical="top"/>
    </xf>
    <xf numFmtId="0" fontId="5" fillId="0" borderId="25" xfId="0" quotePrefix="1" applyFont="1" applyBorder="1">
      <alignment vertical="center"/>
    </xf>
    <xf numFmtId="0" fontId="5" fillId="0" borderId="39" xfId="0" quotePrefix="1" applyFont="1" applyBorder="1">
      <alignment vertical="center"/>
    </xf>
    <xf numFmtId="0" fontId="5" fillId="0" borderId="48" xfId="0" quotePrefix="1" applyFont="1" applyBorder="1">
      <alignment vertical="center"/>
    </xf>
    <xf numFmtId="0" fontId="5" fillId="0" borderId="42" xfId="0" applyFont="1" applyBorder="1">
      <alignment vertical="center"/>
    </xf>
    <xf numFmtId="0" fontId="5" fillId="0" borderId="38" xfId="0" applyFont="1" applyBorder="1">
      <alignment vertical="center"/>
    </xf>
    <xf numFmtId="0" fontId="5" fillId="0" borderId="35" xfId="0" applyFont="1" applyBorder="1">
      <alignment vertical="center"/>
    </xf>
    <xf numFmtId="0" fontId="5" fillId="0" borderId="52" xfId="0" applyFont="1" applyBorder="1">
      <alignment vertical="center"/>
    </xf>
    <xf numFmtId="0" fontId="5" fillId="0" borderId="32" xfId="0" applyFont="1" applyBorder="1">
      <alignment vertical="center"/>
    </xf>
    <xf numFmtId="0" fontId="5" fillId="0" borderId="51" xfId="0" applyFont="1" applyBorder="1">
      <alignment vertical="center"/>
    </xf>
    <xf numFmtId="0" fontId="5" fillId="0" borderId="52" xfId="0" applyFont="1" applyBorder="1" applyAlignment="1">
      <alignment vertical="top"/>
    </xf>
    <xf numFmtId="0" fontId="5" fillId="0" borderId="32" xfId="0" applyFont="1" applyBorder="1" applyAlignment="1">
      <alignment vertical="top"/>
    </xf>
    <xf numFmtId="0" fontId="5" fillId="0" borderId="51" xfId="0" applyFont="1" applyBorder="1" applyAlignment="1">
      <alignment vertical="top"/>
    </xf>
    <xf numFmtId="0" fontId="5" fillId="0" borderId="118" xfId="0" applyFont="1" applyBorder="1">
      <alignment vertical="center"/>
    </xf>
    <xf numFmtId="0" fontId="5" fillId="0" borderId="109" xfId="0" applyFont="1" applyBorder="1">
      <alignment vertical="center"/>
    </xf>
    <xf numFmtId="0" fontId="5" fillId="0" borderId="119" xfId="0" applyFont="1" applyBorder="1">
      <alignment vertical="center"/>
    </xf>
    <xf numFmtId="0" fontId="5" fillId="0" borderId="32" xfId="0" applyFont="1" applyBorder="1" applyProtection="1">
      <alignment vertical="center"/>
      <protection locked="0"/>
    </xf>
    <xf numFmtId="0" fontId="5" fillId="0" borderId="53" xfId="0" applyFont="1" applyBorder="1">
      <alignment vertical="center"/>
    </xf>
    <xf numFmtId="0" fontId="5" fillId="0" borderId="46" xfId="46" applyFont="1" applyBorder="1">
      <alignment vertical="center"/>
    </xf>
    <xf numFmtId="0" fontId="5" fillId="0" borderId="120" xfId="46" applyFont="1" applyBorder="1">
      <alignment vertical="center"/>
    </xf>
    <xf numFmtId="0" fontId="12" fillId="0" borderId="57" xfId="46" applyFont="1" applyBorder="1">
      <alignment vertical="center"/>
    </xf>
    <xf numFmtId="0" fontId="12" fillId="0" borderId="71" xfId="46" applyFont="1" applyBorder="1" applyAlignment="1">
      <alignment horizontal="right" vertical="center"/>
    </xf>
    <xf numFmtId="0" fontId="12" fillId="0" borderId="37" xfId="46" applyFont="1" applyBorder="1" applyAlignment="1">
      <alignment horizontal="right" vertical="center"/>
    </xf>
    <xf numFmtId="0" fontId="5" fillId="0" borderId="121" xfId="46" applyFont="1" applyBorder="1">
      <alignment vertical="center"/>
    </xf>
    <xf numFmtId="0" fontId="5" fillId="0" borderId="39" xfId="46" applyFont="1" applyBorder="1" applyAlignment="1">
      <alignment vertical="center" shrinkToFit="1"/>
    </xf>
    <xf numFmtId="0" fontId="5" fillId="0" borderId="48" xfId="46" applyFont="1" applyBorder="1" applyAlignment="1">
      <alignment vertical="center" shrinkToFit="1"/>
    </xf>
    <xf numFmtId="0" fontId="5" fillId="0" borderId="33" xfId="46" applyFont="1" applyBorder="1" applyAlignment="1">
      <alignment vertical="center" shrinkToFit="1"/>
    </xf>
    <xf numFmtId="0" fontId="5" fillId="0" borderId="40" xfId="46" applyFont="1" applyBorder="1" applyAlignment="1">
      <alignment vertical="center" shrinkToFit="1"/>
    </xf>
    <xf numFmtId="0" fontId="5" fillId="0" borderId="106" xfId="46" applyFont="1" applyBorder="1" applyAlignment="1">
      <alignment horizontal="right" vertical="center"/>
    </xf>
    <xf numFmtId="0" fontId="5" fillId="0" borderId="119" xfId="46" applyFont="1" applyBorder="1">
      <alignment vertical="center"/>
    </xf>
    <xf numFmtId="0" fontId="5" fillId="0" borderId="37" xfId="46" applyFont="1" applyBorder="1" applyAlignment="1">
      <alignment vertical="center" shrinkToFit="1"/>
    </xf>
    <xf numFmtId="0" fontId="5" fillId="0" borderId="48" xfId="46" applyFont="1" applyBorder="1" applyAlignment="1">
      <alignment horizontal="center" vertical="top" textRotation="255"/>
    </xf>
    <xf numFmtId="0" fontId="5" fillId="0" borderId="39" xfId="46" applyFont="1" applyBorder="1" applyAlignment="1" applyProtection="1">
      <alignment vertical="center" shrinkToFit="1"/>
      <protection locked="0"/>
    </xf>
    <xf numFmtId="0" fontId="5" fillId="0" borderId="37" xfId="46" applyFont="1" applyBorder="1" applyAlignment="1">
      <alignment horizontal="center" vertical="top" textRotation="255"/>
    </xf>
    <xf numFmtId="0" fontId="5" fillId="0" borderId="40" xfId="46" applyFont="1" applyBorder="1" applyAlignment="1">
      <alignment horizontal="center" vertical="top" textRotation="255"/>
    </xf>
    <xf numFmtId="0" fontId="5" fillId="0" borderId="51" xfId="46" applyFont="1" applyBorder="1" applyAlignment="1">
      <alignment vertical="top" textRotation="255"/>
    </xf>
    <xf numFmtId="0" fontId="5" fillId="0" borderId="32" xfId="46" applyFont="1" applyBorder="1" applyAlignment="1" applyProtection="1">
      <alignment vertical="center" shrinkToFit="1"/>
      <protection locked="0"/>
    </xf>
    <xf numFmtId="0" fontId="5" fillId="0" borderId="0" xfId="46" applyFont="1" applyAlignment="1">
      <alignment vertical="top" textRotation="255"/>
    </xf>
    <xf numFmtId="0" fontId="5" fillId="0" borderId="31" xfId="46" applyFont="1" applyBorder="1" applyAlignment="1" applyProtection="1">
      <alignment vertical="center" shrinkToFit="1"/>
      <protection locked="0"/>
    </xf>
    <xf numFmtId="0" fontId="5" fillId="0" borderId="36" xfId="46" applyFont="1" applyBorder="1" applyAlignment="1">
      <alignment horizontal="left" vertical="center" indent="1"/>
    </xf>
    <xf numFmtId="0" fontId="5" fillId="0" borderId="0" xfId="46" applyFont="1" applyAlignment="1">
      <alignment horizontal="left" vertical="center" indent="1"/>
    </xf>
    <xf numFmtId="0" fontId="5" fillId="0" borderId="37" xfId="46" applyFont="1" applyBorder="1" applyAlignment="1">
      <alignment horizontal="left" vertical="center" indent="1"/>
    </xf>
    <xf numFmtId="0" fontId="5" fillId="0" borderId="37" xfId="46" applyFont="1" applyBorder="1" applyAlignment="1">
      <alignment vertical="top" textRotation="255"/>
    </xf>
    <xf numFmtId="0" fontId="17" fillId="0" borderId="0" xfId="0" applyFont="1" applyAlignment="1"/>
    <xf numFmtId="0" fontId="5" fillId="0" borderId="61" xfId="46" applyFont="1" applyBorder="1">
      <alignment vertical="center"/>
    </xf>
    <xf numFmtId="0" fontId="23" fillId="0" borderId="0" xfId="46" applyFont="1">
      <alignment vertical="center"/>
    </xf>
    <xf numFmtId="0" fontId="5" fillId="0" borderId="122" xfId="46" applyFont="1" applyBorder="1">
      <alignment vertical="center"/>
    </xf>
    <xf numFmtId="0" fontId="5" fillId="0" borderId="36" xfId="46" applyFont="1" applyBorder="1" applyAlignment="1"/>
    <xf numFmtId="0" fontId="5" fillId="0" borderId="0" xfId="46" applyFont="1" applyAlignment="1"/>
    <xf numFmtId="0" fontId="5" fillId="0" borderId="37" xfId="46" applyFont="1" applyBorder="1" applyAlignment="1"/>
    <xf numFmtId="0" fontId="5" fillId="0" borderId="52" xfId="46" applyFont="1" applyBorder="1" applyAlignment="1"/>
    <xf numFmtId="0" fontId="5" fillId="0" borderId="32" xfId="46" applyFont="1" applyBorder="1" applyAlignment="1"/>
    <xf numFmtId="0" fontId="5" fillId="0" borderId="51" xfId="46" applyFont="1" applyBorder="1" applyAlignment="1"/>
    <xf numFmtId="0" fontId="19" fillId="0" borderId="0" xfId="46" applyFont="1">
      <alignment vertical="center"/>
    </xf>
    <xf numFmtId="0" fontId="0" fillId="0" borderId="33" xfId="0" applyBorder="1">
      <alignment vertical="center"/>
    </xf>
    <xf numFmtId="0" fontId="0" fillId="0" borderId="39" xfId="0" applyBorder="1">
      <alignment vertical="center"/>
    </xf>
    <xf numFmtId="0" fontId="5" fillId="38" borderId="0" xfId="0" applyFont="1" applyFill="1" applyAlignment="1">
      <alignment horizontal="center"/>
    </xf>
    <xf numFmtId="0" fontId="5" fillId="38" borderId="33" xfId="0" applyFont="1" applyFill="1" applyBorder="1" applyAlignment="1">
      <alignment horizontal="center"/>
    </xf>
    <xf numFmtId="177" fontId="5" fillId="0" borderId="33" xfId="0" applyNumberFormat="1" applyFont="1" applyBorder="1" applyAlignment="1"/>
    <xf numFmtId="0" fontId="5" fillId="38" borderId="39" xfId="0" applyFont="1" applyFill="1" applyBorder="1" applyAlignment="1">
      <alignment horizontal="center"/>
    </xf>
    <xf numFmtId="0" fontId="12" fillId="0" borderId="0" xfId="0" applyFont="1" applyAlignment="1">
      <alignment horizontal="left"/>
    </xf>
    <xf numFmtId="0" fontId="12" fillId="0" borderId="0" xfId="0" applyFont="1" applyAlignment="1">
      <alignment horizontal="left" wrapText="1"/>
    </xf>
    <xf numFmtId="0" fontId="12" fillId="0" borderId="0" xfId="0" quotePrefix="1" applyFont="1" applyAlignment="1">
      <alignment shrinkToFit="1"/>
    </xf>
    <xf numFmtId="0" fontId="3" fillId="38" borderId="21" xfId="45" applyFont="1" applyFill="1" applyBorder="1" applyAlignment="1">
      <alignment horizontal="center" vertical="center" wrapText="1" shrinkToFit="1"/>
    </xf>
    <xf numFmtId="0" fontId="12" fillId="38" borderId="56" xfId="0" applyFont="1" applyFill="1" applyBorder="1" applyAlignment="1">
      <alignment horizontal="center" vertical="center"/>
    </xf>
    <xf numFmtId="0" fontId="12" fillId="38" borderId="58" xfId="0" applyFont="1" applyFill="1" applyBorder="1" applyAlignment="1">
      <alignment horizontal="center" vertical="center"/>
    </xf>
    <xf numFmtId="0" fontId="12" fillId="38" borderId="67" xfId="0" applyFont="1" applyFill="1" applyBorder="1" applyAlignment="1">
      <alignment horizontal="center" vertical="center"/>
    </xf>
    <xf numFmtId="0" fontId="12" fillId="38" borderId="72" xfId="0" applyFont="1" applyFill="1" applyBorder="1" applyAlignment="1">
      <alignment horizontal="center" vertical="center"/>
    </xf>
    <xf numFmtId="0" fontId="3" fillId="38" borderId="0" xfId="45" applyFont="1" applyFill="1" applyAlignment="1">
      <alignment horizontal="center"/>
    </xf>
    <xf numFmtId="0" fontId="3" fillId="38" borderId="43" xfId="45" applyFont="1" applyFill="1" applyBorder="1" applyAlignment="1">
      <alignment horizontal="center" vertical="center"/>
    </xf>
    <xf numFmtId="176" fontId="3" fillId="38" borderId="21" xfId="45" applyNumberFormat="1" applyFont="1" applyFill="1" applyBorder="1"/>
    <xf numFmtId="176" fontId="3" fillId="38" borderId="42" xfId="45" applyNumberFormat="1" applyFont="1" applyFill="1" applyBorder="1"/>
    <xf numFmtId="0" fontId="3" fillId="38" borderId="41" xfId="45" applyFont="1" applyFill="1" applyBorder="1"/>
    <xf numFmtId="0" fontId="5" fillId="38" borderId="36" xfId="46" applyFont="1" applyFill="1" applyBorder="1" applyProtection="1">
      <alignment vertical="center"/>
      <protection locked="0"/>
    </xf>
    <xf numFmtId="0" fontId="5" fillId="38" borderId="0" xfId="46" applyFont="1" applyFill="1" applyProtection="1">
      <alignment vertical="center"/>
      <protection locked="0"/>
    </xf>
    <xf numFmtId="0" fontId="5" fillId="38" borderId="33" xfId="46" applyFont="1" applyFill="1" applyBorder="1" applyProtection="1">
      <alignment vertical="center"/>
      <protection locked="0"/>
    </xf>
    <xf numFmtId="0" fontId="5" fillId="38" borderId="25" xfId="46" applyFont="1" applyFill="1" applyBorder="1" applyProtection="1">
      <alignment vertical="center"/>
      <protection locked="0"/>
    </xf>
    <xf numFmtId="0" fontId="9" fillId="0" borderId="0" xfId="45" applyFont="1" applyAlignment="1">
      <alignment horizontal="right" vertical="center"/>
    </xf>
    <xf numFmtId="0" fontId="5" fillId="38" borderId="0" xfId="46" applyFont="1" applyFill="1" applyAlignment="1" applyProtection="1">
      <alignment horizontal="center" vertical="center"/>
      <protection locked="0"/>
    </xf>
    <xf numFmtId="0" fontId="5" fillId="38" borderId="32" xfId="46" applyFont="1" applyFill="1" applyBorder="1" applyProtection="1">
      <alignment vertical="center"/>
      <protection locked="0"/>
    </xf>
    <xf numFmtId="0" fontId="5" fillId="38" borderId="49" xfId="46" applyFont="1" applyFill="1" applyBorder="1" applyProtection="1">
      <alignment vertical="center"/>
      <protection locked="0"/>
    </xf>
    <xf numFmtId="0" fontId="5" fillId="38" borderId="52" xfId="46" applyFont="1" applyFill="1" applyBorder="1" applyProtection="1">
      <alignment vertical="center"/>
      <protection locked="0"/>
    </xf>
    <xf numFmtId="0" fontId="5" fillId="38" borderId="31" xfId="46" applyFont="1" applyFill="1" applyBorder="1" applyProtection="1">
      <alignment vertical="center"/>
      <protection locked="0"/>
    </xf>
    <xf numFmtId="0" fontId="5" fillId="38" borderId="39" xfId="46" applyFont="1" applyFill="1" applyBorder="1" applyProtection="1">
      <alignment vertical="center"/>
      <protection locked="0"/>
    </xf>
    <xf numFmtId="0" fontId="5" fillId="38" borderId="54" xfId="46" applyFont="1" applyFill="1" applyBorder="1" applyProtection="1">
      <alignment vertical="center"/>
      <protection locked="0"/>
    </xf>
    <xf numFmtId="0" fontId="5" fillId="38" borderId="57" xfId="46" applyFont="1" applyFill="1" applyBorder="1" applyProtection="1">
      <alignment vertical="center"/>
      <protection locked="0"/>
    </xf>
    <xf numFmtId="0" fontId="5" fillId="38" borderId="56" xfId="46" applyFont="1" applyFill="1" applyBorder="1" applyProtection="1">
      <alignment vertical="center"/>
      <protection locked="0"/>
    </xf>
    <xf numFmtId="0" fontId="5" fillId="38" borderId="58" xfId="46" applyFont="1" applyFill="1" applyBorder="1" applyProtection="1">
      <alignment vertical="center"/>
      <protection locked="0"/>
    </xf>
    <xf numFmtId="0" fontId="5" fillId="38" borderId="0" xfId="46" applyFont="1" applyFill="1" applyAlignment="1">
      <alignment horizontal="center" vertical="center"/>
    </xf>
    <xf numFmtId="0" fontId="5" fillId="38" borderId="0" xfId="46" applyFont="1" applyFill="1" applyAlignment="1">
      <alignment vertical="center" shrinkToFit="1"/>
    </xf>
    <xf numFmtId="0" fontId="5" fillId="38" borderId="31" xfId="0" applyFont="1" applyFill="1" applyBorder="1" applyProtection="1">
      <alignment vertical="center"/>
      <protection locked="0"/>
    </xf>
    <xf numFmtId="0" fontId="5" fillId="38" borderId="0" xfId="0" applyFont="1" applyFill="1" applyProtection="1">
      <alignment vertical="center"/>
      <protection locked="0"/>
    </xf>
    <xf numFmtId="0" fontId="5" fillId="38" borderId="39" xfId="0" applyFont="1" applyFill="1" applyBorder="1" applyProtection="1">
      <alignment vertical="center"/>
      <protection locked="0"/>
    </xf>
    <xf numFmtId="0" fontId="5" fillId="38" borderId="36" xfId="0" applyFont="1" applyFill="1" applyBorder="1" applyProtection="1">
      <alignment vertical="center"/>
      <protection locked="0"/>
    </xf>
    <xf numFmtId="0" fontId="5" fillId="38" borderId="25" xfId="0" applyFont="1" applyFill="1" applyBorder="1" applyProtection="1">
      <alignment vertical="center"/>
      <protection locked="0"/>
    </xf>
    <xf numFmtId="0" fontId="5" fillId="38" borderId="54" xfId="0" applyFont="1" applyFill="1" applyBorder="1" applyProtection="1">
      <alignment vertical="center"/>
      <protection locked="0"/>
    </xf>
    <xf numFmtId="0" fontId="5" fillId="38" borderId="109" xfId="0" applyFont="1" applyFill="1" applyBorder="1" applyProtection="1">
      <alignment vertical="center"/>
      <protection locked="0"/>
    </xf>
    <xf numFmtId="0" fontId="5" fillId="38" borderId="52" xfId="0" applyFont="1" applyFill="1" applyBorder="1" applyProtection="1">
      <alignment vertical="center"/>
      <protection locked="0"/>
    </xf>
    <xf numFmtId="0" fontId="5" fillId="38" borderId="124" xfId="46" applyFont="1" applyFill="1" applyBorder="1" applyProtection="1">
      <alignment vertical="center"/>
      <protection locked="0"/>
    </xf>
    <xf numFmtId="0" fontId="5" fillId="38" borderId="84" xfId="46" applyFont="1" applyFill="1" applyBorder="1" applyProtection="1">
      <alignment vertical="center"/>
      <protection locked="0"/>
    </xf>
    <xf numFmtId="0" fontId="5" fillId="38" borderId="59" xfId="46" applyFont="1" applyFill="1" applyBorder="1" applyProtection="1">
      <alignment vertical="center"/>
      <protection locked="0"/>
    </xf>
    <xf numFmtId="0" fontId="5" fillId="38" borderId="34" xfId="45" applyFont="1" applyFill="1" applyBorder="1" applyAlignment="1">
      <alignment horizontal="center" vertical="center"/>
    </xf>
    <xf numFmtId="0" fontId="5" fillId="38" borderId="34" xfId="45" applyFont="1" applyFill="1" applyBorder="1" applyAlignment="1">
      <alignment horizontal="center" vertical="center" wrapText="1"/>
    </xf>
    <xf numFmtId="0" fontId="5" fillId="38" borderId="46" xfId="45" applyFont="1" applyFill="1" applyBorder="1" applyAlignment="1">
      <alignment horizontal="center" vertical="center"/>
    </xf>
    <xf numFmtId="0" fontId="5" fillId="38" borderId="125" xfId="46" applyFont="1" applyFill="1" applyBorder="1" applyProtection="1">
      <alignment vertical="center"/>
      <protection locked="0"/>
    </xf>
    <xf numFmtId="0" fontId="5" fillId="38" borderId="0" xfId="46" applyFont="1" applyFill="1">
      <alignment vertical="center"/>
    </xf>
    <xf numFmtId="0" fontId="5" fillId="38" borderId="31" xfId="46" applyFont="1" applyFill="1" applyBorder="1" applyAlignment="1">
      <alignment vertical="center" shrinkToFit="1"/>
    </xf>
    <xf numFmtId="0" fontId="5" fillId="38" borderId="60" xfId="46" applyFont="1" applyFill="1" applyBorder="1" applyAlignment="1">
      <alignment vertical="center" shrinkToFit="1"/>
    </xf>
    <xf numFmtId="0" fontId="5" fillId="38" borderId="39" xfId="46" applyFont="1" applyFill="1" applyBorder="1" applyAlignment="1">
      <alignment vertical="center" shrinkToFit="1"/>
    </xf>
    <xf numFmtId="0" fontId="5" fillId="38" borderId="33" xfId="46" applyFont="1" applyFill="1" applyBorder="1">
      <alignment vertical="center"/>
    </xf>
    <xf numFmtId="0" fontId="3" fillId="38" borderId="79" xfId="45" applyFont="1" applyFill="1" applyBorder="1" applyAlignment="1">
      <alignment horizontal="center" vertical="center"/>
    </xf>
    <xf numFmtId="0" fontId="3" fillId="38" borderId="66" xfId="45" applyFont="1" applyFill="1" applyBorder="1" applyAlignment="1">
      <alignment horizontal="center" vertical="center"/>
    </xf>
    <xf numFmtId="0" fontId="3" fillId="38" borderId="14" xfId="45" applyFont="1" applyFill="1" applyBorder="1" applyAlignment="1">
      <alignment horizontal="center" vertical="center"/>
    </xf>
    <xf numFmtId="0" fontId="3" fillId="38" borderId="15" xfId="45" applyFont="1" applyFill="1" applyBorder="1" applyAlignment="1">
      <alignment horizontal="center" vertical="center"/>
    </xf>
    <xf numFmtId="176" fontId="3" fillId="38" borderId="79" xfId="45" applyNumberFormat="1" applyFont="1" applyFill="1" applyBorder="1"/>
    <xf numFmtId="183" fontId="3" fillId="38" borderId="79" xfId="45" applyNumberFormat="1" applyFont="1" applyFill="1" applyBorder="1"/>
    <xf numFmtId="0" fontId="3" fillId="38" borderId="82" xfId="45" applyFont="1" applyFill="1" applyBorder="1" applyAlignment="1">
      <alignment horizontal="center" vertical="center"/>
    </xf>
    <xf numFmtId="0" fontId="3" fillId="38" borderId="68" xfId="45" applyFont="1" applyFill="1" applyBorder="1" applyAlignment="1">
      <alignment horizontal="center" vertical="center"/>
    </xf>
    <xf numFmtId="0" fontId="3" fillId="38" borderId="19" xfId="45" applyFont="1" applyFill="1" applyBorder="1" applyAlignment="1">
      <alignment horizontal="center" vertical="center"/>
    </xf>
    <xf numFmtId="0" fontId="3" fillId="38" borderId="20" xfId="45" applyFont="1" applyFill="1" applyBorder="1" applyAlignment="1">
      <alignment horizontal="center" vertical="center"/>
    </xf>
    <xf numFmtId="176" fontId="3" fillId="38" borderId="82" xfId="45" applyNumberFormat="1" applyFont="1" applyFill="1" applyBorder="1"/>
    <xf numFmtId="183" fontId="3" fillId="38" borderId="82" xfId="45" applyNumberFormat="1" applyFont="1" applyFill="1" applyBorder="1"/>
    <xf numFmtId="0" fontId="3" fillId="38" borderId="89" xfId="45" applyFont="1" applyFill="1" applyBorder="1" applyAlignment="1">
      <alignment horizontal="center" vertical="center"/>
    </xf>
    <xf numFmtId="0" fontId="3" fillId="38" borderId="22" xfId="45" applyFont="1" applyFill="1" applyBorder="1" applyAlignment="1">
      <alignment horizontal="center" vertical="center"/>
    </xf>
    <xf numFmtId="0" fontId="3" fillId="38" borderId="23" xfId="45" applyFont="1" applyFill="1" applyBorder="1" applyAlignment="1">
      <alignment horizontal="center" vertical="center"/>
    </xf>
    <xf numFmtId="0" fontId="3" fillId="38" borderId="24" xfId="45" applyFont="1" applyFill="1" applyBorder="1" applyAlignment="1">
      <alignment horizontal="center" vertical="center"/>
    </xf>
    <xf numFmtId="176" fontId="3" fillId="38" borderId="89" xfId="45" applyNumberFormat="1" applyFont="1" applyFill="1" applyBorder="1"/>
    <xf numFmtId="183" fontId="3" fillId="38" borderId="89" xfId="45" applyNumberFormat="1" applyFont="1" applyFill="1" applyBorder="1"/>
    <xf numFmtId="0" fontId="5" fillId="38" borderId="63" xfId="46" applyFont="1" applyFill="1" applyBorder="1" applyProtection="1">
      <alignment vertical="center"/>
      <protection locked="0"/>
    </xf>
    <xf numFmtId="0" fontId="3" fillId="38" borderId="21" xfId="45" applyFont="1" applyFill="1" applyBorder="1"/>
    <xf numFmtId="178" fontId="3" fillId="38" borderId="21" xfId="45" applyNumberFormat="1" applyFont="1" applyFill="1" applyBorder="1"/>
    <xf numFmtId="178" fontId="3" fillId="38" borderId="16" xfId="45" applyNumberFormat="1" applyFont="1" applyFill="1" applyBorder="1"/>
    <xf numFmtId="0" fontId="3" fillId="38" borderId="16" xfId="45" applyFont="1" applyFill="1" applyBorder="1"/>
    <xf numFmtId="178" fontId="3" fillId="38" borderId="46" xfId="45" applyNumberFormat="1" applyFont="1" applyFill="1" applyBorder="1"/>
    <xf numFmtId="0" fontId="3" fillId="38" borderId="46" xfId="45" applyFont="1" applyFill="1" applyBorder="1"/>
    <xf numFmtId="0" fontId="3" fillId="38" borderId="27" xfId="45" applyFont="1" applyFill="1" applyBorder="1"/>
    <xf numFmtId="0" fontId="3" fillId="38" borderId="126" xfId="45" applyFont="1" applyFill="1" applyBorder="1"/>
    <xf numFmtId="0" fontId="5" fillId="38" borderId="0" xfId="46" applyFont="1" applyFill="1" applyAlignment="1" applyProtection="1">
      <alignment vertical="center" shrinkToFit="1"/>
      <protection locked="0"/>
    </xf>
    <xf numFmtId="0" fontId="5" fillId="38" borderId="37" xfId="46" applyFont="1" applyFill="1" applyBorder="1" applyAlignment="1" applyProtection="1">
      <alignment vertical="center" shrinkToFit="1"/>
      <protection locked="0"/>
    </xf>
    <xf numFmtId="0" fontId="57" fillId="0" borderId="0" xfId="46" applyFont="1">
      <alignment vertical="center"/>
    </xf>
    <xf numFmtId="0" fontId="57" fillId="38" borderId="0" xfId="46" applyFont="1" applyFill="1" applyProtection="1">
      <alignment vertical="center"/>
      <protection locked="0"/>
    </xf>
    <xf numFmtId="0" fontId="57" fillId="38" borderId="33" xfId="46" applyFont="1" applyFill="1" applyBorder="1" applyProtection="1">
      <alignment vertical="center"/>
      <protection locked="0"/>
    </xf>
    <xf numFmtId="0" fontId="57" fillId="0" borderId="33" xfId="46" applyFont="1" applyBorder="1">
      <alignment vertical="center"/>
    </xf>
    <xf numFmtId="0" fontId="58" fillId="0" borderId="0" xfId="46" applyFont="1">
      <alignment vertical="center"/>
    </xf>
    <xf numFmtId="0" fontId="58" fillId="0" borderId="33" xfId="46" applyFont="1" applyBorder="1">
      <alignment vertical="center"/>
    </xf>
    <xf numFmtId="0" fontId="58" fillId="38" borderId="33" xfId="46" applyFont="1" applyFill="1" applyBorder="1" applyProtection="1">
      <alignment vertical="center"/>
      <protection locked="0"/>
    </xf>
    <xf numFmtId="0" fontId="58" fillId="38" borderId="0" xfId="46" applyFont="1" applyFill="1" applyProtection="1">
      <alignment vertical="center"/>
      <protection locked="0"/>
    </xf>
    <xf numFmtId="0" fontId="12" fillId="0" borderId="36" xfId="46" applyFont="1" applyBorder="1" applyAlignment="1">
      <alignment vertical="top" wrapText="1"/>
    </xf>
    <xf numFmtId="0" fontId="12" fillId="0" borderId="0" xfId="46" applyFont="1" applyAlignment="1">
      <alignment vertical="top" wrapText="1"/>
    </xf>
    <xf numFmtId="0" fontId="12" fillId="0" borderId="37" xfId="46" applyFont="1" applyBorder="1" applyAlignment="1">
      <alignment vertical="top" wrapText="1"/>
    </xf>
    <xf numFmtId="0" fontId="5" fillId="0" borderId="33" xfId="46" applyFont="1" applyBorder="1" applyAlignment="1" applyProtection="1">
      <alignment vertical="center" shrinkToFit="1"/>
      <protection locked="0"/>
    </xf>
    <xf numFmtId="0" fontId="5" fillId="0" borderId="40" xfId="46" applyFont="1" applyBorder="1" applyAlignment="1" applyProtection="1">
      <alignment vertical="center" shrinkToFit="1"/>
      <protection locked="0"/>
    </xf>
    <xf numFmtId="0" fontId="3" fillId="38" borderId="41" xfId="45" applyFont="1" applyFill="1" applyBorder="1" applyAlignment="1">
      <alignment shrinkToFit="1"/>
    </xf>
    <xf numFmtId="0" fontId="3" fillId="38" borderId="21" xfId="45" applyFont="1" applyFill="1" applyBorder="1" applyAlignment="1">
      <alignment shrinkToFit="1"/>
    </xf>
    <xf numFmtId="0" fontId="3" fillId="38" borderId="16" xfId="45" applyFont="1" applyFill="1" applyBorder="1" applyAlignment="1">
      <alignment shrinkToFit="1"/>
    </xf>
    <xf numFmtId="0" fontId="3" fillId="38" borderId="46" xfId="45" applyFont="1" applyFill="1" applyBorder="1" applyAlignment="1">
      <alignment shrinkToFit="1"/>
    </xf>
    <xf numFmtId="0" fontId="19" fillId="38" borderId="43" xfId="45" applyFont="1" applyFill="1" applyBorder="1" applyAlignment="1">
      <alignment horizontal="center" vertical="center"/>
    </xf>
    <xf numFmtId="0" fontId="5" fillId="0" borderId="0" xfId="45" applyFont="1" applyAlignment="1">
      <alignment horizontal="center"/>
    </xf>
    <xf numFmtId="0" fontId="5" fillId="0" borderId="79" xfId="45" applyFont="1" applyBorder="1" applyAlignment="1">
      <alignment horizontal="center"/>
    </xf>
    <xf numFmtId="0" fontId="5" fillId="0" borderId="48" xfId="45" applyFont="1" applyBorder="1" applyAlignment="1">
      <alignment horizontal="center"/>
    </xf>
    <xf numFmtId="0" fontId="5" fillId="0" borderId="39" xfId="45" applyFont="1" applyBorder="1" applyAlignment="1">
      <alignment horizontal="center"/>
    </xf>
    <xf numFmtId="0" fontId="5" fillId="0" borderId="27" xfId="45" applyFont="1" applyBorder="1" applyAlignment="1">
      <alignment horizontal="center"/>
    </xf>
    <xf numFmtId="0" fontId="5" fillId="0" borderId="36" xfId="45" applyFont="1" applyBorder="1" applyAlignment="1">
      <alignment horizontal="center"/>
    </xf>
    <xf numFmtId="0" fontId="5" fillId="0" borderId="37" xfId="45" applyFont="1" applyBorder="1" applyAlignment="1">
      <alignment horizontal="center"/>
    </xf>
    <xf numFmtId="0" fontId="5" fillId="0" borderId="49" xfId="45" applyFont="1" applyBorder="1" applyAlignment="1">
      <alignment horizontal="center"/>
    </xf>
    <xf numFmtId="0" fontId="5" fillId="0" borderId="40" xfId="45" applyFont="1" applyBorder="1" applyAlignment="1">
      <alignment horizontal="center"/>
    </xf>
    <xf numFmtId="0" fontId="5" fillId="0" borderId="33" xfId="45" applyFont="1" applyBorder="1" applyAlignment="1">
      <alignment horizontal="center"/>
    </xf>
    <xf numFmtId="0" fontId="5" fillId="0" borderId="21" xfId="45" applyFont="1" applyBorder="1" applyAlignment="1">
      <alignment horizontal="center"/>
    </xf>
    <xf numFmtId="49" fontId="12" fillId="38" borderId="0" xfId="0" applyNumberFormat="1" applyFont="1" applyFill="1" applyAlignment="1">
      <alignment horizontal="center" vertical="center"/>
    </xf>
    <xf numFmtId="0" fontId="12" fillId="0" borderId="127" xfId="46" applyFont="1" applyBorder="1">
      <alignment vertical="center"/>
    </xf>
    <xf numFmtId="0" fontId="1" fillId="0" borderId="0" xfId="43"/>
    <xf numFmtId="0" fontId="1" fillId="29" borderId="0" xfId="43" applyFill="1"/>
    <xf numFmtId="49" fontId="12" fillId="0" borderId="0" xfId="43" applyNumberFormat="1" applyFont="1" applyAlignment="1">
      <alignment vertical="center" textRotation="180"/>
    </xf>
    <xf numFmtId="0" fontId="48" fillId="29" borderId="0" xfId="43" applyFont="1" applyFill="1" applyAlignment="1">
      <alignment vertical="center"/>
    </xf>
    <xf numFmtId="0" fontId="3" fillId="29" borderId="128" xfId="43" applyFont="1" applyFill="1" applyBorder="1" applyAlignment="1">
      <alignment horizontal="center"/>
    </xf>
    <xf numFmtId="0" fontId="3" fillId="29" borderId="31" xfId="43" applyFont="1" applyFill="1" applyBorder="1"/>
    <xf numFmtId="0" fontId="3" fillId="29" borderId="114" xfId="43" applyFont="1" applyFill="1" applyBorder="1"/>
    <xf numFmtId="0" fontId="3" fillId="29" borderId="0" xfId="43" applyFont="1" applyFill="1"/>
    <xf numFmtId="0" fontId="1" fillId="29" borderId="0" xfId="43" applyFill="1" applyAlignment="1">
      <alignment horizontal="center"/>
    </xf>
    <xf numFmtId="0" fontId="3" fillId="29" borderId="129" xfId="43" applyFont="1" applyFill="1" applyBorder="1"/>
    <xf numFmtId="0" fontId="3" fillId="29" borderId="0" xfId="43" applyFont="1" applyFill="1" applyAlignment="1">
      <alignment horizontal="center"/>
    </xf>
    <xf numFmtId="0" fontId="3" fillId="29" borderId="47" xfId="43" applyFont="1" applyFill="1" applyBorder="1"/>
    <xf numFmtId="0" fontId="3" fillId="29" borderId="130" xfId="43" applyFont="1" applyFill="1" applyBorder="1"/>
    <xf numFmtId="0" fontId="3" fillId="29" borderId="32" xfId="43" applyFont="1" applyFill="1" applyBorder="1"/>
    <xf numFmtId="0" fontId="3" fillId="29" borderId="53" xfId="43" applyFont="1" applyFill="1" applyBorder="1"/>
    <xf numFmtId="0" fontId="1" fillId="29" borderId="0" xfId="43" quotePrefix="1" applyFill="1"/>
    <xf numFmtId="0" fontId="3" fillId="29" borderId="47" xfId="43" applyFont="1" applyFill="1" applyBorder="1" applyAlignment="1">
      <alignment horizontal="center"/>
    </xf>
    <xf numFmtId="0" fontId="3" fillId="29" borderId="31" xfId="43" applyFont="1" applyFill="1" applyBorder="1" applyAlignment="1">
      <alignment horizontal="center"/>
    </xf>
    <xf numFmtId="0" fontId="3" fillId="29" borderId="114" xfId="43" applyFont="1" applyFill="1" applyBorder="1" applyAlignment="1">
      <alignment horizontal="center"/>
    </xf>
    <xf numFmtId="0" fontId="3" fillId="29" borderId="129" xfId="43" applyFont="1" applyFill="1" applyBorder="1" applyAlignment="1">
      <alignment horizontal="center"/>
    </xf>
    <xf numFmtId="0" fontId="1" fillId="29" borderId="32" xfId="43" applyFill="1" applyBorder="1"/>
    <xf numFmtId="0" fontId="3" fillId="29" borderId="53" xfId="43" applyFont="1" applyFill="1" applyBorder="1" applyAlignment="1">
      <alignment horizontal="center"/>
    </xf>
    <xf numFmtId="0" fontId="3" fillId="29" borderId="130" xfId="43" applyFont="1" applyFill="1" applyBorder="1" applyAlignment="1">
      <alignment horizontal="center"/>
    </xf>
    <xf numFmtId="0" fontId="3" fillId="29" borderId="32" xfId="43" applyFont="1" applyFill="1" applyBorder="1" applyAlignment="1">
      <alignment horizontal="center"/>
    </xf>
    <xf numFmtId="0" fontId="0" fillId="29" borderId="0" xfId="43" applyFont="1" applyFill="1"/>
    <xf numFmtId="0" fontId="1" fillId="29" borderId="0" xfId="43" applyFill="1" applyAlignment="1">
      <alignment horizontal="center" vertical="center"/>
    </xf>
    <xf numFmtId="0" fontId="1" fillId="29" borderId="0" xfId="43" applyFill="1" applyAlignment="1">
      <alignment horizontal="center" vertical="center" shrinkToFit="1"/>
    </xf>
    <xf numFmtId="0" fontId="3" fillId="29" borderId="0" xfId="43" applyFont="1" applyFill="1" applyAlignment="1">
      <alignment vertical="center"/>
    </xf>
    <xf numFmtId="0" fontId="3" fillId="29" borderId="0" xfId="43" applyFont="1" applyFill="1" applyAlignment="1">
      <alignment vertical="center" wrapText="1" shrinkToFit="1"/>
    </xf>
    <xf numFmtId="0" fontId="3" fillId="29" borderId="0" xfId="43" applyFont="1" applyFill="1" applyAlignment="1">
      <alignment vertical="center" shrinkToFit="1"/>
    </xf>
    <xf numFmtId="0" fontId="1" fillId="29" borderId="0" xfId="43" applyFill="1" applyAlignment="1">
      <alignment vertical="center" shrinkToFit="1"/>
    </xf>
    <xf numFmtId="0" fontId="3" fillId="29" borderId="0" xfId="43" applyFont="1" applyFill="1" applyAlignment="1">
      <alignment horizontal="center" vertical="center" shrinkToFit="1"/>
    </xf>
    <xf numFmtId="0" fontId="12" fillId="0" borderId="0" xfId="43" applyFont="1" applyAlignment="1">
      <alignment vertical="center" textRotation="180"/>
    </xf>
    <xf numFmtId="0" fontId="3" fillId="29" borderId="0" xfId="43" applyFont="1" applyFill="1" applyAlignment="1">
      <alignment horizontal="left" vertical="center" shrinkToFit="1"/>
    </xf>
    <xf numFmtId="0" fontId="3" fillId="0" borderId="0" xfId="43" applyFont="1" applyAlignment="1">
      <alignment vertical="center" textRotation="180"/>
    </xf>
    <xf numFmtId="0" fontId="1" fillId="0" borderId="0" xfId="43" applyAlignment="1">
      <alignment horizontal="center" vertical="center"/>
    </xf>
    <xf numFmtId="0" fontId="1" fillId="29" borderId="0" xfId="43" applyFill="1" applyAlignment="1">
      <alignment wrapText="1"/>
    </xf>
    <xf numFmtId="0" fontId="48" fillId="0" borderId="0" xfId="43" applyFont="1" applyAlignment="1">
      <alignment vertical="center"/>
    </xf>
    <xf numFmtId="0" fontId="3" fillId="0" borderId="128" xfId="43" applyFont="1" applyBorder="1" applyAlignment="1">
      <alignment horizontal="center"/>
    </xf>
    <xf numFmtId="0" fontId="3" fillId="0" borderId="31" xfId="43" applyFont="1" applyBorder="1"/>
    <xf numFmtId="0" fontId="3" fillId="0" borderId="114" xfId="43" applyFont="1" applyBorder="1"/>
    <xf numFmtId="0" fontId="3" fillId="0" borderId="0" xfId="43" applyFont="1"/>
    <xf numFmtId="0" fontId="1" fillId="0" borderId="0" xfId="43" applyAlignment="1">
      <alignment horizontal="center"/>
    </xf>
    <xf numFmtId="0" fontId="3" fillId="0" borderId="129" xfId="43" applyFont="1" applyBorder="1"/>
    <xf numFmtId="0" fontId="3" fillId="0" borderId="0" xfId="43" applyFont="1" applyAlignment="1">
      <alignment horizontal="center"/>
    </xf>
    <xf numFmtId="0" fontId="3" fillId="0" borderId="47" xfId="43" applyFont="1" applyBorder="1"/>
    <xf numFmtId="0" fontId="3" fillId="0" borderId="130" xfId="43" applyFont="1" applyBorder="1"/>
    <xf numFmtId="0" fontId="3" fillId="0" borderId="32" xfId="43" applyFont="1" applyBorder="1"/>
    <xf numFmtId="0" fontId="3" fillId="0" borderId="53" xfId="43" applyFont="1" applyBorder="1"/>
    <xf numFmtId="0" fontId="1" fillId="0" borderId="0" xfId="43" quotePrefix="1"/>
    <xf numFmtId="0" fontId="3" fillId="0" borderId="47" xfId="43" applyFont="1" applyBorder="1" applyAlignment="1">
      <alignment horizontal="center"/>
    </xf>
    <xf numFmtId="0" fontId="3" fillId="30" borderId="128" xfId="43" applyFont="1" applyFill="1" applyBorder="1" applyAlignment="1">
      <alignment horizontal="center"/>
    </xf>
    <xf numFmtId="0" fontId="3" fillId="30" borderId="31" xfId="43" applyFont="1" applyFill="1" applyBorder="1" applyAlignment="1">
      <alignment horizontal="center"/>
    </xf>
    <xf numFmtId="0" fontId="3" fillId="0" borderId="31" xfId="43" applyFont="1" applyBorder="1" applyAlignment="1">
      <alignment horizontal="center"/>
    </xf>
    <xf numFmtId="0" fontId="3" fillId="30" borderId="114" xfId="43" applyFont="1" applyFill="1" applyBorder="1" applyAlignment="1">
      <alignment horizontal="center"/>
    </xf>
    <xf numFmtId="0" fontId="3" fillId="31" borderId="31" xfId="43" applyFont="1" applyFill="1" applyBorder="1" applyAlignment="1">
      <alignment horizontal="center"/>
    </xf>
    <xf numFmtId="0" fontId="3" fillId="31" borderId="114" xfId="43" applyFont="1" applyFill="1" applyBorder="1" applyAlignment="1">
      <alignment horizontal="center"/>
    </xf>
    <xf numFmtId="0" fontId="3" fillId="1" borderId="31" xfId="43" applyFont="1" applyFill="1" applyBorder="1" applyAlignment="1">
      <alignment horizontal="center"/>
    </xf>
    <xf numFmtId="0" fontId="3" fillId="0" borderId="129" xfId="43" applyFont="1" applyBorder="1" applyAlignment="1">
      <alignment horizontal="center"/>
    </xf>
    <xf numFmtId="0" fontId="3" fillId="30" borderId="129" xfId="43" applyFont="1" applyFill="1" applyBorder="1" applyAlignment="1">
      <alignment horizontal="center"/>
    </xf>
    <xf numFmtId="0" fontId="3" fillId="30" borderId="0" xfId="43" applyFont="1" applyFill="1" applyAlignment="1">
      <alignment horizontal="center"/>
    </xf>
    <xf numFmtId="0" fontId="3" fillId="30" borderId="47" xfId="43" applyFont="1" applyFill="1" applyBorder="1" applyAlignment="1">
      <alignment horizontal="center"/>
    </xf>
    <xf numFmtId="0" fontId="3" fillId="31" borderId="129" xfId="43" applyFont="1" applyFill="1" applyBorder="1" applyAlignment="1">
      <alignment horizontal="center"/>
    </xf>
    <xf numFmtId="0" fontId="3" fillId="31" borderId="47" xfId="43" applyFont="1" applyFill="1" applyBorder="1" applyAlignment="1">
      <alignment horizontal="center"/>
    </xf>
    <xf numFmtId="0" fontId="3" fillId="1" borderId="129" xfId="43" applyFont="1" applyFill="1" applyBorder="1" applyAlignment="1">
      <alignment horizontal="center"/>
    </xf>
    <xf numFmtId="0" fontId="3" fillId="1" borderId="0" xfId="43" applyFont="1" applyFill="1" applyAlignment="1">
      <alignment horizontal="center"/>
    </xf>
    <xf numFmtId="0" fontId="1" fillId="0" borderId="32" xfId="43" applyBorder="1"/>
    <xf numFmtId="0" fontId="3" fillId="0" borderId="53" xfId="43" applyFont="1" applyBorder="1" applyAlignment="1">
      <alignment horizontal="center"/>
    </xf>
    <xf numFmtId="0" fontId="3" fillId="30" borderId="130" xfId="43" applyFont="1" applyFill="1" applyBorder="1" applyAlignment="1">
      <alignment horizontal="center"/>
    </xf>
    <xf numFmtId="0" fontId="3" fillId="30" borderId="32" xfId="43" applyFont="1" applyFill="1" applyBorder="1" applyAlignment="1">
      <alignment horizontal="center"/>
    </xf>
    <xf numFmtId="0" fontId="3" fillId="31" borderId="130" xfId="43" applyFont="1" applyFill="1" applyBorder="1" applyAlignment="1">
      <alignment horizontal="center"/>
    </xf>
    <xf numFmtId="0" fontId="3" fillId="31" borderId="32" xfId="43" applyFont="1" applyFill="1" applyBorder="1" applyAlignment="1">
      <alignment horizontal="center"/>
    </xf>
    <xf numFmtId="0" fontId="3" fillId="1" borderId="130" xfId="43" applyFont="1" applyFill="1" applyBorder="1" applyAlignment="1">
      <alignment horizontal="center"/>
    </xf>
    <xf numFmtId="0" fontId="3" fillId="1" borderId="32" xfId="43" applyFont="1" applyFill="1" applyBorder="1" applyAlignment="1">
      <alignment horizontal="center"/>
    </xf>
    <xf numFmtId="0" fontId="3" fillId="0" borderId="32" xfId="43" applyFont="1" applyBorder="1" applyAlignment="1">
      <alignment horizontal="center"/>
    </xf>
    <xf numFmtId="0" fontId="3" fillId="32" borderId="128" xfId="43" applyFont="1" applyFill="1" applyBorder="1" applyAlignment="1">
      <alignment horizontal="center"/>
    </xf>
    <xf numFmtId="0" fontId="3" fillId="32" borderId="31" xfId="43" applyFont="1" applyFill="1" applyBorder="1" applyAlignment="1">
      <alignment horizontal="center"/>
    </xf>
    <xf numFmtId="0" fontId="3" fillId="32" borderId="114" xfId="43" applyFont="1" applyFill="1" applyBorder="1" applyAlignment="1">
      <alignment horizontal="center"/>
    </xf>
    <xf numFmtId="0" fontId="3" fillId="33" borderId="31" xfId="43" applyFont="1" applyFill="1" applyBorder="1" applyAlignment="1">
      <alignment horizontal="center"/>
    </xf>
    <xf numFmtId="0" fontId="3" fillId="33" borderId="114" xfId="43" applyFont="1" applyFill="1" applyBorder="1" applyAlignment="1">
      <alignment horizontal="center"/>
    </xf>
    <xf numFmtId="0" fontId="3" fillId="34" borderId="31" xfId="43" applyFont="1" applyFill="1" applyBorder="1" applyAlignment="1">
      <alignment horizontal="center"/>
    </xf>
    <xf numFmtId="0" fontId="3" fillId="34" borderId="114" xfId="43" applyFont="1" applyFill="1" applyBorder="1" applyAlignment="1">
      <alignment horizontal="center"/>
    </xf>
    <xf numFmtId="0" fontId="3" fillId="35" borderId="31" xfId="43" applyFont="1" applyFill="1" applyBorder="1" applyAlignment="1">
      <alignment horizontal="center"/>
    </xf>
    <xf numFmtId="0" fontId="3" fillId="35" borderId="114" xfId="43" applyFont="1" applyFill="1" applyBorder="1" applyAlignment="1">
      <alignment horizontal="center"/>
    </xf>
    <xf numFmtId="0" fontId="3" fillId="32" borderId="129" xfId="43" applyFont="1" applyFill="1" applyBorder="1" applyAlignment="1">
      <alignment horizontal="center"/>
    </xf>
    <xf numFmtId="0" fontId="3" fillId="32" borderId="0" xfId="43" applyFont="1" applyFill="1" applyAlignment="1">
      <alignment horizontal="center"/>
    </xf>
    <xf numFmtId="0" fontId="3" fillId="32" borderId="47" xfId="43" applyFont="1" applyFill="1" applyBorder="1" applyAlignment="1">
      <alignment horizontal="center"/>
    </xf>
    <xf numFmtId="0" fontId="3" fillId="33" borderId="129" xfId="43" applyFont="1" applyFill="1" applyBorder="1" applyAlignment="1">
      <alignment horizontal="center"/>
    </xf>
    <xf numFmtId="0" fontId="3" fillId="33" borderId="47" xfId="43" applyFont="1" applyFill="1" applyBorder="1" applyAlignment="1">
      <alignment horizontal="center"/>
    </xf>
    <xf numFmtId="0" fontId="3" fillId="34" borderId="129" xfId="43" applyFont="1" applyFill="1" applyBorder="1" applyAlignment="1">
      <alignment horizontal="center"/>
    </xf>
    <xf numFmtId="0" fontId="3" fillId="34" borderId="47" xfId="43" applyFont="1" applyFill="1" applyBorder="1" applyAlignment="1">
      <alignment horizontal="center"/>
    </xf>
    <xf numFmtId="0" fontId="3" fillId="35" borderId="129" xfId="43" applyFont="1" applyFill="1" applyBorder="1" applyAlignment="1">
      <alignment horizontal="center"/>
    </xf>
    <xf numFmtId="0" fontId="3" fillId="35" borderId="47" xfId="43" applyFont="1" applyFill="1" applyBorder="1" applyAlignment="1">
      <alignment horizontal="center"/>
    </xf>
    <xf numFmtId="0" fontId="3" fillId="32" borderId="130" xfId="43" applyFont="1" applyFill="1" applyBorder="1" applyAlignment="1">
      <alignment horizontal="center"/>
    </xf>
    <xf numFmtId="0" fontId="3" fillId="32" borderId="32" xfId="43" applyFont="1" applyFill="1" applyBorder="1" applyAlignment="1">
      <alignment horizontal="center"/>
    </xf>
    <xf numFmtId="0" fontId="3" fillId="33" borderId="130" xfId="43" applyFont="1" applyFill="1" applyBorder="1" applyAlignment="1">
      <alignment horizontal="center"/>
    </xf>
    <xf numFmtId="0" fontId="3" fillId="33" borderId="32" xfId="43" applyFont="1" applyFill="1" applyBorder="1" applyAlignment="1">
      <alignment horizontal="center"/>
    </xf>
    <xf numFmtId="0" fontId="3" fillId="34" borderId="130" xfId="43" applyFont="1" applyFill="1" applyBorder="1" applyAlignment="1">
      <alignment horizontal="center"/>
    </xf>
    <xf numFmtId="0" fontId="3" fillId="34" borderId="32" xfId="43" applyFont="1" applyFill="1" applyBorder="1" applyAlignment="1">
      <alignment horizontal="center"/>
    </xf>
    <xf numFmtId="0" fontId="3" fillId="35" borderId="130" xfId="43" applyFont="1" applyFill="1" applyBorder="1" applyAlignment="1">
      <alignment horizontal="center"/>
    </xf>
    <xf numFmtId="0" fontId="3" fillId="35" borderId="32" xfId="43" applyFont="1" applyFill="1" applyBorder="1" applyAlignment="1">
      <alignment horizontal="center"/>
    </xf>
    <xf numFmtId="0" fontId="3" fillId="0" borderId="130" xfId="43" applyFont="1" applyBorder="1" applyAlignment="1">
      <alignment horizontal="center"/>
    </xf>
    <xf numFmtId="0" fontId="3" fillId="1" borderId="114" xfId="43" applyFont="1" applyFill="1" applyBorder="1" applyAlignment="1">
      <alignment horizontal="center"/>
    </xf>
    <xf numFmtId="0" fontId="3" fillId="1" borderId="47" xfId="43" applyFont="1" applyFill="1" applyBorder="1" applyAlignment="1">
      <alignment horizontal="center"/>
    </xf>
    <xf numFmtId="0" fontId="1" fillId="0" borderId="0" xfId="43" applyAlignment="1">
      <alignment horizontal="center" vertical="center" shrinkToFit="1"/>
    </xf>
    <xf numFmtId="0" fontId="1" fillId="0" borderId="0" xfId="43" applyAlignment="1">
      <alignment horizontal="left" vertical="center"/>
    </xf>
    <xf numFmtId="0" fontId="3" fillId="0" borderId="114" xfId="43" applyFont="1" applyBorder="1" applyAlignment="1">
      <alignment horizontal="center"/>
    </xf>
    <xf numFmtId="0" fontId="3" fillId="0" borderId="39" xfId="43" applyFont="1" applyBorder="1" applyAlignment="1">
      <alignment horizontal="center" vertical="center"/>
    </xf>
    <xf numFmtId="0" fontId="3" fillId="0" borderId="65" xfId="43" applyFont="1" applyBorder="1" applyAlignment="1">
      <alignment horizontal="center"/>
    </xf>
    <xf numFmtId="0" fontId="3" fillId="0" borderId="77" xfId="43" applyFont="1" applyBorder="1" applyAlignment="1">
      <alignment horizontal="center"/>
    </xf>
    <xf numFmtId="0" fontId="3" fillId="0" borderId="0" xfId="43" applyFont="1" applyAlignment="1">
      <alignment horizontal="center" vertical="center"/>
    </xf>
    <xf numFmtId="0" fontId="3" fillId="0" borderId="26" xfId="43" applyFont="1" applyBorder="1" applyAlignment="1">
      <alignment horizontal="center" vertical="center" shrinkToFit="1"/>
    </xf>
    <xf numFmtId="0" fontId="3" fillId="0" borderId="67" xfId="43" applyFont="1" applyBorder="1" applyAlignment="1">
      <alignment horizontal="center" vertical="center" shrinkToFit="1"/>
    </xf>
    <xf numFmtId="0" fontId="3" fillId="0" borderId="68" xfId="43" applyFont="1" applyBorder="1" applyAlignment="1">
      <alignment horizontal="center" vertical="center" shrinkToFit="1"/>
    </xf>
    <xf numFmtId="0" fontId="1" fillId="33" borderId="64" xfId="43" applyFill="1" applyBorder="1"/>
    <xf numFmtId="0" fontId="1" fillId="0" borderId="65" xfId="43" applyBorder="1" applyAlignment="1">
      <alignment horizontal="center"/>
    </xf>
    <xf numFmtId="0" fontId="1" fillId="33" borderId="77" xfId="43" applyFill="1" applyBorder="1"/>
    <xf numFmtId="0" fontId="3" fillId="0" borderId="64" xfId="43" applyFont="1" applyBorder="1" applyAlignment="1">
      <alignment horizontal="center" vertical="center" shrinkToFit="1"/>
    </xf>
    <xf numFmtId="0" fontId="3" fillId="0" borderId="66" xfId="43" applyFont="1" applyBorder="1" applyAlignment="1">
      <alignment horizontal="center" vertical="center" shrinkToFit="1"/>
    </xf>
    <xf numFmtId="0" fontId="3" fillId="0" borderId="123" xfId="43" applyFont="1" applyBorder="1" applyAlignment="1">
      <alignment horizontal="center" vertical="center" shrinkToFit="1"/>
    </xf>
    <xf numFmtId="0" fontId="3" fillId="0" borderId="77" xfId="43" applyFont="1" applyBorder="1" applyAlignment="1">
      <alignment horizontal="center" vertical="center" shrinkToFit="1"/>
    </xf>
    <xf numFmtId="0" fontId="3" fillId="0" borderId="65" xfId="43" applyFont="1" applyBorder="1" applyAlignment="1">
      <alignment horizontal="center" vertical="center" shrinkToFit="1"/>
    </xf>
    <xf numFmtId="0" fontId="1" fillId="1" borderId="26" xfId="43" applyFill="1" applyBorder="1"/>
    <xf numFmtId="0" fontId="1" fillId="0" borderId="67" xfId="43" applyBorder="1" applyAlignment="1">
      <alignment horizontal="center"/>
    </xf>
    <xf numFmtId="0" fontId="1" fillId="1" borderId="70" xfId="43" applyFill="1" applyBorder="1"/>
    <xf numFmtId="0" fontId="3" fillId="0" borderId="69" xfId="43" applyFont="1" applyBorder="1" applyAlignment="1">
      <alignment horizontal="center" vertical="center" shrinkToFit="1"/>
    </xf>
    <xf numFmtId="0" fontId="3" fillId="0" borderId="70" xfId="43" applyFont="1" applyBorder="1" applyAlignment="1">
      <alignment horizontal="center" vertical="center" shrinkToFit="1"/>
    </xf>
    <xf numFmtId="0" fontId="3" fillId="0" borderId="70" xfId="43" applyFont="1" applyBorder="1" applyAlignment="1">
      <alignment horizontal="center"/>
    </xf>
    <xf numFmtId="0" fontId="1" fillId="35" borderId="26" xfId="43" applyFill="1" applyBorder="1"/>
    <xf numFmtId="0" fontId="1" fillId="35" borderId="70" xfId="43" applyFill="1" applyBorder="1"/>
    <xf numFmtId="0" fontId="1" fillId="0" borderId="0" xfId="43" applyAlignment="1">
      <alignment vertical="center" shrinkToFit="1"/>
    </xf>
    <xf numFmtId="0" fontId="1" fillId="34" borderId="26" xfId="43" applyFill="1" applyBorder="1"/>
    <xf numFmtId="0" fontId="1" fillId="34" borderId="70" xfId="43" applyFill="1" applyBorder="1"/>
    <xf numFmtId="0" fontId="1" fillId="32" borderId="26" xfId="43" applyFill="1" applyBorder="1"/>
    <xf numFmtId="0" fontId="1" fillId="32" borderId="70" xfId="43" applyFill="1" applyBorder="1"/>
    <xf numFmtId="0" fontId="1" fillId="30" borderId="26" xfId="43" applyFill="1" applyBorder="1"/>
    <xf numFmtId="0" fontId="1" fillId="30" borderId="70" xfId="43" applyFill="1" applyBorder="1"/>
    <xf numFmtId="0" fontId="1" fillId="31" borderId="26" xfId="43" applyFill="1" applyBorder="1"/>
    <xf numFmtId="0" fontId="1" fillId="31" borderId="70" xfId="43" applyFill="1" applyBorder="1"/>
    <xf numFmtId="0" fontId="1" fillId="0" borderId="75" xfId="43" applyBorder="1"/>
    <xf numFmtId="0" fontId="1" fillId="0" borderId="72" xfId="43" applyBorder="1" applyAlignment="1">
      <alignment horizontal="center"/>
    </xf>
    <xf numFmtId="0" fontId="1" fillId="0" borderId="83" xfId="43" applyBorder="1"/>
    <xf numFmtId="0" fontId="3" fillId="0" borderId="75" xfId="43" applyFont="1" applyBorder="1" applyAlignment="1">
      <alignment horizontal="left" vertical="center" shrinkToFit="1"/>
    </xf>
    <xf numFmtId="0" fontId="3" fillId="0" borderId="72" xfId="43" applyFont="1" applyBorder="1" applyAlignment="1">
      <alignment horizontal="left" vertical="center" shrinkToFit="1"/>
    </xf>
    <xf numFmtId="0" fontId="3" fillId="0" borderId="83" xfId="43" applyFont="1" applyBorder="1" applyAlignment="1">
      <alignment horizontal="left" vertical="center" shrinkToFit="1"/>
    </xf>
    <xf numFmtId="0" fontId="1" fillId="0" borderId="0" xfId="43" applyAlignment="1">
      <alignment wrapText="1"/>
    </xf>
    <xf numFmtId="0" fontId="1" fillId="29" borderId="130" xfId="43" applyFill="1" applyBorder="1" applyAlignment="1">
      <alignment horizontal="center"/>
    </xf>
    <xf numFmtId="0" fontId="3" fillId="0" borderId="0" xfId="43" applyFont="1" applyAlignment="1">
      <alignment vertical="center"/>
    </xf>
    <xf numFmtId="0" fontId="3" fillId="0" borderId="0" xfId="43" applyFont="1" applyAlignment="1">
      <alignment horizontal="center" vertical="center" shrinkToFit="1"/>
    </xf>
    <xf numFmtId="0" fontId="12" fillId="0" borderId="0" xfId="43" applyFont="1" applyAlignment="1">
      <alignment textRotation="180"/>
    </xf>
    <xf numFmtId="0" fontId="3" fillId="0" borderId="0" xfId="43" applyFont="1" applyAlignment="1">
      <alignment horizontal="left" vertical="center" shrinkToFit="1"/>
    </xf>
    <xf numFmtId="0" fontId="3" fillId="1" borderId="128" xfId="43" applyFont="1" applyFill="1" applyBorder="1" applyAlignment="1">
      <alignment horizontal="center"/>
    </xf>
    <xf numFmtId="0" fontId="3" fillId="1" borderId="53" xfId="43" applyFont="1" applyFill="1" applyBorder="1" applyAlignment="1">
      <alignment horizontal="center"/>
    </xf>
    <xf numFmtId="0" fontId="3" fillId="0" borderId="25" xfId="43" applyFont="1" applyBorder="1" applyAlignment="1">
      <alignment vertical="center"/>
    </xf>
    <xf numFmtId="0" fontId="3" fillId="0" borderId="48" xfId="43" applyFont="1" applyBorder="1" applyAlignment="1">
      <alignment vertical="center"/>
    </xf>
    <xf numFmtId="0" fontId="3" fillId="0" borderId="64" xfId="43" applyFont="1" applyBorder="1" applyAlignment="1">
      <alignment vertical="center"/>
    </xf>
    <xf numFmtId="0" fontId="3" fillId="0" borderId="65" xfId="43" applyFont="1" applyBorder="1" applyAlignment="1">
      <alignment horizontal="center" vertical="center"/>
    </xf>
    <xf numFmtId="0" fontId="3" fillId="0" borderId="77" xfId="43" applyFont="1" applyBorder="1" applyAlignment="1">
      <alignment vertical="center"/>
    </xf>
    <xf numFmtId="0" fontId="3" fillId="0" borderId="65" xfId="43" applyFont="1" applyBorder="1" applyAlignment="1">
      <alignment vertical="center"/>
    </xf>
    <xf numFmtId="0" fontId="3" fillId="0" borderId="42" xfId="43" applyFont="1" applyBorder="1" applyAlignment="1">
      <alignment vertical="center"/>
    </xf>
    <xf numFmtId="0" fontId="3" fillId="0" borderId="38" xfId="43" applyFont="1" applyBorder="1" applyAlignment="1">
      <alignment horizontal="center" vertical="center"/>
    </xf>
    <xf numFmtId="0" fontId="3" fillId="0" borderId="35" xfId="43" applyFont="1" applyBorder="1" applyAlignment="1">
      <alignment vertical="center"/>
    </xf>
    <xf numFmtId="0" fontId="3" fillId="0" borderId="36" xfId="43" applyFont="1" applyBorder="1" applyAlignment="1">
      <alignment vertical="center"/>
    </xf>
    <xf numFmtId="0" fontId="1" fillId="0" borderId="64" xfId="43" applyBorder="1"/>
    <xf numFmtId="0" fontId="1" fillId="0" borderId="77" xfId="43" applyBorder="1"/>
    <xf numFmtId="0" fontId="3" fillId="1" borderId="64" xfId="43" applyFont="1" applyFill="1" applyBorder="1" applyAlignment="1">
      <alignment horizontal="center" vertical="center" shrinkToFit="1"/>
    </xf>
    <xf numFmtId="0" fontId="3" fillId="1" borderId="65" xfId="43" applyFont="1" applyFill="1" applyBorder="1" applyAlignment="1">
      <alignment horizontal="center" vertical="center" shrinkToFit="1"/>
    </xf>
    <xf numFmtId="0" fontId="3" fillId="1" borderId="77" xfId="43" applyFont="1" applyFill="1" applyBorder="1" applyAlignment="1">
      <alignment horizontal="center" vertical="center" shrinkToFit="1"/>
    </xf>
    <xf numFmtId="0" fontId="3" fillId="0" borderId="25" xfId="43" applyFont="1" applyBorder="1" applyAlignment="1">
      <alignment horizontal="center" vertical="center" shrinkToFit="1"/>
    </xf>
    <xf numFmtId="0" fontId="3" fillId="0" borderId="39" xfId="43" applyFont="1" applyBorder="1" applyAlignment="1">
      <alignment horizontal="center" vertical="center" shrinkToFit="1"/>
    </xf>
    <xf numFmtId="0" fontId="3" fillId="0" borderId="48" xfId="43" applyFont="1" applyBorder="1" applyAlignment="1">
      <alignment horizontal="center" vertical="center" shrinkToFit="1"/>
    </xf>
    <xf numFmtId="0" fontId="3" fillId="0" borderId="36" xfId="43" applyFont="1" applyBorder="1" applyAlignment="1">
      <alignment horizontal="center"/>
    </xf>
    <xf numFmtId="0" fontId="1" fillId="0" borderId="26" xfId="43" applyBorder="1"/>
    <xf numFmtId="0" fontId="1" fillId="0" borderId="70" xfId="43" applyBorder="1"/>
    <xf numFmtId="0" fontId="3" fillId="0" borderId="67" xfId="43" applyFont="1" applyBorder="1" applyAlignment="1">
      <alignment horizontal="center"/>
    </xf>
    <xf numFmtId="0" fontId="3" fillId="35" borderId="26" xfId="43" applyFont="1" applyFill="1" applyBorder="1" applyAlignment="1">
      <alignment horizontal="center" vertical="center" shrinkToFit="1"/>
    </xf>
    <xf numFmtId="0" fontId="3" fillId="35" borderId="67" xfId="43" applyFont="1" applyFill="1" applyBorder="1" applyAlignment="1">
      <alignment horizontal="center" vertical="center" shrinkToFit="1"/>
    </xf>
    <xf numFmtId="0" fontId="3" fillId="35" borderId="70" xfId="43" applyFont="1" applyFill="1" applyBorder="1" applyAlignment="1">
      <alignment horizontal="center" vertical="center" shrinkToFit="1"/>
    </xf>
    <xf numFmtId="0" fontId="3" fillId="0" borderId="36" xfId="43" applyFont="1" applyBorder="1" applyAlignment="1">
      <alignment horizontal="center" vertical="center" shrinkToFit="1"/>
    </xf>
    <xf numFmtId="0" fontId="3" fillId="0" borderId="37" xfId="43" applyFont="1" applyBorder="1" applyAlignment="1">
      <alignment horizontal="center" vertical="center" shrinkToFit="1"/>
    </xf>
    <xf numFmtId="0" fontId="3" fillId="34" borderId="26" xfId="43" applyFont="1" applyFill="1" applyBorder="1" applyAlignment="1">
      <alignment horizontal="center" vertical="center" shrinkToFit="1"/>
    </xf>
    <xf numFmtId="0" fontId="3" fillId="34" borderId="67" xfId="43" applyFont="1" applyFill="1" applyBorder="1" applyAlignment="1">
      <alignment horizontal="center" vertical="center" shrinkToFit="1"/>
    </xf>
    <xf numFmtId="0" fontId="3" fillId="34" borderId="70" xfId="43" applyFont="1" applyFill="1" applyBorder="1" applyAlignment="1">
      <alignment horizontal="center" vertical="center" shrinkToFit="1"/>
    </xf>
    <xf numFmtId="0" fontId="3" fillId="35" borderId="128" xfId="43" applyFont="1" applyFill="1" applyBorder="1" applyAlignment="1">
      <alignment horizontal="center"/>
    </xf>
    <xf numFmtId="0" fontId="3" fillId="35" borderId="0" xfId="43" applyFont="1" applyFill="1" applyAlignment="1">
      <alignment horizontal="center"/>
    </xf>
    <xf numFmtId="0" fontId="1" fillId="0" borderId="25" xfId="43" applyBorder="1"/>
    <xf numFmtId="0" fontId="1" fillId="0" borderId="39" xfId="43" applyBorder="1" applyAlignment="1">
      <alignment horizontal="center"/>
    </xf>
    <xf numFmtId="0" fontId="1" fillId="0" borderId="48" xfId="43" applyBorder="1"/>
    <xf numFmtId="0" fontId="1" fillId="0" borderId="65" xfId="43" applyBorder="1"/>
    <xf numFmtId="0" fontId="1" fillId="0" borderId="67" xfId="43" applyBorder="1"/>
    <xf numFmtId="0" fontId="1" fillId="0" borderId="49" xfId="43" applyBorder="1"/>
    <xf numFmtId="0" fontId="1" fillId="0" borderId="33" xfId="43" applyBorder="1"/>
    <xf numFmtId="0" fontId="1" fillId="0" borderId="40" xfId="43" applyBorder="1"/>
    <xf numFmtId="0" fontId="1" fillId="0" borderId="72" xfId="43" applyBorder="1"/>
    <xf numFmtId="0" fontId="3" fillId="0" borderId="74" xfId="43" applyFont="1" applyBorder="1" applyAlignment="1">
      <alignment horizontal="left" vertical="center" shrinkToFit="1"/>
    </xf>
    <xf numFmtId="0" fontId="3" fillId="0" borderId="73" xfId="43" applyFont="1" applyBorder="1" applyAlignment="1">
      <alignment horizontal="left" vertical="center" shrinkToFit="1"/>
    </xf>
    <xf numFmtId="0" fontId="12" fillId="25" borderId="131" xfId="45" applyFont="1" applyFill="1" applyBorder="1" applyAlignment="1">
      <alignment horizontal="centerContinuous" shrinkToFit="1"/>
    </xf>
    <xf numFmtId="0" fontId="12" fillId="25" borderId="124" xfId="45" applyFont="1" applyFill="1" applyBorder="1" applyAlignment="1">
      <alignment horizontal="center" shrinkToFit="1"/>
    </xf>
    <xf numFmtId="0" fontId="14" fillId="25" borderId="132" xfId="45" applyFont="1" applyFill="1" applyBorder="1" applyAlignment="1">
      <alignment horizontal="center" vertical="top" textRotation="255" shrinkToFit="1"/>
    </xf>
    <xf numFmtId="0" fontId="14" fillId="25" borderId="133" xfId="45" applyFont="1" applyFill="1" applyBorder="1" applyAlignment="1">
      <alignment horizontal="center" vertical="top" textRotation="255" shrinkToFit="1"/>
    </xf>
    <xf numFmtId="0" fontId="1" fillId="25" borderId="133" xfId="45" applyFill="1" applyBorder="1" applyAlignment="1">
      <alignment horizontal="center" vertical="top" textRotation="255" shrinkToFit="1"/>
    </xf>
    <xf numFmtId="0" fontId="1" fillId="25" borderId="42" xfId="45" applyFill="1" applyBorder="1" applyAlignment="1">
      <alignment horizontal="center" vertical="top" textRotation="255" shrinkToFit="1"/>
    </xf>
    <xf numFmtId="9" fontId="12" fillId="0" borderId="82" xfId="45" applyNumberFormat="1" applyFont="1" applyBorder="1" applyAlignment="1">
      <alignment horizontal="center"/>
    </xf>
    <xf numFmtId="0" fontId="12" fillId="0" borderId="134" xfId="45" applyFont="1" applyBorder="1" applyAlignment="1">
      <alignment horizontal="center" shrinkToFit="1"/>
    </xf>
    <xf numFmtId="9" fontId="12" fillId="0" borderId="89" xfId="45" applyNumberFormat="1" applyFont="1" applyBorder="1" applyAlignment="1">
      <alignment horizontal="center"/>
    </xf>
    <xf numFmtId="0" fontId="12" fillId="0" borderId="67" xfId="45" applyFont="1" applyBorder="1" applyAlignment="1">
      <alignment horizontal="center" shrinkToFit="1"/>
    </xf>
    <xf numFmtId="0" fontId="5" fillId="0" borderId="0" xfId="45" applyFont="1" applyAlignment="1">
      <alignment horizontal="left"/>
    </xf>
    <xf numFmtId="177" fontId="3" fillId="0" borderId="0" xfId="45" applyNumberFormat="1" applyFont="1" applyAlignment="1">
      <alignment horizontal="right" vertical="center"/>
    </xf>
    <xf numFmtId="0" fontId="3" fillId="38" borderId="18" xfId="45" applyFont="1" applyFill="1" applyBorder="1" applyAlignment="1">
      <alignment horizontal="center" vertical="center"/>
    </xf>
    <xf numFmtId="0" fontId="5" fillId="0" borderId="0" xfId="45" applyFont="1" applyAlignment="1">
      <alignment horizontal="center" vertical="center" wrapText="1" shrinkToFit="1"/>
    </xf>
    <xf numFmtId="0" fontId="5" fillId="0" borderId="0" xfId="45" applyFont="1" applyAlignment="1">
      <alignment horizontal="right" vertical="center" wrapText="1" shrinkToFit="1"/>
    </xf>
    <xf numFmtId="0" fontId="5" fillId="0" borderId="21" xfId="45" applyFont="1" applyBorder="1" applyAlignment="1">
      <alignment horizontal="right" vertical="center" wrapText="1" shrinkToFit="1"/>
    </xf>
    <xf numFmtId="0" fontId="0" fillId="0" borderId="0" xfId="45" applyFont="1" applyAlignment="1">
      <alignment horizontal="center" vertical="center" wrapText="1" shrinkToFit="1"/>
    </xf>
    <xf numFmtId="9" fontId="3" fillId="0" borderId="0" xfId="45" applyNumberFormat="1" applyFont="1" applyAlignment="1">
      <alignment horizontal="center" vertical="center"/>
    </xf>
    <xf numFmtId="0" fontId="3" fillId="0" borderId="0" xfId="45" applyFont="1" applyAlignment="1">
      <alignment vertical="top"/>
    </xf>
    <xf numFmtId="0" fontId="3" fillId="0" borderId="43" xfId="45" applyFont="1" applyBorder="1" applyAlignment="1">
      <alignment horizontal="center" vertical="center"/>
    </xf>
    <xf numFmtId="0" fontId="59" fillId="0" borderId="0" xfId="45" applyFont="1" applyAlignment="1">
      <alignment horizontal="center" vertical="center"/>
    </xf>
    <xf numFmtId="0" fontId="5" fillId="0" borderId="21" xfId="45" applyFont="1" applyBorder="1" applyAlignment="1">
      <alignment horizontal="center" vertical="center"/>
    </xf>
    <xf numFmtId="0" fontId="1" fillId="0" borderId="204" xfId="45" applyBorder="1"/>
    <xf numFmtId="0" fontId="60" fillId="0" borderId="0" xfId="45" applyFont="1"/>
    <xf numFmtId="0" fontId="61" fillId="0" borderId="127" xfId="46" applyFont="1" applyBorder="1">
      <alignment vertical="center"/>
    </xf>
    <xf numFmtId="0" fontId="14" fillId="0" borderId="65" xfId="42" applyFont="1" applyBorder="1" applyAlignment="1">
      <alignment horizontal="center"/>
    </xf>
    <xf numFmtId="0" fontId="14" fillId="0" borderId="67" xfId="42" applyFont="1" applyBorder="1" applyAlignment="1">
      <alignment horizontal="center"/>
    </xf>
    <xf numFmtId="0" fontId="14" fillId="0" borderId="67" xfId="45" applyFont="1" applyBorder="1" applyAlignment="1">
      <alignment horizontal="right"/>
    </xf>
    <xf numFmtId="0" fontId="14" fillId="0" borderId="67" xfId="42" applyFont="1" applyBorder="1" applyAlignment="1"/>
    <xf numFmtId="0" fontId="0" fillId="0" borderId="67" xfId="42" applyFont="1" applyBorder="1" applyAlignment="1">
      <alignment horizontal="center"/>
    </xf>
    <xf numFmtId="0" fontId="0" fillId="0" borderId="33" xfId="42" applyFont="1" applyBorder="1" applyAlignment="1">
      <alignment horizontal="center"/>
    </xf>
    <xf numFmtId="0" fontId="14" fillId="0" borderId="33" xfId="42" applyFont="1" applyBorder="1" applyAlignment="1">
      <alignment horizontal="center"/>
    </xf>
    <xf numFmtId="0" fontId="14" fillId="0" borderId="39" xfId="42" applyFont="1" applyBorder="1" applyAlignment="1">
      <alignment horizontal="center"/>
    </xf>
    <xf numFmtId="0" fontId="12" fillId="0" borderId="33" xfId="45" applyFont="1" applyBorder="1" applyAlignment="1">
      <alignment horizontal="center" shrinkToFit="1"/>
    </xf>
    <xf numFmtId="0" fontId="14" fillId="0" borderId="33" xfId="45" applyFont="1" applyBorder="1" applyAlignment="1">
      <alignment vertical="center"/>
    </xf>
    <xf numFmtId="0" fontId="14" fillId="0" borderId="33" xfId="45" applyFont="1" applyBorder="1" applyAlignment="1">
      <alignment vertical="center" shrinkToFit="1"/>
    </xf>
    <xf numFmtId="0" fontId="14" fillId="0" borderId="0" xfId="45" applyFont="1" applyAlignment="1">
      <alignment horizontal="right"/>
    </xf>
    <xf numFmtId="0" fontId="14" fillId="0" borderId="36" xfId="45" applyFont="1" applyBorder="1"/>
    <xf numFmtId="0" fontId="14" fillId="0" borderId="57" xfId="45" applyFont="1" applyBorder="1"/>
    <xf numFmtId="0" fontId="14" fillId="0" borderId="0" xfId="45" applyFont="1" applyAlignment="1">
      <alignment vertical="center"/>
    </xf>
    <xf numFmtId="0" fontId="12" fillId="0" borderId="0" xfId="0" applyFont="1" applyAlignment="1">
      <alignment horizontal="right" shrinkToFit="1"/>
    </xf>
    <xf numFmtId="0" fontId="61" fillId="0" borderId="0" xfId="0" applyFont="1" applyAlignment="1">
      <alignment shrinkToFit="1"/>
    </xf>
    <xf numFmtId="0" fontId="62" fillId="0" borderId="0" xfId="0" applyFont="1" applyAlignment="1"/>
    <xf numFmtId="49" fontId="5" fillId="0" borderId="135" xfId="45" applyNumberFormat="1" applyFont="1" applyBorder="1" applyAlignment="1">
      <alignment horizontal="left" vertical="center"/>
    </xf>
    <xf numFmtId="49" fontId="5" fillId="0" borderId="135" xfId="45" applyNumberFormat="1" applyFont="1" applyBorder="1" applyAlignment="1">
      <alignment horizontal="right" vertical="center"/>
    </xf>
    <xf numFmtId="49" fontId="5" fillId="0" borderId="98" xfId="45" applyNumberFormat="1" applyFont="1" applyBorder="1" applyAlignment="1">
      <alignment horizontal="left" vertical="center"/>
    </xf>
    <xf numFmtId="0" fontId="15" fillId="0" borderId="21" xfId="45" applyFont="1" applyBorder="1" applyAlignment="1">
      <alignment horizontal="right" vertical="center"/>
    </xf>
    <xf numFmtId="49" fontId="5" fillId="0" borderId="36" xfId="46" applyNumberFormat="1" applyFont="1" applyBorder="1">
      <alignment vertical="center"/>
    </xf>
    <xf numFmtId="0" fontId="1" fillId="0" borderId="0" xfId="0" applyFont="1">
      <alignment vertical="center"/>
    </xf>
    <xf numFmtId="0" fontId="12" fillId="25" borderId="70" xfId="45" applyFont="1" applyFill="1" applyBorder="1" applyAlignment="1">
      <alignment horizontal="center" shrinkToFit="1"/>
    </xf>
    <xf numFmtId="0" fontId="12" fillId="0" borderId="65" xfId="45" applyFont="1" applyBorder="1" applyAlignment="1">
      <alignment horizontal="center" shrinkToFit="1"/>
    </xf>
    <xf numFmtId="0" fontId="12" fillId="0" borderId="123" xfId="45" applyFont="1" applyBorder="1" applyAlignment="1">
      <alignment horizontal="center" shrinkToFit="1"/>
    </xf>
    <xf numFmtId="0" fontId="12" fillId="0" borderId="64" xfId="45" applyFont="1" applyBorder="1" applyAlignment="1">
      <alignment horizontal="center" shrinkToFit="1"/>
    </xf>
    <xf numFmtId="0" fontId="12" fillId="38" borderId="49" xfId="45" applyFont="1" applyFill="1" applyBorder="1" applyAlignment="1">
      <alignment shrinkToFit="1"/>
    </xf>
    <xf numFmtId="0" fontId="12" fillId="38" borderId="33" xfId="45" applyFont="1" applyFill="1" applyBorder="1" applyAlignment="1">
      <alignment shrinkToFit="1"/>
    </xf>
    <xf numFmtId="0" fontId="12" fillId="38" borderId="40" xfId="45" applyFont="1" applyFill="1" applyBorder="1" applyAlignment="1">
      <alignment shrinkToFit="1"/>
    </xf>
    <xf numFmtId="0" fontId="14" fillId="25" borderId="12" xfId="45" applyFont="1" applyFill="1" applyBorder="1" applyAlignment="1">
      <alignment horizontal="center" vertical="top" textRotation="255" shrinkToFit="1"/>
    </xf>
    <xf numFmtId="176" fontId="12" fillId="0" borderId="19" xfId="45" applyNumberFormat="1" applyFont="1" applyBorder="1" applyAlignment="1">
      <alignment horizontal="center" shrinkToFit="1"/>
    </xf>
    <xf numFmtId="176" fontId="12" fillId="0" borderId="23" xfId="45" applyNumberFormat="1" applyFont="1" applyBorder="1" applyAlignment="1">
      <alignment horizontal="center" shrinkToFit="1"/>
    </xf>
    <xf numFmtId="186" fontId="12" fillId="0" borderId="69" xfId="45" applyNumberFormat="1" applyFont="1" applyBorder="1" applyAlignment="1">
      <alignment horizontal="center" shrinkToFit="1"/>
    </xf>
    <xf numFmtId="186" fontId="12" fillId="0" borderId="74" xfId="45" applyNumberFormat="1" applyFont="1" applyBorder="1" applyAlignment="1">
      <alignment horizontal="center" shrinkToFit="1"/>
    </xf>
    <xf numFmtId="192" fontId="14" fillId="0" borderId="0" xfId="45" applyNumberFormat="1" applyFont="1"/>
    <xf numFmtId="0" fontId="14" fillId="0" borderId="0" xfId="45" applyFont="1" applyAlignment="1">
      <alignment vertical="center" shrinkToFit="1"/>
    </xf>
    <xf numFmtId="0" fontId="27" fillId="0" borderId="0" xfId="45" applyFont="1" applyAlignment="1">
      <alignment vertical="center" textRotation="255"/>
    </xf>
    <xf numFmtId="0" fontId="28" fillId="25" borderId="136" xfId="45" applyFont="1" applyFill="1" applyBorder="1"/>
    <xf numFmtId="0" fontId="28" fillId="0" borderId="68" xfId="45" applyFont="1" applyBorder="1"/>
    <xf numFmtId="0" fontId="28" fillId="25" borderId="117" xfId="45" applyFont="1" applyFill="1" applyBorder="1"/>
    <xf numFmtId="0" fontId="14" fillId="0" borderId="36" xfId="45" applyFont="1" applyBorder="1" applyAlignment="1">
      <alignment horizontal="right"/>
    </xf>
    <xf numFmtId="0" fontId="14" fillId="0" borderId="58" xfId="45" applyFont="1" applyBorder="1" applyAlignment="1">
      <alignment horizontal="right"/>
    </xf>
    <xf numFmtId="0" fontId="28" fillId="0" borderId="36" xfId="45" applyFont="1" applyBorder="1"/>
    <xf numFmtId="0" fontId="14" fillId="0" borderId="71" xfId="45" applyFont="1" applyBorder="1" applyAlignment="1">
      <alignment vertical="center" shrinkToFit="1"/>
    </xf>
    <xf numFmtId="0" fontId="14" fillId="0" borderId="49" xfId="45" applyFont="1" applyBorder="1" applyAlignment="1">
      <alignment horizontal="right"/>
    </xf>
    <xf numFmtId="0" fontId="14" fillId="0" borderId="33" xfId="45" applyFont="1" applyBorder="1" applyAlignment="1">
      <alignment horizontal="right"/>
    </xf>
    <xf numFmtId="0" fontId="26" fillId="0" borderId="0" xfId="45" applyFont="1" applyAlignment="1">
      <alignment vertical="center" shrinkToFit="1"/>
    </xf>
    <xf numFmtId="0" fontId="12" fillId="0" borderId="0" xfId="45" applyFont="1" applyAlignment="1">
      <alignment vertical="center"/>
    </xf>
    <xf numFmtId="0" fontId="27" fillId="0" borderId="0" xfId="45" applyFont="1"/>
    <xf numFmtId="0" fontId="14" fillId="0" borderId="36" xfId="45" applyFont="1" applyBorder="1" applyAlignment="1">
      <alignment horizontal="right" vertical="center"/>
    </xf>
    <xf numFmtId="0" fontId="14" fillId="0" borderId="0" xfId="45" applyFont="1" applyAlignment="1">
      <alignment horizontal="right" vertical="center"/>
    </xf>
    <xf numFmtId="0" fontId="14" fillId="0" borderId="58" xfId="45" applyFont="1" applyBorder="1" applyAlignment="1">
      <alignment horizontal="right" vertical="center" shrinkToFit="1"/>
    </xf>
    <xf numFmtId="49" fontId="12" fillId="0" borderId="0" xfId="45" applyNumberFormat="1" applyFont="1"/>
    <xf numFmtId="49" fontId="12" fillId="0" borderId="0" xfId="45" applyNumberFormat="1" applyFont="1" applyAlignment="1">
      <alignment horizontal="center" shrinkToFit="1"/>
    </xf>
    <xf numFmtId="49" fontId="14" fillId="0" borderId="0" xfId="45" applyNumberFormat="1" applyFont="1" applyAlignment="1">
      <alignment vertical="top" textRotation="255" shrinkToFit="1"/>
    </xf>
    <xf numFmtId="49" fontId="12" fillId="0" borderId="0" xfId="0" applyNumberFormat="1" applyFont="1" applyAlignment="1">
      <alignment horizontal="center"/>
    </xf>
    <xf numFmtId="0" fontId="12" fillId="0" borderId="0" xfId="45" applyFont="1" applyAlignment="1">
      <alignment horizontal="left" shrinkToFit="1"/>
    </xf>
    <xf numFmtId="0" fontId="14" fillId="0" borderId="0" xfId="45" applyFont="1" applyAlignment="1">
      <alignment horizontal="left" vertical="top" textRotation="255" shrinkToFit="1"/>
    </xf>
    <xf numFmtId="0" fontId="12" fillId="0" borderId="0" xfId="45" applyFont="1" applyAlignment="1">
      <alignment horizontal="left" vertical="top" shrinkToFit="1"/>
    </xf>
    <xf numFmtId="49" fontId="12" fillId="39" borderId="21" xfId="45" applyNumberFormat="1" applyFont="1" applyFill="1" applyBorder="1"/>
    <xf numFmtId="0" fontId="12" fillId="39" borderId="0" xfId="45" applyFont="1" applyFill="1" applyAlignment="1">
      <alignment horizontal="left"/>
    </xf>
    <xf numFmtId="49" fontId="12" fillId="40" borderId="21" xfId="45" applyNumberFormat="1" applyFont="1" applyFill="1" applyBorder="1"/>
    <xf numFmtId="0" fontId="12" fillId="40" borderId="0" xfId="45" applyFont="1" applyFill="1" applyAlignment="1">
      <alignment horizontal="left"/>
    </xf>
    <xf numFmtId="0" fontId="12" fillId="40" borderId="0" xfId="45" applyFont="1" applyFill="1" applyAlignment="1">
      <alignment horizontal="left" shrinkToFit="1"/>
    </xf>
    <xf numFmtId="0" fontId="12" fillId="0" borderId="14" xfId="45" applyFont="1" applyBorder="1" applyAlignment="1">
      <alignment horizontal="center" shrinkToFit="1"/>
    </xf>
    <xf numFmtId="0" fontId="12" fillId="0" borderId="13" xfId="45" applyFont="1" applyBorder="1" applyAlignment="1">
      <alignment horizontal="center" shrinkToFit="1"/>
    </xf>
    <xf numFmtId="0" fontId="12" fillId="0" borderId="137" xfId="45" applyFont="1" applyBorder="1" applyAlignment="1">
      <alignment horizontal="center" shrinkToFit="1"/>
    </xf>
    <xf numFmtId="0" fontId="12" fillId="0" borderId="66" xfId="45" applyFont="1" applyBorder="1" applyAlignment="1">
      <alignment horizontal="center" shrinkToFit="1"/>
    </xf>
    <xf numFmtId="0" fontId="12" fillId="0" borderId="138" xfId="45" applyFont="1" applyBorder="1" applyAlignment="1">
      <alignment horizontal="center" shrinkToFit="1"/>
    </xf>
    <xf numFmtId="0" fontId="12" fillId="0" borderId="15" xfId="45" applyFont="1" applyBorder="1" applyAlignment="1">
      <alignment horizontal="center" shrinkToFit="1"/>
    </xf>
    <xf numFmtId="176" fontId="12" fillId="0" borderId="14" xfId="45" applyNumberFormat="1" applyFont="1" applyBorder="1" applyAlignment="1">
      <alignment horizontal="center" shrinkToFit="1"/>
    </xf>
    <xf numFmtId="186" fontId="12" fillId="0" borderId="123" xfId="45" applyNumberFormat="1" applyFont="1" applyBorder="1" applyAlignment="1">
      <alignment horizontal="center" shrinkToFit="1"/>
    </xf>
    <xf numFmtId="9" fontId="12" fillId="0" borderId="15" xfId="45" applyNumberFormat="1" applyFont="1" applyBorder="1" applyAlignment="1">
      <alignment horizontal="center" shrinkToFit="1"/>
    </xf>
    <xf numFmtId="9" fontId="12" fillId="0" borderId="79" xfId="45" applyNumberFormat="1" applyFont="1" applyBorder="1" applyAlignment="1">
      <alignment horizontal="center"/>
    </xf>
    <xf numFmtId="9" fontId="12" fillId="0" borderId="14" xfId="45" applyNumberFormat="1" applyFont="1" applyBorder="1" applyAlignment="1">
      <alignment horizontal="center" shrinkToFit="1"/>
    </xf>
    <xf numFmtId="49" fontId="5" fillId="0" borderId="0" xfId="0" applyNumberFormat="1" applyFont="1" applyAlignment="1">
      <alignment horizontal="right" vertical="center"/>
    </xf>
    <xf numFmtId="49" fontId="5" fillId="0" borderId="0" xfId="0" applyNumberFormat="1" applyFont="1">
      <alignment vertical="center"/>
    </xf>
    <xf numFmtId="0" fontId="5" fillId="38" borderId="33" xfId="46" applyFont="1" applyFill="1" applyBorder="1" applyAlignment="1" applyProtection="1">
      <alignment horizontal="center" vertical="center"/>
      <protection locked="0"/>
    </xf>
    <xf numFmtId="0" fontId="5" fillId="0" borderId="58" xfId="46" applyFont="1" applyBorder="1" applyAlignment="1">
      <alignment vertical="center" wrapText="1"/>
    </xf>
    <xf numFmtId="0" fontId="5" fillId="0" borderId="71" xfId="46" applyFont="1" applyBorder="1" applyAlignment="1">
      <alignment vertical="center" wrapText="1"/>
    </xf>
    <xf numFmtId="56" fontId="5" fillId="0" borderId="57" xfId="46" quotePrefix="1" applyNumberFormat="1" applyFont="1" applyBorder="1">
      <alignment vertical="center"/>
    </xf>
    <xf numFmtId="56" fontId="5" fillId="0" borderId="58" xfId="46" quotePrefix="1" applyNumberFormat="1" applyFont="1" applyBorder="1">
      <alignment vertical="center"/>
    </xf>
    <xf numFmtId="56" fontId="5" fillId="0" borderId="57" xfId="46" applyNumberFormat="1" applyFont="1" applyBorder="1">
      <alignment vertical="center"/>
    </xf>
    <xf numFmtId="0" fontId="5" fillId="0" borderId="57" xfId="46" applyFont="1" applyBorder="1" applyProtection="1">
      <alignment vertical="center"/>
      <protection locked="0"/>
    </xf>
    <xf numFmtId="0" fontId="5" fillId="0" borderId="58" xfId="46" applyFont="1" applyBorder="1" applyProtection="1">
      <alignment vertical="center"/>
      <protection locked="0"/>
    </xf>
    <xf numFmtId="0" fontId="5" fillId="0" borderId="71" xfId="46" applyFont="1" applyBorder="1" applyProtection="1">
      <alignment vertical="center"/>
      <protection locked="0"/>
    </xf>
    <xf numFmtId="0" fontId="12" fillId="0" borderId="58" xfId="0" applyFont="1" applyBorder="1" applyAlignment="1">
      <alignment horizontal="left" vertical="center"/>
    </xf>
    <xf numFmtId="0" fontId="12" fillId="0" borderId="136" xfId="0" applyFont="1" applyBorder="1" applyAlignment="1">
      <alignment horizontal="center" vertical="center"/>
    </xf>
    <xf numFmtId="0" fontId="5" fillId="0" borderId="56" xfId="0" applyFont="1" applyBorder="1">
      <alignment vertical="center"/>
    </xf>
    <xf numFmtId="0" fontId="5" fillId="0" borderId="58" xfId="0" applyFont="1" applyBorder="1">
      <alignment vertical="center"/>
    </xf>
    <xf numFmtId="0" fontId="5" fillId="0" borderId="39" xfId="45" applyFont="1" applyBorder="1" applyAlignment="1">
      <alignment horizontal="center" vertical="center"/>
    </xf>
    <xf numFmtId="0" fontId="5" fillId="0" borderId="38" xfId="45" applyFont="1" applyBorder="1" applyAlignment="1">
      <alignment horizontal="center" vertical="center"/>
    </xf>
    <xf numFmtId="0" fontId="5" fillId="0" borderId="33" xfId="45" applyFont="1" applyBorder="1" applyAlignment="1">
      <alignment vertical="center"/>
    </xf>
    <xf numFmtId="0" fontId="15" fillId="0" borderId="38" xfId="45" applyFont="1" applyBorder="1" applyAlignment="1">
      <alignment vertical="center"/>
    </xf>
    <xf numFmtId="0" fontId="5" fillId="0" borderId="38" xfId="45" applyFont="1" applyBorder="1" applyAlignment="1">
      <alignment horizontal="justify" vertical="center" wrapText="1"/>
    </xf>
    <xf numFmtId="0" fontId="15" fillId="0" borderId="39" xfId="45" applyFont="1" applyBorder="1" applyAlignment="1">
      <alignment vertical="center"/>
    </xf>
    <xf numFmtId="0" fontId="5" fillId="0" borderId="39" xfId="45" applyFont="1" applyBorder="1" applyAlignment="1">
      <alignment horizontal="left" vertical="center" wrapText="1"/>
    </xf>
    <xf numFmtId="0" fontId="5" fillId="0" borderId="33" xfId="45" applyFont="1" applyBorder="1" applyAlignment="1">
      <alignment horizontal="center" vertical="center"/>
    </xf>
    <xf numFmtId="0" fontId="5" fillId="0" borderId="33" xfId="45" applyFont="1" applyBorder="1" applyAlignment="1">
      <alignment horizontal="right" vertical="center"/>
    </xf>
    <xf numFmtId="0" fontId="15" fillId="0" borderId="0" xfId="45" applyFont="1" applyAlignment="1">
      <alignment vertical="center"/>
    </xf>
    <xf numFmtId="0" fontId="5" fillId="0" borderId="0" xfId="45" applyFont="1" applyAlignment="1">
      <alignment horizontal="left" vertical="center" wrapText="1"/>
    </xf>
    <xf numFmtId="0" fontId="5" fillId="0" borderId="33" xfId="45" applyFont="1" applyBorder="1" applyAlignment="1">
      <alignment vertical="center" wrapText="1"/>
    </xf>
    <xf numFmtId="0" fontId="5" fillId="0" borderId="0" xfId="45" applyFont="1" applyAlignment="1">
      <alignment horizontal="center" vertical="top"/>
    </xf>
    <xf numFmtId="0" fontId="5" fillId="0" borderId="0" xfId="45" applyFont="1" applyAlignment="1">
      <alignment vertical="top"/>
    </xf>
    <xf numFmtId="0" fontId="12" fillId="0" borderId="76" xfId="0" applyFont="1" applyBorder="1" applyAlignment="1">
      <alignment horizontal="left" vertical="center"/>
    </xf>
    <xf numFmtId="0" fontId="12" fillId="0" borderId="117" xfId="0" applyFont="1" applyBorder="1" applyAlignment="1">
      <alignment horizontal="center" vertical="center"/>
    </xf>
    <xf numFmtId="0" fontId="12" fillId="0" borderId="57" xfId="0" applyFont="1" applyBorder="1" applyAlignment="1">
      <alignment horizontal="center" vertical="center"/>
    </xf>
    <xf numFmtId="0" fontId="12" fillId="0" borderId="139" xfId="0" applyFont="1" applyBorder="1" applyAlignment="1">
      <alignment horizontal="left" vertical="center"/>
    </xf>
    <xf numFmtId="0" fontId="12" fillId="0" borderId="127" xfId="0" applyFont="1" applyBorder="1" applyAlignment="1">
      <alignment shrinkToFit="1"/>
    </xf>
    <xf numFmtId="0" fontId="12" fillId="0" borderId="34" xfId="0" applyFont="1" applyBorder="1" applyAlignment="1">
      <alignment shrinkToFit="1"/>
    </xf>
    <xf numFmtId="0" fontId="12" fillId="0" borderId="46" xfId="0" applyFont="1" applyBorder="1" applyAlignment="1">
      <alignment shrinkToFit="1"/>
    </xf>
    <xf numFmtId="0" fontId="12" fillId="0" borderId="140" xfId="0" applyFont="1" applyBorder="1" applyAlignment="1">
      <alignment shrinkToFit="1"/>
    </xf>
    <xf numFmtId="0" fontId="5" fillId="0" borderId="0" xfId="0" applyFont="1" applyAlignment="1">
      <alignment shrinkToFit="1"/>
    </xf>
    <xf numFmtId="0" fontId="15" fillId="0" borderId="33" xfId="0" applyFont="1" applyBorder="1" applyAlignment="1"/>
    <xf numFmtId="0" fontId="12" fillId="36" borderId="0" xfId="48" applyFont="1" applyFill="1" applyAlignment="1">
      <alignment vertical="center" shrinkToFit="1"/>
    </xf>
    <xf numFmtId="0" fontId="12" fillId="36" borderId="0" xfId="48" applyFont="1" applyFill="1" applyAlignment="1">
      <alignment vertical="center"/>
    </xf>
    <xf numFmtId="0" fontId="5" fillId="36" borderId="54" xfId="48" applyFont="1" applyFill="1" applyBorder="1" applyAlignment="1">
      <alignment vertical="center"/>
    </xf>
    <xf numFmtId="0" fontId="5" fillId="36" borderId="55" xfId="48" applyFont="1" applyFill="1" applyBorder="1" applyAlignment="1">
      <alignment vertical="center"/>
    </xf>
    <xf numFmtId="0" fontId="5" fillId="36" borderId="31" xfId="48" applyFont="1" applyFill="1" applyBorder="1" applyAlignment="1">
      <alignment vertical="center"/>
    </xf>
    <xf numFmtId="0" fontId="5" fillId="38" borderId="54" xfId="48" applyFont="1" applyFill="1" applyBorder="1" applyAlignment="1" applyProtection="1">
      <alignment vertical="center"/>
      <protection locked="0"/>
    </xf>
    <xf numFmtId="0" fontId="5" fillId="36" borderId="0" xfId="48" applyFont="1" applyFill="1" applyAlignment="1">
      <alignment vertical="center"/>
    </xf>
    <xf numFmtId="0" fontId="5" fillId="0" borderId="31" xfId="48" applyFont="1" applyBorder="1" applyAlignment="1">
      <alignment vertical="center"/>
    </xf>
    <xf numFmtId="0" fontId="5" fillId="36" borderId="36" xfId="48" applyFont="1" applyFill="1" applyBorder="1" applyAlignment="1">
      <alignment vertical="center"/>
    </xf>
    <xf numFmtId="0" fontId="5" fillId="36" borderId="37" xfId="48" applyFont="1" applyFill="1" applyBorder="1" applyAlignment="1">
      <alignment vertical="center"/>
    </xf>
    <xf numFmtId="0" fontId="5" fillId="38" borderId="36" xfId="48" applyFont="1" applyFill="1" applyBorder="1" applyAlignment="1" applyProtection="1">
      <alignment vertical="center"/>
      <protection locked="0"/>
    </xf>
    <xf numFmtId="0" fontId="5" fillId="36" borderId="36" xfId="48" applyFont="1" applyFill="1" applyBorder="1" applyAlignment="1">
      <alignment horizontal="right" vertical="center"/>
    </xf>
    <xf numFmtId="0" fontId="5" fillId="0" borderId="0" xfId="48" applyFont="1" applyAlignment="1">
      <alignment vertical="center" shrinkToFit="1"/>
    </xf>
    <xf numFmtId="0" fontId="5" fillId="0" borderId="0" xfId="48" applyFont="1" applyAlignment="1">
      <alignment vertical="center"/>
    </xf>
    <xf numFmtId="0" fontId="5" fillId="36" borderId="49" xfId="48" applyFont="1" applyFill="1" applyBorder="1" applyAlignment="1">
      <alignment vertical="center"/>
    </xf>
    <xf numFmtId="0" fontId="5" fillId="36" borderId="33" xfId="48" applyFont="1" applyFill="1" applyBorder="1" applyAlignment="1">
      <alignment vertical="center"/>
    </xf>
    <xf numFmtId="0" fontId="5" fillId="0" borderId="33" xfId="48" applyFont="1" applyBorder="1" applyAlignment="1">
      <alignment vertical="center"/>
    </xf>
    <xf numFmtId="0" fontId="5" fillId="38" borderId="0" xfId="48" applyFont="1" applyFill="1" applyAlignment="1" applyProtection="1">
      <alignment vertical="center"/>
      <protection locked="0"/>
    </xf>
    <xf numFmtId="0" fontId="5" fillId="36" borderId="0" xfId="48" applyFont="1" applyFill="1" applyAlignment="1">
      <alignment horizontal="center" vertical="center"/>
    </xf>
    <xf numFmtId="0" fontId="5" fillId="36" borderId="40" xfId="48" applyFont="1" applyFill="1" applyBorder="1" applyAlignment="1">
      <alignment vertical="center"/>
    </xf>
    <xf numFmtId="0" fontId="5" fillId="0" borderId="33" xfId="48" applyFont="1" applyBorder="1" applyAlignment="1">
      <alignment vertical="center" shrinkToFit="1"/>
    </xf>
    <xf numFmtId="0" fontId="5" fillId="36" borderId="0" xfId="48" applyFont="1" applyFill="1" applyAlignment="1">
      <alignment horizontal="right" vertical="center"/>
    </xf>
    <xf numFmtId="0" fontId="5" fillId="36" borderId="52" xfId="48" applyFont="1" applyFill="1" applyBorder="1" applyAlignment="1">
      <alignment vertical="center"/>
    </xf>
    <xf numFmtId="0" fontId="5" fillId="36" borderId="51" xfId="48" applyFont="1" applyFill="1" applyBorder="1" applyAlignment="1">
      <alignment vertical="center"/>
    </xf>
    <xf numFmtId="0" fontId="5" fillId="36" borderId="32" xfId="48" applyFont="1" applyFill="1" applyBorder="1" applyAlignment="1">
      <alignment vertical="center"/>
    </xf>
    <xf numFmtId="0" fontId="5" fillId="0" borderId="32" xfId="48" applyFont="1" applyBorder="1" applyAlignment="1">
      <alignment vertical="center"/>
    </xf>
    <xf numFmtId="0" fontId="5" fillId="36" borderId="0" xfId="48" applyFont="1" applyFill="1"/>
    <xf numFmtId="0" fontId="12" fillId="36" borderId="0" xfId="48" applyFont="1" applyFill="1"/>
    <xf numFmtId="0" fontId="12" fillId="0" borderId="0" xfId="48" applyFont="1"/>
    <xf numFmtId="0" fontId="12" fillId="0" borderId="0" xfId="48" applyFont="1" applyAlignment="1">
      <alignment vertical="center"/>
    </xf>
    <xf numFmtId="0" fontId="12" fillId="0" borderId="0" xfId="48" applyFont="1" applyAlignment="1">
      <alignment vertical="center" shrinkToFit="1"/>
    </xf>
    <xf numFmtId="0" fontId="12" fillId="0" borderId="92" xfId="0" applyFont="1" applyBorder="1" applyAlignment="1">
      <alignment horizontal="center" vertical="center"/>
    </xf>
    <xf numFmtId="0" fontId="0" fillId="0" borderId="56" xfId="0" applyBorder="1">
      <alignment vertical="center"/>
    </xf>
    <xf numFmtId="0" fontId="12" fillId="0" borderId="0" xfId="0" applyFont="1" applyAlignment="1">
      <alignment horizontal="left" vertical="top"/>
    </xf>
    <xf numFmtId="0" fontId="12" fillId="0" borderId="135" xfId="0" applyFont="1" applyBorder="1" applyAlignment="1">
      <alignment horizontal="center" vertical="center"/>
    </xf>
    <xf numFmtId="0" fontId="0" fillId="0" borderId="58" xfId="0" applyBorder="1">
      <alignment vertical="center"/>
    </xf>
    <xf numFmtId="0" fontId="1" fillId="0" borderId="0" xfId="45" applyAlignment="1">
      <alignment vertical="center"/>
    </xf>
    <xf numFmtId="0" fontId="1" fillId="0" borderId="0" xfId="45" applyAlignment="1">
      <alignment horizontal="right" vertical="center"/>
    </xf>
    <xf numFmtId="0" fontId="5" fillId="38" borderId="46" xfId="45" applyFont="1" applyFill="1" applyBorder="1" applyAlignment="1">
      <alignment horizontal="center" vertical="center" wrapText="1"/>
    </xf>
    <xf numFmtId="49" fontId="1" fillId="0" borderId="0" xfId="45" applyNumberFormat="1" applyAlignment="1">
      <alignment horizontal="left" vertical="center"/>
    </xf>
    <xf numFmtId="0" fontId="5" fillId="0" borderId="36" xfId="45" applyFont="1" applyBorder="1" applyAlignment="1">
      <alignment horizontal="right" vertical="center"/>
    </xf>
    <xf numFmtId="0" fontId="5" fillId="0" borderId="97" xfId="45" applyFont="1" applyBorder="1" applyAlignment="1">
      <alignment horizontal="right" vertical="center"/>
    </xf>
    <xf numFmtId="0" fontId="12" fillId="0" borderId="0" xfId="46" applyFont="1" applyAlignment="1">
      <alignment vertical="top"/>
    </xf>
    <xf numFmtId="0" fontId="12" fillId="0" borderId="36" xfId="46" applyFont="1" applyBorder="1" applyAlignment="1">
      <alignment vertical="top"/>
    </xf>
    <xf numFmtId="0" fontId="1" fillId="0" borderId="32" xfId="0" applyFont="1" applyBorder="1">
      <alignment vertical="center"/>
    </xf>
    <xf numFmtId="0" fontId="5" fillId="0" borderId="0" xfId="0" quotePrefix="1" applyFont="1">
      <alignment vertical="center"/>
    </xf>
    <xf numFmtId="0" fontId="14" fillId="0" borderId="49" xfId="45" applyFont="1" applyBorder="1"/>
    <xf numFmtId="49" fontId="12" fillId="0" borderId="21" xfId="45" applyNumberFormat="1" applyFont="1" applyBorder="1"/>
    <xf numFmtId="49" fontId="12" fillId="0" borderId="79" xfId="45" applyNumberFormat="1" applyFont="1" applyBorder="1"/>
    <xf numFmtId="49" fontId="12" fillId="0" borderId="89" xfId="45" applyNumberFormat="1" applyFont="1" applyBorder="1"/>
    <xf numFmtId="0" fontId="1" fillId="0" borderId="0" xfId="44"/>
    <xf numFmtId="0" fontId="15" fillId="0" borderId="0" xfId="44" applyFont="1" applyAlignment="1">
      <alignment horizontal="left"/>
    </xf>
    <xf numFmtId="0" fontId="15" fillId="0" borderId="0" xfId="44" applyFont="1"/>
    <xf numFmtId="0" fontId="5" fillId="0" borderId="0" xfId="44" applyFont="1" applyAlignment="1">
      <alignment horizontal="center"/>
    </xf>
    <xf numFmtId="0" fontId="5" fillId="0" borderId="0" xfId="44" applyFont="1"/>
    <xf numFmtId="0" fontId="5" fillId="38" borderId="0" xfId="48" applyFont="1" applyFill="1" applyAlignment="1">
      <alignment vertical="center" shrinkToFit="1"/>
    </xf>
    <xf numFmtId="0" fontId="5" fillId="36" borderId="128" xfId="48" applyFont="1" applyFill="1" applyBorder="1" applyAlignment="1">
      <alignment vertical="center"/>
    </xf>
    <xf numFmtId="0" fontId="5" fillId="36" borderId="129" xfId="48" applyFont="1" applyFill="1" applyBorder="1" applyAlignment="1">
      <alignment vertical="center"/>
    </xf>
    <xf numFmtId="0" fontId="5" fillId="36" borderId="141" xfId="48" applyFont="1" applyFill="1" applyBorder="1" applyAlignment="1">
      <alignment vertical="center"/>
    </xf>
    <xf numFmtId="0" fontId="5" fillId="36" borderId="130" xfId="48" applyFont="1" applyFill="1" applyBorder="1" applyAlignment="1">
      <alignment vertical="center"/>
    </xf>
    <xf numFmtId="0" fontId="5" fillId="36" borderId="0" xfId="48" applyFont="1" applyFill="1" applyAlignment="1">
      <alignment vertical="center" shrinkToFit="1"/>
    </xf>
    <xf numFmtId="0" fontId="5" fillId="36" borderId="47" xfId="48" applyFont="1" applyFill="1" applyBorder="1" applyAlignment="1">
      <alignment vertical="center" shrinkToFit="1"/>
    </xf>
    <xf numFmtId="0" fontId="5" fillId="36" borderId="53" xfId="48" applyFont="1" applyFill="1" applyBorder="1" applyAlignment="1">
      <alignment vertical="center" shrinkToFit="1"/>
    </xf>
    <xf numFmtId="0" fontId="5" fillId="36" borderId="50" xfId="48" applyFont="1" applyFill="1" applyBorder="1" applyAlignment="1">
      <alignment vertical="center" shrinkToFit="1"/>
    </xf>
    <xf numFmtId="0" fontId="5" fillId="38" borderId="31" xfId="48" applyFont="1" applyFill="1" applyBorder="1" applyAlignment="1" applyProtection="1">
      <alignment vertical="center"/>
      <protection locked="0"/>
    </xf>
    <xf numFmtId="0" fontId="5" fillId="36" borderId="114" xfId="48" applyFont="1" applyFill="1" applyBorder="1" applyAlignment="1">
      <alignment vertical="center" shrinkToFit="1"/>
    </xf>
    <xf numFmtId="0" fontId="5" fillId="0" borderId="142" xfId="46" applyFont="1" applyBorder="1" applyAlignment="1">
      <alignment vertical="top" textRotation="255"/>
    </xf>
    <xf numFmtId="0" fontId="5" fillId="0" borderId="113" xfId="46" applyFont="1" applyBorder="1" applyAlignment="1">
      <alignment vertical="top" textRotation="255"/>
    </xf>
    <xf numFmtId="49" fontId="15" fillId="0" borderId="135" xfId="45" applyNumberFormat="1" applyFont="1" applyBorder="1" applyAlignment="1">
      <alignment horizontal="left" vertical="center"/>
    </xf>
    <xf numFmtId="0" fontId="15" fillId="0" borderId="37" xfId="45" applyFont="1" applyBorder="1" applyAlignment="1">
      <alignment vertical="center"/>
    </xf>
    <xf numFmtId="0" fontId="5" fillId="0" borderId="49" xfId="45" applyFont="1" applyBorder="1" applyAlignment="1">
      <alignment horizontal="right" vertical="center"/>
    </xf>
    <xf numFmtId="0" fontId="5" fillId="0" borderId="49" xfId="45" applyFont="1" applyBorder="1" applyAlignment="1">
      <alignment vertical="center"/>
    </xf>
    <xf numFmtId="0" fontId="10" fillId="0" borderId="0" xfId="0" applyFont="1">
      <alignment vertical="center"/>
    </xf>
    <xf numFmtId="0" fontId="5" fillId="0" borderId="0" xfId="0" applyFont="1" applyAlignment="1">
      <alignment horizontal="left" vertical="center"/>
    </xf>
    <xf numFmtId="0" fontId="5" fillId="0" borderId="56" xfId="0" applyFont="1" applyBorder="1" applyAlignment="1">
      <alignment horizontal="left" vertical="center"/>
    </xf>
    <xf numFmtId="0" fontId="18" fillId="0" borderId="0" xfId="0" applyFont="1" applyAlignment="1">
      <alignment horizontal="center" vertical="center"/>
    </xf>
    <xf numFmtId="0" fontId="5" fillId="0" borderId="58" xfId="0" applyFont="1" applyBorder="1" applyAlignment="1">
      <alignment horizontal="right" vertical="center"/>
    </xf>
    <xf numFmtId="0" fontId="5" fillId="0" borderId="58" xfId="0" applyFont="1" applyBorder="1" applyAlignment="1">
      <alignment horizontal="left"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0" fontId="5" fillId="0" borderId="56" xfId="0" applyFont="1" applyBorder="1" applyAlignment="1">
      <alignment horizontal="right" vertical="center"/>
    </xf>
    <xf numFmtId="0" fontId="5" fillId="0" borderId="100" xfId="0" applyFont="1" applyBorder="1">
      <alignment vertical="center"/>
    </xf>
    <xf numFmtId="0" fontId="5" fillId="0" borderId="37" xfId="0" applyFont="1" applyBorder="1" applyAlignment="1">
      <alignment vertical="center" textRotation="255"/>
    </xf>
    <xf numFmtId="0" fontId="5" fillId="0" borderId="65" xfId="0" applyFont="1" applyBorder="1">
      <alignment vertical="center"/>
    </xf>
    <xf numFmtId="0" fontId="5" fillId="0" borderId="67" xfId="0" applyFont="1" applyBorder="1">
      <alignment vertical="center"/>
    </xf>
    <xf numFmtId="42" fontId="5" fillId="0" borderId="0" xfId="0" applyNumberFormat="1" applyFont="1">
      <alignment vertical="center"/>
    </xf>
    <xf numFmtId="0" fontId="5"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15" fillId="0" borderId="0" xfId="0" applyFont="1" applyProtection="1">
      <alignment vertical="center"/>
      <protection locked="0"/>
    </xf>
    <xf numFmtId="0" fontId="12" fillId="0" borderId="0" xfId="0" applyFont="1" applyAlignment="1" applyProtection="1">
      <alignment horizontal="left" vertical="center"/>
      <protection locked="0"/>
    </xf>
    <xf numFmtId="0" fontId="5" fillId="0" borderId="33" xfId="0" applyFont="1" applyBorder="1" applyProtection="1">
      <alignment vertical="center"/>
      <protection locked="0"/>
    </xf>
    <xf numFmtId="0" fontId="5" fillId="0" borderId="19"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0" fontId="5" fillId="38" borderId="0" xfId="0" applyFont="1" applyFill="1" applyAlignment="1" applyProtection="1">
      <alignment horizontal="center" vertical="center"/>
      <protection locked="0"/>
    </xf>
    <xf numFmtId="0" fontId="5" fillId="0" borderId="56" xfId="0" applyFont="1" applyBorder="1" applyAlignment="1" applyProtection="1">
      <alignment horizontal="left" vertical="center"/>
      <protection locked="0"/>
    </xf>
    <xf numFmtId="0" fontId="5" fillId="0" borderId="37" xfId="0" applyFont="1" applyBorder="1" applyProtection="1">
      <alignment vertical="center"/>
      <protection locked="0"/>
    </xf>
    <xf numFmtId="0" fontId="63" fillId="0" borderId="0" xfId="0" applyFont="1">
      <alignment vertical="center"/>
    </xf>
    <xf numFmtId="0" fontId="63" fillId="0" borderId="0" xfId="0" applyFont="1" applyAlignment="1">
      <alignment vertical="top"/>
    </xf>
    <xf numFmtId="0" fontId="5" fillId="0" borderId="143" xfId="0" applyFont="1" applyBorder="1" applyAlignment="1" applyProtection="1">
      <alignment horizontal="center" vertical="center"/>
      <protection locked="0"/>
    </xf>
    <xf numFmtId="0" fontId="5" fillId="0" borderId="37" xfId="46" applyFont="1" applyBorder="1" applyAlignment="1" applyProtection="1">
      <alignment vertical="top"/>
      <protection locked="0"/>
    </xf>
    <xf numFmtId="0" fontId="5" fillId="38" borderId="36" xfId="46" applyFont="1" applyFill="1" applyBorder="1" applyAlignment="1" applyProtection="1">
      <alignment horizontal="center" vertical="center"/>
      <protection locked="0"/>
    </xf>
    <xf numFmtId="0" fontId="5" fillId="38" borderId="25" xfId="46" applyFont="1" applyFill="1" applyBorder="1" applyAlignment="1" applyProtection="1">
      <alignment horizontal="center" vertical="center"/>
      <protection locked="0"/>
    </xf>
    <xf numFmtId="0" fontId="5" fillId="38" borderId="39" xfId="46" applyFont="1" applyFill="1" applyBorder="1" applyAlignment="1" applyProtection="1">
      <alignment horizontal="center" vertical="center"/>
      <protection locked="0"/>
    </xf>
    <xf numFmtId="56" fontId="5" fillId="0" borderId="31" xfId="46" quotePrefix="1" applyNumberFormat="1" applyFont="1" applyBorder="1">
      <alignment vertical="center"/>
    </xf>
    <xf numFmtId="0" fontId="5" fillId="0" borderId="49" xfId="46" applyFont="1" applyBorder="1" applyAlignment="1">
      <alignment vertical="top"/>
    </xf>
    <xf numFmtId="0" fontId="5" fillId="0" borderId="142" xfId="46" applyFont="1" applyBorder="1" applyAlignment="1">
      <alignment vertical="top" wrapText="1"/>
    </xf>
    <xf numFmtId="0" fontId="0" fillId="0" borderId="47" xfId="0" applyBorder="1">
      <alignment vertical="center"/>
    </xf>
    <xf numFmtId="0" fontId="0" fillId="0" borderId="49" xfId="0" applyBorder="1">
      <alignment vertical="center"/>
    </xf>
    <xf numFmtId="0" fontId="5" fillId="38" borderId="49" xfId="46" applyFont="1" applyFill="1" applyBorder="1" applyAlignment="1" applyProtection="1">
      <alignment horizontal="center" vertical="center"/>
      <protection locked="0"/>
    </xf>
    <xf numFmtId="0" fontId="0" fillId="0" borderId="50" xfId="0" applyBorder="1">
      <alignment vertical="center"/>
    </xf>
    <xf numFmtId="0" fontId="0" fillId="0" borderId="52" xfId="0" applyBorder="1">
      <alignment vertical="center"/>
    </xf>
    <xf numFmtId="0" fontId="0" fillId="0" borderId="32" xfId="0" applyBorder="1">
      <alignment vertical="center"/>
    </xf>
    <xf numFmtId="0" fontId="5" fillId="38" borderId="52" xfId="0" applyFont="1" applyFill="1" applyBorder="1">
      <alignment vertical="center"/>
    </xf>
    <xf numFmtId="0" fontId="0" fillId="0" borderId="53" xfId="0" applyBorder="1">
      <alignment vertical="center"/>
    </xf>
    <xf numFmtId="0" fontId="5" fillId="0" borderId="129" xfId="46" applyFont="1" applyBorder="1" applyAlignment="1">
      <alignment horizontal="center" vertical="top" wrapText="1"/>
    </xf>
    <xf numFmtId="0" fontId="5" fillId="0" borderId="130" xfId="46" applyFont="1" applyBorder="1" applyAlignment="1">
      <alignment horizontal="center" vertical="top" wrapText="1"/>
    </xf>
    <xf numFmtId="0" fontId="12" fillId="25" borderId="26" xfId="45" applyFont="1" applyFill="1" applyBorder="1" applyAlignment="1">
      <alignment horizontal="center"/>
    </xf>
    <xf numFmtId="0" fontId="12" fillId="0" borderId="39" xfId="45" applyFont="1" applyBorder="1" applyAlignment="1">
      <alignment horizontal="left" indent="1"/>
    </xf>
    <xf numFmtId="0" fontId="28" fillId="0" borderId="49" xfId="45" applyFont="1" applyBorder="1"/>
    <xf numFmtId="0" fontId="28" fillId="0" borderId="33" xfId="45" applyFont="1" applyBorder="1"/>
    <xf numFmtId="0" fontId="28" fillId="0" borderId="33" xfId="45" applyFont="1" applyBorder="1" applyAlignment="1">
      <alignment horizontal="left" indent="1"/>
    </xf>
    <xf numFmtId="0" fontId="12" fillId="0" borderId="33" xfId="45" applyFont="1" applyBorder="1" applyAlignment="1">
      <alignment horizontal="left" indent="1"/>
    </xf>
    <xf numFmtId="9" fontId="12" fillId="0" borderId="123" xfId="45" applyNumberFormat="1" applyFont="1" applyBorder="1" applyAlignment="1">
      <alignment horizontal="center" shrinkToFit="1"/>
    </xf>
    <xf numFmtId="0" fontId="14" fillId="25" borderId="144" xfId="45" applyFont="1" applyFill="1" applyBorder="1" applyAlignment="1">
      <alignment vertical="top" textRotation="255" shrinkToFit="1"/>
    </xf>
    <xf numFmtId="0" fontId="12" fillId="0" borderId="145" xfId="45" applyFont="1" applyBorder="1" applyAlignment="1">
      <alignment horizontal="center" shrinkToFit="1"/>
    </xf>
    <xf numFmtId="0" fontId="12" fillId="25" borderId="67" xfId="45" applyFont="1" applyFill="1" applyBorder="1" applyAlignment="1">
      <alignment horizontal="center"/>
    </xf>
    <xf numFmtId="0" fontId="5" fillId="0" borderId="38" xfId="46" applyFont="1" applyBorder="1" applyAlignment="1">
      <alignment horizontal="right" vertical="center"/>
    </xf>
    <xf numFmtId="0" fontId="0" fillId="0" borderId="0" xfId="0" applyAlignment="1"/>
    <xf numFmtId="0" fontId="64" fillId="0" borderId="0" xfId="0" applyFont="1" applyAlignment="1">
      <alignment horizontal="left"/>
    </xf>
    <xf numFmtId="0" fontId="53" fillId="0" borderId="0" xfId="0" applyFont="1" applyAlignment="1"/>
    <xf numFmtId="0" fontId="12" fillId="0" borderId="0" xfId="0" applyFont="1" applyAlignment="1"/>
    <xf numFmtId="0" fontId="53" fillId="0" borderId="0" xfId="0" applyFont="1" applyAlignment="1">
      <alignment horizontal="left"/>
    </xf>
    <xf numFmtId="0" fontId="53" fillId="0" borderId="0" xfId="45" applyFont="1" applyAlignment="1">
      <alignment horizontal="right"/>
    </xf>
    <xf numFmtId="0" fontId="53" fillId="0" borderId="0" xfId="45" applyFont="1" applyAlignment="1">
      <alignment horizontal="left"/>
    </xf>
    <xf numFmtId="0" fontId="53" fillId="0" borderId="0" xfId="45" applyFont="1"/>
    <xf numFmtId="0" fontId="53" fillId="0" borderId="0" xfId="45" applyFont="1" applyAlignment="1">
      <alignment horizontal="right" vertical="center"/>
    </xf>
    <xf numFmtId="0" fontId="15" fillId="0" borderId="33" xfId="0" applyFont="1" applyBorder="1" applyAlignment="1">
      <alignment horizontal="left"/>
    </xf>
    <xf numFmtId="0" fontId="1" fillId="0" borderId="33" xfId="0" applyFont="1" applyBorder="1" applyAlignment="1"/>
    <xf numFmtId="0" fontId="5" fillId="43" borderId="0" xfId="0" applyFont="1" applyFill="1" applyAlignment="1">
      <alignment horizontal="center"/>
    </xf>
    <xf numFmtId="0" fontId="5" fillId="43" borderId="0" xfId="0" applyFont="1" applyFill="1" applyAlignment="1">
      <alignment horizontal="left"/>
    </xf>
    <xf numFmtId="0" fontId="5" fillId="44" borderId="0" xfId="0" applyFont="1" applyFill="1" applyAlignment="1">
      <alignment horizontal="center"/>
    </xf>
    <xf numFmtId="0" fontId="5" fillId="43" borderId="0" xfId="0" applyFont="1" applyFill="1" applyAlignment="1"/>
    <xf numFmtId="0" fontId="64" fillId="0" borderId="0" xfId="45" applyFont="1" applyAlignment="1">
      <alignment horizontal="left"/>
    </xf>
    <xf numFmtId="0" fontId="53" fillId="0" borderId="0" xfId="0" applyFont="1" applyAlignment="1">
      <alignment horizontal="right"/>
    </xf>
    <xf numFmtId="20" fontId="53" fillId="0" borderId="0" xfId="45" applyNumberFormat="1" applyFont="1" applyAlignment="1">
      <alignment horizontal="right"/>
    </xf>
    <xf numFmtId="0" fontId="53" fillId="0" borderId="0" xfId="45" applyFont="1" applyAlignment="1">
      <alignment vertical="center"/>
    </xf>
    <xf numFmtId="58" fontId="12" fillId="0" borderId="39" xfId="45" applyNumberFormat="1" applyFont="1" applyBorder="1" applyAlignment="1">
      <alignment vertical="center"/>
    </xf>
    <xf numFmtId="58" fontId="12" fillId="0" borderId="48" xfId="45" applyNumberFormat="1" applyFont="1" applyBorder="1" applyAlignment="1">
      <alignment vertical="center"/>
    </xf>
    <xf numFmtId="0" fontId="5" fillId="0" borderId="27" xfId="45" applyFont="1" applyBorder="1" applyAlignment="1">
      <alignment vertical="center"/>
    </xf>
    <xf numFmtId="0" fontId="5" fillId="0" borderId="46" xfId="45" applyFont="1" applyBorder="1" applyAlignment="1">
      <alignment vertical="center"/>
    </xf>
    <xf numFmtId="0" fontId="5" fillId="0" borderId="21" xfId="45" applyFont="1" applyBorder="1" applyAlignment="1">
      <alignment horizontal="right" vertical="center"/>
    </xf>
    <xf numFmtId="0" fontId="5" fillId="0" borderId="25" xfId="45" applyFont="1" applyBorder="1" applyAlignment="1">
      <alignment horizontal="center" vertical="center"/>
    </xf>
    <xf numFmtId="176" fontId="5" fillId="0" borderId="0" xfId="45" applyNumberFormat="1" applyFont="1" applyAlignment="1">
      <alignment vertical="center"/>
    </xf>
    <xf numFmtId="176" fontId="5" fillId="0" borderId="33" xfId="45" applyNumberFormat="1" applyFont="1" applyBorder="1" applyAlignment="1">
      <alignment vertical="center"/>
    </xf>
    <xf numFmtId="58" fontId="5" fillId="0" borderId="36" xfId="0" applyNumberFormat="1" applyFont="1" applyBorder="1" applyAlignment="1"/>
    <xf numFmtId="58" fontId="5" fillId="0" borderId="0" xfId="0" applyNumberFormat="1" applyFont="1" applyAlignment="1"/>
    <xf numFmtId="58" fontId="5" fillId="0" borderId="37" xfId="0" applyNumberFormat="1" applyFont="1" applyBorder="1" applyAlignment="1"/>
    <xf numFmtId="58" fontId="5" fillId="0" borderId="49" xfId="0" applyNumberFormat="1" applyFont="1" applyBorder="1" applyAlignment="1"/>
    <xf numFmtId="58" fontId="5" fillId="0" borderId="33" xfId="0" applyNumberFormat="1" applyFont="1" applyBorder="1" applyAlignment="1"/>
    <xf numFmtId="58" fontId="5" fillId="0" borderId="40" xfId="0" applyNumberFormat="1" applyFont="1" applyBorder="1" applyAlignment="1"/>
    <xf numFmtId="58" fontId="5" fillId="0" borderId="42" xfId="0" applyNumberFormat="1" applyFont="1" applyBorder="1" applyAlignment="1"/>
    <xf numFmtId="58" fontId="5" fillId="0" borderId="38" xfId="0" applyNumberFormat="1" applyFont="1" applyBorder="1" applyAlignment="1"/>
    <xf numFmtId="58" fontId="5" fillId="0" borderId="35" xfId="0" applyNumberFormat="1" applyFont="1" applyBorder="1" applyAlignment="1"/>
    <xf numFmtId="0" fontId="5" fillId="0" borderId="49" xfId="46" applyFont="1" applyBorder="1" applyAlignment="1">
      <alignment horizontal="left" vertical="center"/>
    </xf>
    <xf numFmtId="0" fontId="5" fillId="0" borderId="54" xfId="46" applyFont="1" applyBorder="1" applyAlignment="1">
      <alignment horizontal="left" vertical="center"/>
    </xf>
    <xf numFmtId="0" fontId="1" fillId="0" borderId="33" xfId="0" applyFont="1" applyBorder="1">
      <alignment vertical="center"/>
    </xf>
    <xf numFmtId="0" fontId="5" fillId="0" borderId="0" xfId="48" applyFont="1" applyAlignment="1">
      <alignment horizontal="left" vertical="center"/>
    </xf>
    <xf numFmtId="0" fontId="24" fillId="0" borderId="36" xfId="46" applyFont="1" applyBorder="1" applyAlignment="1">
      <alignment horizontal="left" vertical="center"/>
    </xf>
    <xf numFmtId="0" fontId="24" fillId="0" borderId="0" xfId="46" applyFont="1" applyAlignment="1">
      <alignment horizontal="left" vertical="center"/>
    </xf>
    <xf numFmtId="0" fontId="24" fillId="0" borderId="37" xfId="46" applyFont="1" applyBorder="1" applyAlignment="1">
      <alignment horizontal="left" vertical="center"/>
    </xf>
    <xf numFmtId="0" fontId="5" fillId="0" borderId="39" xfId="46" applyFont="1" applyBorder="1" applyAlignment="1" applyProtection="1">
      <alignment horizontal="center" vertical="center"/>
      <protection locked="0"/>
    </xf>
    <xf numFmtId="0" fontId="5" fillId="0" borderId="33" xfId="0" applyFont="1" applyBorder="1" applyAlignment="1">
      <alignment horizontal="center" vertical="center"/>
    </xf>
    <xf numFmtId="0" fontId="24" fillId="0" borderId="49" xfId="46" applyFont="1" applyBorder="1" applyAlignment="1">
      <alignment horizontal="left" vertical="center"/>
    </xf>
    <xf numFmtId="0" fontId="24" fillId="0" borderId="33" xfId="46" applyFont="1" applyBorder="1" applyAlignment="1">
      <alignment horizontal="left" vertical="center"/>
    </xf>
    <xf numFmtId="0" fontId="24" fillId="0" borderId="40" xfId="46" applyFont="1" applyBorder="1" applyAlignment="1">
      <alignment horizontal="left" vertical="center"/>
    </xf>
    <xf numFmtId="0" fontId="3" fillId="0" borderId="115" xfId="46" applyBorder="1">
      <alignment vertical="center"/>
    </xf>
    <xf numFmtId="0" fontId="3" fillId="0" borderId="47" xfId="46" applyBorder="1">
      <alignment vertical="center"/>
    </xf>
    <xf numFmtId="0" fontId="5" fillId="38" borderId="49" xfId="0" applyFont="1" applyFill="1" applyBorder="1" applyProtection="1">
      <alignment vertical="center"/>
      <protection locked="0"/>
    </xf>
    <xf numFmtId="0" fontId="3" fillId="0" borderId="50" xfId="46" applyBorder="1">
      <alignment vertical="center"/>
    </xf>
    <xf numFmtId="0" fontId="1" fillId="0" borderId="48" xfId="0" applyFont="1" applyBorder="1">
      <alignment vertical="center"/>
    </xf>
    <xf numFmtId="0" fontId="1" fillId="0" borderId="0" xfId="0" applyFont="1" applyAlignment="1">
      <alignment horizontal="center" vertical="center"/>
    </xf>
    <xf numFmtId="0" fontId="1" fillId="0" borderId="37" xfId="0" applyFont="1" applyBorder="1">
      <alignment vertical="center"/>
    </xf>
    <xf numFmtId="0" fontId="1" fillId="0" borderId="36" xfId="0" applyFont="1" applyBorder="1">
      <alignment vertical="center"/>
    </xf>
    <xf numFmtId="0" fontId="5" fillId="0" borderId="52" xfId="46" applyFont="1" applyBorder="1" applyAlignment="1">
      <alignment horizontal="left" vertical="center"/>
    </xf>
    <xf numFmtId="0" fontId="5" fillId="0" borderId="32" xfId="46" applyFont="1" applyBorder="1" applyAlignment="1">
      <alignment horizontal="left" vertical="center"/>
    </xf>
    <xf numFmtId="0" fontId="5" fillId="0" borderId="51" xfId="46" applyFont="1" applyBorder="1" applyAlignment="1">
      <alignment horizontal="left" vertical="center"/>
    </xf>
    <xf numFmtId="0" fontId="12" fillId="0" borderId="36" xfId="46" applyFont="1" applyBorder="1" applyAlignment="1">
      <alignment horizontal="left" vertical="center"/>
    </xf>
    <xf numFmtId="0" fontId="12" fillId="0" borderId="49" xfId="46" applyFont="1" applyBorder="1" applyAlignment="1">
      <alignment horizontal="left" vertical="center"/>
    </xf>
    <xf numFmtId="0" fontId="1" fillId="0" borderId="39" xfId="0" applyFont="1" applyBorder="1">
      <alignment vertical="center"/>
    </xf>
    <xf numFmtId="0" fontId="5" fillId="0" borderId="46" xfId="45" applyFont="1" applyBorder="1" applyAlignment="1">
      <alignment horizontal="center" vertical="center"/>
    </xf>
    <xf numFmtId="0" fontId="9" fillId="0" borderId="49" xfId="45" applyFont="1" applyBorder="1" applyAlignment="1">
      <alignment vertical="center"/>
    </xf>
    <xf numFmtId="0" fontId="1" fillId="0" borderId="36" xfId="45" applyBorder="1" applyAlignment="1">
      <alignment vertical="center"/>
    </xf>
    <xf numFmtId="0" fontId="1" fillId="0" borderId="49" xfId="45" applyBorder="1" applyAlignment="1">
      <alignment vertical="center"/>
    </xf>
    <xf numFmtId="0" fontId="12" fillId="42" borderId="65" xfId="0" applyFont="1" applyFill="1" applyBorder="1" applyAlignment="1">
      <alignment horizontal="center" vertical="center"/>
    </xf>
    <xf numFmtId="0" fontId="5" fillId="0" borderId="0" xfId="0" applyFont="1" applyAlignment="1">
      <alignment horizontal="distributed"/>
    </xf>
    <xf numFmtId="185" fontId="5" fillId="38" borderId="0" xfId="0" applyNumberFormat="1" applyFont="1" applyFill="1" applyAlignment="1">
      <alignment horizontal="center"/>
    </xf>
    <xf numFmtId="0" fontId="5" fillId="38" borderId="0" xfId="0" applyFont="1" applyFill="1" applyAlignment="1">
      <alignment horizontal="center"/>
    </xf>
    <xf numFmtId="0" fontId="5" fillId="42" borderId="0" xfId="0" applyFont="1" applyFill="1" applyAlignment="1" applyProtection="1">
      <alignment shrinkToFit="1"/>
      <protection locked="0"/>
    </xf>
    <xf numFmtId="49" fontId="5" fillId="38" borderId="0" xfId="0" applyNumberFormat="1" applyFont="1" applyFill="1" applyAlignment="1">
      <alignment horizontal="center" shrinkToFit="1"/>
    </xf>
    <xf numFmtId="0" fontId="5" fillId="0" borderId="0" xfId="0" applyFont="1" applyAlignment="1">
      <alignment horizontal="distributed" shrinkToFit="1"/>
    </xf>
    <xf numFmtId="0" fontId="15" fillId="0" borderId="0" xfId="0" applyFont="1" applyAlignment="1">
      <alignment horizontal="left"/>
    </xf>
    <xf numFmtId="0" fontId="5" fillId="38" borderId="0" xfId="0" applyFont="1" applyFill="1" applyAlignment="1">
      <alignment horizontal="left" shrinkToFit="1"/>
    </xf>
    <xf numFmtId="49" fontId="5" fillId="38" borderId="0" xfId="0" applyNumberFormat="1" applyFont="1" applyFill="1" applyAlignment="1">
      <alignment horizontal="center"/>
    </xf>
    <xf numFmtId="0" fontId="5" fillId="38" borderId="33" xfId="0" applyFont="1" applyFill="1" applyBorder="1" applyAlignment="1">
      <alignment horizontal="center"/>
    </xf>
    <xf numFmtId="0" fontId="5" fillId="0" borderId="33" xfId="0" applyFont="1" applyBorder="1" applyAlignment="1">
      <alignment horizontal="distributed"/>
    </xf>
    <xf numFmtId="0" fontId="5" fillId="0" borderId="33" xfId="0" applyFont="1" applyBorder="1" applyAlignment="1">
      <alignment horizontal="center"/>
    </xf>
    <xf numFmtId="0" fontId="5" fillId="0" borderId="0" xfId="0" applyFont="1" applyAlignment="1">
      <alignment horizontal="left"/>
    </xf>
    <xf numFmtId="177" fontId="5" fillId="38" borderId="33" xfId="0" applyNumberFormat="1" applyFont="1" applyFill="1" applyBorder="1" applyAlignment="1">
      <alignment horizontal="left"/>
    </xf>
    <xf numFmtId="0" fontId="5" fillId="38" borderId="33" xfId="0" applyFont="1" applyFill="1" applyBorder="1" applyAlignment="1">
      <alignment horizontal="left" shrinkToFit="1"/>
    </xf>
    <xf numFmtId="0" fontId="5" fillId="0" borderId="0" xfId="0" applyFont="1" applyAlignment="1">
      <alignment horizontal="center"/>
    </xf>
    <xf numFmtId="0" fontId="5" fillId="38" borderId="0" xfId="0" applyFont="1" applyFill="1" applyAlignment="1">
      <alignment horizontal="left"/>
    </xf>
    <xf numFmtId="184" fontId="5" fillId="38" borderId="0" xfId="0" applyNumberFormat="1" applyFont="1" applyFill="1" applyAlignment="1">
      <alignment horizontal="left"/>
    </xf>
    <xf numFmtId="0" fontId="5" fillId="38" borderId="0" xfId="0" applyFont="1" applyFill="1" applyAlignment="1">
      <alignment horizontal="center" shrinkToFit="1"/>
    </xf>
    <xf numFmtId="0" fontId="5" fillId="43" borderId="0" xfId="0" applyFont="1" applyFill="1" applyAlignment="1"/>
    <xf numFmtId="0" fontId="5" fillId="44" borderId="0" xfId="0" applyFont="1" applyFill="1" applyAlignment="1">
      <alignment horizontal="center"/>
    </xf>
    <xf numFmtId="190" fontId="5" fillId="38" borderId="0" xfId="0" applyNumberFormat="1" applyFont="1" applyFill="1" applyAlignment="1">
      <alignment horizontal="right" shrinkToFit="1"/>
    </xf>
    <xf numFmtId="0" fontId="5" fillId="0" borderId="38" xfId="0" applyFont="1" applyBorder="1" applyAlignment="1">
      <alignment horizontal="center" shrinkToFit="1"/>
    </xf>
    <xf numFmtId="0" fontId="5" fillId="0" borderId="0" xfId="0" applyFont="1" applyAlignment="1">
      <alignment horizontal="center" shrinkToFit="1"/>
    </xf>
    <xf numFmtId="177" fontId="5" fillId="44" borderId="0" xfId="0" applyNumberFormat="1" applyFont="1" applyFill="1" applyAlignment="1"/>
    <xf numFmtId="0" fontId="19" fillId="0" borderId="0" xfId="0" applyFont="1" applyAlignment="1">
      <alignment horizontal="center"/>
    </xf>
    <xf numFmtId="0" fontId="5" fillId="0" borderId="0" xfId="44" applyFont="1" applyAlignment="1">
      <alignment horizontal="left"/>
    </xf>
    <xf numFmtId="0" fontId="5" fillId="0" borderId="0" xfId="44" applyFont="1" applyAlignment="1">
      <alignment horizontal="center"/>
    </xf>
    <xf numFmtId="0" fontId="5" fillId="0" borderId="0" xfId="45" applyFont="1" applyAlignment="1">
      <alignment horizontal="left" vertical="center" wrapText="1"/>
    </xf>
    <xf numFmtId="0" fontId="5" fillId="0" borderId="33" xfId="45" applyFont="1" applyBorder="1" applyAlignment="1">
      <alignment horizontal="distributed" vertical="center"/>
    </xf>
    <xf numFmtId="0" fontId="5" fillId="0" borderId="0" xfId="45" applyFont="1" applyAlignment="1">
      <alignment horizontal="distributed" vertical="center"/>
    </xf>
    <xf numFmtId="0" fontId="5" fillId="0" borderId="33" xfId="45" applyFont="1" applyBorder="1" applyAlignment="1">
      <alignment horizontal="left" vertical="center" wrapText="1"/>
    </xf>
    <xf numFmtId="0" fontId="5" fillId="0" borderId="0" xfId="45" applyFont="1" applyAlignment="1">
      <alignment horizontal="center" vertical="center"/>
    </xf>
    <xf numFmtId="0" fontId="5" fillId="0" borderId="38" xfId="45" applyFont="1" applyBorder="1" applyAlignment="1">
      <alignment horizontal="left" vertical="center"/>
    </xf>
    <xf numFmtId="176" fontId="5" fillId="0" borderId="0" xfId="45" applyNumberFormat="1" applyFont="1" applyAlignment="1">
      <alignment horizontal="right" vertical="center"/>
    </xf>
    <xf numFmtId="0" fontId="5" fillId="0" borderId="0" xfId="45" applyFont="1" applyAlignment="1">
      <alignment vertical="center"/>
    </xf>
    <xf numFmtId="176" fontId="5" fillId="0" borderId="33" xfId="45" applyNumberFormat="1" applyFont="1" applyBorder="1" applyAlignment="1">
      <alignment horizontal="right" vertical="center"/>
    </xf>
    <xf numFmtId="179" fontId="3" fillId="0" borderId="21" xfId="45" applyNumberFormat="1" applyFont="1" applyBorder="1" applyAlignment="1">
      <alignment horizontal="center" vertical="center" wrapText="1" shrinkToFit="1"/>
    </xf>
    <xf numFmtId="0" fontId="3" fillId="38" borderId="21" xfId="45" applyFont="1" applyFill="1" applyBorder="1" applyAlignment="1">
      <alignment horizontal="center" vertical="center" wrapText="1" shrinkToFit="1"/>
    </xf>
    <xf numFmtId="0" fontId="19" fillId="0" borderId="0" xfId="45" applyFont="1" applyAlignment="1">
      <alignment horizontal="center" vertical="center" wrapText="1" shrinkToFit="1"/>
    </xf>
    <xf numFmtId="0" fontId="3" fillId="0" borderId="27" xfId="45" applyFont="1" applyBorder="1" applyAlignment="1">
      <alignment horizontal="center" vertical="center" shrinkToFit="1"/>
    </xf>
    <xf numFmtId="0" fontId="3" fillId="0" borderId="34" xfId="45" applyFont="1" applyBorder="1" applyAlignment="1">
      <alignment horizontal="center" vertical="center" shrinkToFit="1"/>
    </xf>
    <xf numFmtId="0" fontId="3" fillId="0" borderId="46" xfId="45" applyFont="1" applyBorder="1" applyAlignment="1">
      <alignment horizontal="center" vertical="center" shrinkToFit="1"/>
    </xf>
    <xf numFmtId="0" fontId="3" fillId="0" borderId="21" xfId="45" applyFont="1" applyBorder="1" applyAlignment="1">
      <alignment horizontal="center" vertical="center" wrapText="1" shrinkToFit="1"/>
    </xf>
    <xf numFmtId="0" fontId="3" fillId="0" borderId="25" xfId="45" applyFont="1" applyBorder="1" applyAlignment="1">
      <alignment horizontal="center" vertical="center" wrapText="1" shrinkToFit="1"/>
    </xf>
    <xf numFmtId="0" fontId="3" fillId="0" borderId="48" xfId="45" applyFont="1" applyBorder="1" applyAlignment="1">
      <alignment horizontal="center" vertical="center" wrapText="1" shrinkToFit="1"/>
    </xf>
    <xf numFmtId="0" fontId="3" fillId="0" borderId="49" xfId="45" applyFont="1" applyBorder="1" applyAlignment="1">
      <alignment horizontal="center" vertical="center" wrapText="1" shrinkToFit="1"/>
    </xf>
    <xf numFmtId="0" fontId="3" fillId="0" borderId="40" xfId="45" applyFont="1" applyBorder="1" applyAlignment="1">
      <alignment horizontal="center" vertical="center" wrapText="1" shrinkToFit="1"/>
    </xf>
    <xf numFmtId="0" fontId="3" fillId="0" borderId="42" xfId="45" applyFont="1" applyBorder="1" applyAlignment="1">
      <alignment horizontal="center" vertical="center" wrapText="1" shrinkToFit="1"/>
    </xf>
    <xf numFmtId="0" fontId="3" fillId="0" borderId="38" xfId="45" applyFont="1" applyBorder="1" applyAlignment="1">
      <alignment horizontal="center" vertical="center" wrapText="1" shrinkToFit="1"/>
    </xf>
    <xf numFmtId="0" fontId="3" fillId="0" borderId="35" xfId="45" applyFont="1" applyBorder="1" applyAlignment="1">
      <alignment horizontal="center" vertical="center" wrapText="1" shrinkToFit="1"/>
    </xf>
    <xf numFmtId="0" fontId="5" fillId="0" borderId="0" xfId="0" applyFont="1" applyAlignment="1">
      <alignment horizontal="left" shrinkToFit="1"/>
    </xf>
    <xf numFmtId="0" fontId="65" fillId="0" borderId="0" xfId="50" applyFont="1" applyAlignment="1">
      <alignment horizontal="center" vertical="center"/>
    </xf>
    <xf numFmtId="0" fontId="5" fillId="44" borderId="0" xfId="0" applyFont="1" applyFill="1" applyAlignment="1">
      <alignment horizontal="left"/>
    </xf>
    <xf numFmtId="0" fontId="5" fillId="0" borderId="0" xfId="0" applyFont="1" applyAlignment="1">
      <alignment horizontal="center" wrapText="1"/>
    </xf>
    <xf numFmtId="0" fontId="5" fillId="38" borderId="0" xfId="48" applyFont="1" applyFill="1" applyAlignment="1">
      <alignment horizontal="left" vertical="center" wrapText="1"/>
    </xf>
    <xf numFmtId="0" fontId="54" fillId="36" borderId="47" xfId="48" applyFont="1" applyFill="1" applyBorder="1" applyAlignment="1">
      <alignment horizontal="center" vertical="center"/>
    </xf>
    <xf numFmtId="0" fontId="12" fillId="38" borderId="129" xfId="48" applyFont="1" applyFill="1" applyBorder="1" applyAlignment="1">
      <alignment vertical="center" shrinkToFit="1"/>
    </xf>
    <xf numFmtId="0" fontId="12" fillId="38" borderId="0" xfId="48" applyFont="1" applyFill="1" applyAlignment="1">
      <alignment vertical="center" shrinkToFit="1"/>
    </xf>
    <xf numFmtId="0" fontId="12" fillId="38" borderId="47" xfId="48" applyFont="1" applyFill="1" applyBorder="1" applyAlignment="1">
      <alignment vertical="center" shrinkToFit="1"/>
    </xf>
    <xf numFmtId="0" fontId="5" fillId="38" borderId="0" xfId="48" applyFont="1" applyFill="1" applyAlignment="1">
      <alignment vertical="center" shrinkToFit="1"/>
    </xf>
    <xf numFmtId="0" fontId="12" fillId="38" borderId="130" xfId="48" applyFont="1" applyFill="1" applyBorder="1" applyAlignment="1">
      <alignment vertical="center" shrinkToFit="1"/>
    </xf>
    <xf numFmtId="0" fontId="12" fillId="38" borderId="32" xfId="48" applyFont="1" applyFill="1" applyBorder="1" applyAlignment="1">
      <alignment vertical="center" shrinkToFit="1"/>
    </xf>
    <xf numFmtId="0" fontId="12" fillId="38" borderId="53" xfId="48" applyFont="1" applyFill="1" applyBorder="1" applyAlignment="1">
      <alignment vertical="center" shrinkToFit="1"/>
    </xf>
    <xf numFmtId="0" fontId="54" fillId="36" borderId="36" xfId="48" applyFont="1" applyFill="1" applyBorder="1" applyAlignment="1">
      <alignment horizontal="center" vertical="center"/>
    </xf>
    <xf numFmtId="0" fontId="12" fillId="0" borderId="31" xfId="48" applyFont="1" applyBorder="1" applyAlignment="1">
      <alignment wrapText="1"/>
    </xf>
    <xf numFmtId="0" fontId="12" fillId="0" borderId="0" xfId="48" applyFont="1" applyAlignment="1">
      <alignment wrapText="1"/>
    </xf>
    <xf numFmtId="0" fontId="5" fillId="38" borderId="0" xfId="48" applyFont="1" applyFill="1" applyAlignment="1">
      <alignment horizontal="left" vertical="center" shrinkToFit="1"/>
    </xf>
    <xf numFmtId="0" fontId="5" fillId="36" borderId="0" xfId="48" applyFont="1" applyFill="1" applyAlignment="1">
      <alignment horizontal="center" vertical="center"/>
    </xf>
    <xf numFmtId="0" fontId="18" fillId="36" borderId="32" xfId="48" applyFont="1" applyFill="1" applyBorder="1" applyAlignment="1">
      <alignment vertical="center" shrinkToFit="1"/>
    </xf>
    <xf numFmtId="0" fontId="5" fillId="38" borderId="0" xfId="48" applyFont="1" applyFill="1" applyAlignment="1">
      <alignment horizontal="center" vertical="center" shrinkToFit="1"/>
    </xf>
    <xf numFmtId="0" fontId="5" fillId="36" borderId="111" xfId="48" applyFont="1" applyFill="1" applyBorder="1" applyAlignment="1">
      <alignment horizontal="center" vertical="center"/>
    </xf>
    <xf numFmtId="0" fontId="5" fillId="36" borderId="106" xfId="48" applyFont="1" applyFill="1" applyBorder="1" applyAlignment="1">
      <alignment horizontal="center" vertical="center"/>
    </xf>
    <xf numFmtId="0" fontId="5" fillId="36" borderId="146" xfId="48" applyFont="1" applyFill="1" applyBorder="1" applyAlignment="1">
      <alignment horizontal="center" vertical="center"/>
    </xf>
    <xf numFmtId="0" fontId="5" fillId="36" borderId="25" xfId="48" applyFont="1" applyFill="1" applyBorder="1" applyAlignment="1">
      <alignment horizontal="center" vertical="center"/>
    </xf>
    <xf numFmtId="0" fontId="5" fillId="36" borderId="39" xfId="48" applyFont="1" applyFill="1" applyBorder="1" applyAlignment="1">
      <alignment horizontal="center" vertical="center"/>
    </xf>
    <xf numFmtId="0" fontId="5" fillId="36" borderId="48" xfId="48" applyFont="1" applyFill="1" applyBorder="1" applyAlignment="1">
      <alignment horizontal="center" vertical="center"/>
    </xf>
    <xf numFmtId="0" fontId="5" fillId="36" borderId="52" xfId="48" applyFont="1" applyFill="1" applyBorder="1" applyAlignment="1">
      <alignment horizontal="center" vertical="center"/>
    </xf>
    <xf numFmtId="0" fontId="5" fillId="36" borderId="32" xfId="48" applyFont="1" applyFill="1" applyBorder="1" applyAlignment="1">
      <alignment horizontal="center" vertical="center"/>
    </xf>
    <xf numFmtId="0" fontId="5" fillId="36" borderId="51" xfId="48" applyFont="1" applyFill="1" applyBorder="1" applyAlignment="1">
      <alignment horizontal="center" vertical="center"/>
    </xf>
    <xf numFmtId="0" fontId="5" fillId="36" borderId="128" xfId="48" applyFont="1" applyFill="1" applyBorder="1" applyAlignment="1">
      <alignment horizontal="center" vertical="center"/>
    </xf>
    <xf numFmtId="0" fontId="5" fillId="36" borderId="55" xfId="48" applyFont="1" applyFill="1" applyBorder="1" applyAlignment="1">
      <alignment horizontal="center" vertical="center"/>
    </xf>
    <xf numFmtId="0" fontId="5" fillId="36" borderId="129" xfId="48" applyFont="1" applyFill="1" applyBorder="1" applyAlignment="1">
      <alignment horizontal="center" vertical="center"/>
    </xf>
    <xf numFmtId="0" fontId="5" fillId="36" borderId="37" xfId="48" applyFont="1" applyFill="1" applyBorder="1" applyAlignment="1">
      <alignment horizontal="center" vertical="center"/>
    </xf>
    <xf numFmtId="0" fontId="5" fillId="36" borderId="130" xfId="48" applyFont="1" applyFill="1" applyBorder="1" applyAlignment="1">
      <alignment horizontal="center" vertical="center"/>
    </xf>
    <xf numFmtId="0" fontId="5" fillId="36" borderId="25" xfId="48" applyFont="1" applyFill="1" applyBorder="1" applyAlignment="1">
      <alignment horizontal="center" vertical="center" wrapText="1"/>
    </xf>
    <xf numFmtId="0" fontId="5" fillId="36" borderId="115" xfId="48" applyFont="1" applyFill="1" applyBorder="1" applyAlignment="1">
      <alignment horizontal="center" vertical="center"/>
    </xf>
    <xf numFmtId="0" fontId="5" fillId="36" borderId="53" xfId="48" applyFont="1" applyFill="1" applyBorder="1" applyAlignment="1">
      <alignment horizontal="center" vertical="center"/>
    </xf>
    <xf numFmtId="0" fontId="5" fillId="38" borderId="39" xfId="48" applyFont="1" applyFill="1" applyBorder="1" applyAlignment="1">
      <alignment vertical="center" shrinkToFit="1"/>
    </xf>
    <xf numFmtId="0" fontId="12" fillId="38" borderId="128" xfId="48" applyFont="1" applyFill="1" applyBorder="1" applyAlignment="1">
      <alignment vertical="center" shrinkToFit="1"/>
    </xf>
    <xf numFmtId="0" fontId="12" fillId="38" borderId="31" xfId="48" applyFont="1" applyFill="1" applyBorder="1" applyAlignment="1">
      <alignment vertical="center" shrinkToFit="1"/>
    </xf>
    <xf numFmtId="0" fontId="12" fillId="38" borderId="114" xfId="48" applyFont="1" applyFill="1" applyBorder="1" applyAlignment="1">
      <alignment vertical="center" shrinkToFit="1"/>
    </xf>
    <xf numFmtId="0" fontId="3" fillId="38" borderId="0" xfId="45" applyFont="1" applyFill="1" applyAlignment="1">
      <alignment horizontal="center"/>
    </xf>
    <xf numFmtId="0" fontId="3" fillId="38" borderId="58" xfId="45" applyFont="1" applyFill="1" applyBorder="1" applyAlignment="1">
      <alignment vertical="center" shrinkToFit="1"/>
    </xf>
    <xf numFmtId="0" fontId="3" fillId="38" borderId="58" xfId="45" applyFont="1" applyFill="1" applyBorder="1" applyAlignment="1">
      <alignment vertical="center"/>
    </xf>
    <xf numFmtId="0" fontId="19" fillId="0" borderId="0" xfId="45" applyFont="1" applyAlignment="1">
      <alignment horizontal="center"/>
    </xf>
    <xf numFmtId="0" fontId="3" fillId="0" borderId="0" xfId="45" applyFont="1" applyAlignment="1">
      <alignment horizontal="center"/>
    </xf>
    <xf numFmtId="0" fontId="3" fillId="38" borderId="0" xfId="45" applyFont="1" applyFill="1" applyAlignment="1">
      <alignment horizontal="center" shrinkToFit="1"/>
    </xf>
    <xf numFmtId="0" fontId="3" fillId="0" borderId="0" xfId="45" applyFont="1" applyAlignment="1">
      <alignment horizontal="left" vertical="center" wrapText="1"/>
    </xf>
    <xf numFmtId="0" fontId="3" fillId="0" borderId="58" xfId="45" applyFont="1" applyBorder="1" applyAlignment="1">
      <alignment horizontal="center" vertical="center"/>
    </xf>
    <xf numFmtId="0" fontId="3" fillId="38" borderId="58" xfId="45" applyFont="1" applyFill="1" applyBorder="1" applyAlignment="1">
      <alignment horizontal="left" vertical="center" shrinkToFit="1"/>
    </xf>
    <xf numFmtId="0" fontId="12" fillId="42" borderId="123" xfId="0" applyFont="1" applyFill="1" applyBorder="1" applyAlignment="1">
      <alignment horizontal="center" vertical="center"/>
    </xf>
    <xf numFmtId="0" fontId="12" fillId="42" borderId="65" xfId="0" applyFont="1" applyFill="1" applyBorder="1" applyAlignment="1">
      <alignment horizontal="center" vertical="center"/>
    </xf>
    <xf numFmtId="0" fontId="12" fillId="38" borderId="136" xfId="0" applyFont="1" applyFill="1" applyBorder="1" applyAlignment="1">
      <alignment horizontal="center" vertical="center"/>
    </xf>
    <xf numFmtId="0" fontId="12" fillId="38" borderId="58" xfId="0" applyFont="1" applyFill="1" applyBorder="1" applyAlignment="1">
      <alignment horizontal="center" vertical="center"/>
    </xf>
    <xf numFmtId="0" fontId="12" fillId="38" borderId="69" xfId="0" applyFont="1" applyFill="1" applyBorder="1" applyAlignment="1">
      <alignment horizontal="center" vertical="center"/>
    </xf>
    <xf numFmtId="0" fontId="12" fillId="38" borderId="67" xfId="0" applyFont="1" applyFill="1" applyBorder="1" applyAlignment="1">
      <alignment horizontal="center" vertical="center"/>
    </xf>
    <xf numFmtId="0" fontId="12" fillId="38" borderId="74" xfId="0" applyFont="1" applyFill="1" applyBorder="1" applyAlignment="1">
      <alignment horizontal="center" vertical="center"/>
    </xf>
    <xf numFmtId="0" fontId="12" fillId="38" borderId="72" xfId="0" applyFont="1" applyFill="1" applyBorder="1" applyAlignment="1">
      <alignment horizontal="center" vertical="center"/>
    </xf>
    <xf numFmtId="0" fontId="10" fillId="0" borderId="0" xfId="0" applyFont="1" applyAlignment="1">
      <alignment horizontal="center" vertical="center"/>
    </xf>
    <xf numFmtId="0" fontId="10" fillId="0" borderId="33" xfId="0" applyFont="1" applyBorder="1" applyAlignment="1">
      <alignment horizontal="center" vertical="center"/>
    </xf>
    <xf numFmtId="0" fontId="12" fillId="0" borderId="75" xfId="0" applyFont="1" applyBorder="1">
      <alignment vertical="center"/>
    </xf>
    <xf numFmtId="0" fontId="12" fillId="0" borderId="72" xfId="0" applyFont="1" applyBorder="1">
      <alignment vertical="center"/>
    </xf>
    <xf numFmtId="0" fontId="12" fillId="0" borderId="39" xfId="0" applyFont="1" applyBorder="1" applyAlignment="1">
      <alignment horizontal="left" vertical="center"/>
    </xf>
    <xf numFmtId="0" fontId="12" fillId="0" borderId="48" xfId="0" applyFont="1" applyBorder="1" applyAlignment="1">
      <alignment horizontal="left" vertical="center"/>
    </xf>
    <xf numFmtId="0" fontId="12" fillId="0" borderId="64" xfId="0" applyFont="1" applyBorder="1">
      <alignment vertical="center"/>
    </xf>
    <xf numFmtId="0" fontId="12" fillId="0" borderId="65" xfId="0" applyFont="1" applyBorder="1">
      <alignment vertical="center"/>
    </xf>
    <xf numFmtId="0" fontId="12" fillId="0" borderId="26" xfId="0" applyFont="1" applyBorder="1">
      <alignment vertical="center"/>
    </xf>
    <xf numFmtId="0" fontId="12" fillId="0" borderId="67" xfId="0" applyFont="1" applyBorder="1">
      <alignment vertical="center"/>
    </xf>
    <xf numFmtId="0" fontId="12" fillId="0" borderId="36" xfId="0" applyFont="1" applyBorder="1" applyAlignment="1">
      <alignment horizontal="center"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2" fillId="0" borderId="19" xfId="0" applyFont="1" applyBorder="1" applyAlignment="1">
      <alignment horizontal="left" vertical="center"/>
    </xf>
    <xf numFmtId="0" fontId="12" fillId="0" borderId="147" xfId="0" applyFont="1" applyBorder="1" applyAlignment="1">
      <alignment horizontal="center" vertical="center"/>
    </xf>
    <xf numFmtId="0" fontId="12" fillId="0" borderId="39" xfId="0" applyFont="1" applyBorder="1" applyAlignment="1">
      <alignment horizontal="center" vertical="center"/>
    </xf>
    <xf numFmtId="0" fontId="12" fillId="0" borderId="48" xfId="0" applyFont="1" applyBorder="1" applyAlignment="1">
      <alignment horizontal="center" vertical="center"/>
    </xf>
    <xf numFmtId="0" fontId="12" fillId="38" borderId="69" xfId="0" applyFont="1" applyFill="1" applyBorder="1" applyAlignment="1">
      <alignment horizontal="left" vertical="center" shrinkToFit="1"/>
    </xf>
    <xf numFmtId="0" fontId="12" fillId="38" borderId="67" xfId="0" applyFont="1" applyFill="1" applyBorder="1" applyAlignment="1">
      <alignment horizontal="left" vertical="center" shrinkToFit="1"/>
    </xf>
    <xf numFmtId="0" fontId="12" fillId="38" borderId="70" xfId="0" applyFont="1" applyFill="1" applyBorder="1" applyAlignment="1">
      <alignment horizontal="left" vertical="center" shrinkToFit="1"/>
    </xf>
    <xf numFmtId="0" fontId="12" fillId="0" borderId="148" xfId="0" applyFont="1" applyBorder="1" applyAlignment="1">
      <alignment horizontal="left" vertical="center"/>
    </xf>
    <xf numFmtId="0" fontId="12" fillId="0" borderId="76"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7"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64" xfId="0" applyFont="1" applyBorder="1" applyAlignment="1">
      <alignment horizontal="center" vertical="center"/>
    </xf>
    <xf numFmtId="0" fontId="12" fillId="0" borderId="66" xfId="0" applyFont="1" applyBorder="1" applyAlignment="1">
      <alignment horizontal="center" vertical="center"/>
    </xf>
    <xf numFmtId="0" fontId="12" fillId="38" borderId="123" xfId="0" applyFont="1" applyFill="1" applyBorder="1" applyAlignment="1">
      <alignment horizontal="left" vertical="center" shrinkToFit="1"/>
    </xf>
    <xf numFmtId="0" fontId="12" fillId="38" borderId="65" xfId="0" applyFont="1" applyFill="1" applyBorder="1" applyAlignment="1">
      <alignment horizontal="left" vertical="center" shrinkToFit="1"/>
    </xf>
    <xf numFmtId="0" fontId="12" fillId="38" borderId="77" xfId="0" applyFont="1" applyFill="1" applyBorder="1" applyAlignment="1">
      <alignment horizontal="left" vertical="center" shrinkToFit="1"/>
    </xf>
    <xf numFmtId="0" fontId="12" fillId="0" borderId="56" xfId="0" applyFont="1" applyBorder="1" applyAlignment="1">
      <alignment horizontal="left" vertical="center"/>
    </xf>
    <xf numFmtId="0" fontId="12" fillId="0" borderId="58"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33" xfId="0" applyFont="1" applyBorder="1" applyAlignment="1">
      <alignment horizontal="center" vertical="center"/>
    </xf>
    <xf numFmtId="49" fontId="12" fillId="38" borderId="67" xfId="0" applyNumberFormat="1" applyFont="1" applyFill="1" applyBorder="1" applyAlignment="1">
      <alignment horizontal="center" vertical="center"/>
    </xf>
    <xf numFmtId="177" fontId="12" fillId="38" borderId="33" xfId="0" applyNumberFormat="1" applyFont="1" applyFill="1" applyBorder="1" applyAlignment="1">
      <alignment horizontal="center" vertical="center"/>
    </xf>
    <xf numFmtId="0" fontId="12" fillId="0" borderId="69" xfId="0" applyFont="1" applyBorder="1" applyAlignment="1">
      <alignment horizontal="center" vertical="center"/>
    </xf>
    <xf numFmtId="0" fontId="12" fillId="0" borderId="68" xfId="0" applyFont="1" applyBorder="1" applyAlignment="1">
      <alignment horizontal="center" vertical="center"/>
    </xf>
    <xf numFmtId="0" fontId="12" fillId="38" borderId="67" xfId="0" applyFont="1" applyFill="1" applyBorder="1" applyAlignment="1">
      <alignment horizontal="left" vertical="center"/>
    </xf>
    <xf numFmtId="0" fontId="12" fillId="38" borderId="70" xfId="0" applyFont="1" applyFill="1" applyBorder="1" applyAlignment="1">
      <alignment horizontal="left" vertical="center"/>
    </xf>
    <xf numFmtId="184" fontId="12" fillId="38" borderId="69" xfId="0" applyNumberFormat="1" applyFont="1" applyFill="1" applyBorder="1" applyAlignment="1">
      <alignment horizontal="left" vertical="center"/>
    </xf>
    <xf numFmtId="184" fontId="12" fillId="38" borderId="67" xfId="0" applyNumberFormat="1" applyFont="1" applyFill="1" applyBorder="1" applyAlignment="1">
      <alignment horizontal="left" vertical="center"/>
    </xf>
    <xf numFmtId="184" fontId="12" fillId="38" borderId="68" xfId="0" applyNumberFormat="1" applyFont="1" applyFill="1" applyBorder="1" applyAlignment="1">
      <alignment horizontal="left" vertical="center"/>
    </xf>
    <xf numFmtId="49" fontId="12" fillId="38" borderId="19" xfId="0" applyNumberFormat="1" applyFont="1" applyFill="1" applyBorder="1" applyAlignment="1">
      <alignment horizontal="center" vertical="center"/>
    </xf>
    <xf numFmtId="49" fontId="12" fillId="38" borderId="69" xfId="0" applyNumberFormat="1" applyFont="1" applyFill="1" applyBorder="1" applyAlignment="1">
      <alignment horizontal="center" vertical="center"/>
    </xf>
    <xf numFmtId="49" fontId="12" fillId="38" borderId="20" xfId="0" applyNumberFormat="1" applyFont="1" applyFill="1" applyBorder="1" applyAlignment="1">
      <alignment horizontal="center" vertical="center"/>
    </xf>
    <xf numFmtId="0" fontId="12" fillId="38" borderId="23" xfId="0" applyFont="1" applyFill="1" applyBorder="1" applyAlignment="1">
      <alignment horizontal="left" vertical="center" shrinkToFit="1"/>
    </xf>
    <xf numFmtId="0" fontId="12" fillId="38" borderId="74" xfId="0" applyFont="1" applyFill="1" applyBorder="1" applyAlignment="1">
      <alignment horizontal="left" vertical="center" shrinkToFit="1"/>
    </xf>
    <xf numFmtId="0" fontId="12" fillId="38" borderId="24" xfId="0" applyFont="1" applyFill="1" applyBorder="1" applyAlignment="1">
      <alignment horizontal="left" vertical="center" shrinkToFit="1"/>
    </xf>
    <xf numFmtId="0" fontId="12" fillId="0" borderId="67" xfId="0" applyFont="1" applyBorder="1" applyAlignment="1">
      <alignment horizontal="center" vertical="center"/>
    </xf>
    <xf numFmtId="0" fontId="12" fillId="0" borderId="92" xfId="0" applyFont="1" applyBorder="1" applyAlignment="1">
      <alignment horizontal="left" vertical="center" shrinkToFit="1"/>
    </xf>
    <xf numFmtId="0" fontId="12" fillId="0" borderId="56" xfId="0" applyFont="1" applyBorder="1" applyAlignment="1">
      <alignment horizontal="left" vertical="center" shrinkToFit="1"/>
    </xf>
    <xf numFmtId="0" fontId="12" fillId="0" borderId="148" xfId="0" applyFont="1" applyBorder="1" applyAlignment="1">
      <alignment horizontal="left" vertical="center" shrinkToFit="1"/>
    </xf>
    <xf numFmtId="0" fontId="12" fillId="0" borderId="136" xfId="0" applyFont="1" applyBorder="1" applyAlignment="1">
      <alignment horizontal="left" vertical="center" shrinkToFit="1"/>
    </xf>
    <xf numFmtId="0" fontId="12" fillId="0" borderId="58" xfId="0" applyFont="1" applyBorder="1" applyAlignment="1">
      <alignment horizontal="left" vertical="center" shrinkToFit="1"/>
    </xf>
    <xf numFmtId="0" fontId="12" fillId="0" borderId="76" xfId="0" applyFont="1" applyBorder="1" applyAlignment="1">
      <alignment horizontal="left" vertical="center" shrinkToFit="1"/>
    </xf>
    <xf numFmtId="0" fontId="12" fillId="0" borderId="135" xfId="0" applyFont="1" applyBorder="1" applyAlignment="1">
      <alignment horizontal="left" vertical="center" shrinkToFit="1"/>
    </xf>
    <xf numFmtId="0" fontId="12" fillId="0" borderId="0" xfId="0" applyFont="1" applyAlignment="1">
      <alignment horizontal="left" vertical="center" shrinkToFit="1"/>
    </xf>
    <xf numFmtId="0" fontId="12" fillId="0" borderId="139" xfId="0" applyFont="1" applyBorder="1" applyAlignment="1">
      <alignment horizontal="left" vertical="center" shrinkToFit="1"/>
    </xf>
    <xf numFmtId="0" fontId="12" fillId="38" borderId="58" xfId="0" applyFont="1" applyFill="1" applyBorder="1" applyAlignment="1">
      <alignment horizontal="left" vertical="center"/>
    </xf>
    <xf numFmtId="0" fontId="12" fillId="38" borderId="71" xfId="0" applyFont="1" applyFill="1" applyBorder="1" applyAlignment="1">
      <alignment horizontal="left" vertical="center"/>
    </xf>
    <xf numFmtId="0" fontId="12" fillId="0" borderId="49" xfId="0" applyFont="1" applyBorder="1" applyAlignment="1">
      <alignment horizontal="center" vertical="center"/>
    </xf>
    <xf numFmtId="0" fontId="12" fillId="0" borderId="0" xfId="0" applyFont="1" applyAlignment="1">
      <alignment horizontal="left" vertical="center"/>
    </xf>
    <xf numFmtId="0" fontId="12" fillId="0" borderId="139" xfId="0" applyFont="1" applyBorder="1" applyAlignment="1">
      <alignment horizontal="left" vertical="center"/>
    </xf>
    <xf numFmtId="0" fontId="12" fillId="0" borderId="33" xfId="0" applyFont="1" applyBorder="1" applyAlignment="1">
      <alignment horizontal="left" vertical="center"/>
    </xf>
    <xf numFmtId="0" fontId="12" fillId="0" borderId="86" xfId="0" applyFont="1" applyBorder="1" applyAlignment="1">
      <alignment horizontal="left" vertical="center"/>
    </xf>
    <xf numFmtId="49" fontId="12" fillId="38" borderId="33" xfId="0" applyNumberFormat="1" applyFont="1" applyFill="1" applyBorder="1" applyAlignment="1">
      <alignment horizontal="center" vertical="center"/>
    </xf>
    <xf numFmtId="0" fontId="12" fillId="38" borderId="33" xfId="0" applyFont="1" applyFill="1" applyBorder="1" applyAlignment="1">
      <alignment horizontal="center" vertical="center"/>
    </xf>
    <xf numFmtId="0" fontId="12" fillId="0" borderId="26" xfId="0" applyFont="1" applyBorder="1" applyAlignment="1">
      <alignment horizontal="center" vertical="center"/>
    </xf>
    <xf numFmtId="0" fontId="12" fillId="0" borderId="75" xfId="0" applyFont="1" applyBorder="1" applyAlignment="1">
      <alignment horizontal="center" vertical="center"/>
    </xf>
    <xf numFmtId="0" fontId="12" fillId="0" borderId="73" xfId="0" applyFont="1" applyBorder="1" applyAlignment="1">
      <alignment horizontal="center" vertical="center"/>
    </xf>
    <xf numFmtId="49" fontId="12" fillId="38" borderId="69" xfId="0" applyNumberFormat="1" applyFont="1" applyFill="1" applyBorder="1" applyAlignment="1">
      <alignment horizontal="center" vertical="center" shrinkToFit="1"/>
    </xf>
    <xf numFmtId="49" fontId="12" fillId="38" borderId="67" xfId="0" applyNumberFormat="1" applyFont="1" applyFill="1" applyBorder="1" applyAlignment="1">
      <alignment horizontal="center" vertical="center" shrinkToFit="1"/>
    </xf>
    <xf numFmtId="49" fontId="12" fillId="38" borderId="68" xfId="0" applyNumberFormat="1" applyFont="1" applyFill="1" applyBorder="1" applyAlignment="1">
      <alignment horizontal="center" vertical="center" shrinkToFit="1"/>
    </xf>
    <xf numFmtId="49" fontId="12" fillId="38" borderId="70" xfId="0" applyNumberFormat="1" applyFont="1" applyFill="1" applyBorder="1" applyAlignment="1">
      <alignment horizontal="center" vertical="center" shrinkToFit="1"/>
    </xf>
    <xf numFmtId="184" fontId="12" fillId="38" borderId="69" xfId="0" applyNumberFormat="1" applyFont="1" applyFill="1" applyBorder="1" applyAlignment="1">
      <alignment horizontal="left" vertical="center" shrinkToFit="1"/>
    </xf>
    <xf numFmtId="184" fontId="12" fillId="38" borderId="67" xfId="0" applyNumberFormat="1" applyFont="1" applyFill="1" applyBorder="1" applyAlignment="1">
      <alignment horizontal="left" vertical="center" shrinkToFit="1"/>
    </xf>
    <xf numFmtId="184" fontId="12" fillId="38" borderId="68" xfId="0" applyNumberFormat="1" applyFont="1" applyFill="1" applyBorder="1" applyAlignment="1">
      <alignment horizontal="left" vertical="center" shrinkToFit="1"/>
    </xf>
    <xf numFmtId="0" fontId="12" fillId="0" borderId="69" xfId="0" applyFont="1" applyBorder="1" applyAlignment="1">
      <alignment horizontal="center" vertical="center" shrinkToFit="1"/>
    </xf>
    <xf numFmtId="0" fontId="12" fillId="0" borderId="68" xfId="0" applyFont="1" applyBorder="1" applyAlignment="1">
      <alignment horizontal="center" vertical="center" shrinkToFit="1"/>
    </xf>
    <xf numFmtId="0" fontId="5" fillId="0" borderId="67" xfId="0" applyFont="1" applyBorder="1" applyAlignment="1">
      <alignment horizontal="center" vertical="center"/>
    </xf>
    <xf numFmtId="49" fontId="5" fillId="0" borderId="67" xfId="0" applyNumberFormat="1" applyFont="1" applyBorder="1" applyAlignment="1">
      <alignment horizontal="center" vertical="center"/>
    </xf>
    <xf numFmtId="193" fontId="5" fillId="0" borderId="0" xfId="0" applyNumberFormat="1" applyFont="1" applyAlignment="1">
      <alignment horizontal="right" vertical="center"/>
    </xf>
    <xf numFmtId="0" fontId="5" fillId="38" borderId="0" xfId="0" applyFont="1" applyFill="1" applyAlignment="1" applyProtection="1">
      <alignment horizontal="center" vertical="center"/>
      <protection locked="0"/>
    </xf>
    <xf numFmtId="42" fontId="5" fillId="0" borderId="100" xfId="0" applyNumberFormat="1" applyFont="1" applyBorder="1" applyAlignment="1">
      <alignment horizontal="left" vertical="center"/>
    </xf>
    <xf numFmtId="42" fontId="5" fillId="0" borderId="38" xfId="0" applyNumberFormat="1" applyFont="1" applyBorder="1" applyAlignment="1">
      <alignment horizontal="left" vertical="center"/>
    </xf>
    <xf numFmtId="42" fontId="5" fillId="0" borderId="35" xfId="0" applyNumberFormat="1" applyFont="1" applyBorder="1" applyAlignment="1">
      <alignment horizontal="left" vertical="center"/>
    </xf>
    <xf numFmtId="42" fontId="5" fillId="0" borderId="58" xfId="40" applyNumberFormat="1" applyFont="1" applyBorder="1" applyAlignment="1">
      <alignment horizontal="left" vertical="center"/>
    </xf>
    <xf numFmtId="0" fontId="5" fillId="0" borderId="58" xfId="0" applyFont="1" applyBorder="1" applyAlignment="1">
      <alignment horizontal="center" vertical="center"/>
    </xf>
    <xf numFmtId="49" fontId="5" fillId="0" borderId="58" xfId="0" applyNumberFormat="1"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42" fontId="5" fillId="0" borderId="69" xfId="0" applyNumberFormat="1" applyFont="1" applyBorder="1" applyAlignment="1">
      <alignment horizontal="left" vertical="center"/>
    </xf>
    <xf numFmtId="42" fontId="5" fillId="0" borderId="67" xfId="0" applyNumberFormat="1" applyFont="1" applyBorder="1" applyAlignment="1">
      <alignment horizontal="left" vertical="center"/>
    </xf>
    <xf numFmtId="42" fontId="5" fillId="0" borderId="70" xfId="0" applyNumberFormat="1" applyFont="1" applyBorder="1" applyAlignment="1">
      <alignment horizontal="left" vertical="center"/>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42" fontId="5" fillId="0" borderId="74" xfId="0" applyNumberFormat="1" applyFont="1" applyBorder="1" applyAlignment="1">
      <alignment horizontal="left" vertical="center"/>
    </xf>
    <xf numFmtId="42" fontId="5" fillId="0" borderId="72" xfId="0" applyNumberFormat="1" applyFont="1" applyBorder="1" applyAlignment="1">
      <alignment horizontal="left" vertical="center"/>
    </xf>
    <xf numFmtId="42" fontId="5" fillId="0" borderId="83" xfId="0" applyNumberFormat="1" applyFont="1" applyBorder="1" applyAlignment="1">
      <alignment horizontal="left" vertical="center"/>
    </xf>
    <xf numFmtId="42" fontId="5" fillId="0" borderId="147" xfId="0" applyNumberFormat="1" applyFont="1" applyBorder="1" applyAlignment="1">
      <alignment horizontal="left" vertical="center"/>
    </xf>
    <xf numFmtId="42" fontId="5" fillId="0" borderId="39" xfId="0" applyNumberFormat="1" applyFont="1" applyBorder="1" applyAlignment="1">
      <alignment horizontal="left" vertical="center"/>
    </xf>
    <xf numFmtId="42" fontId="5" fillId="0" borderId="48" xfId="0" applyNumberFormat="1" applyFont="1" applyBorder="1" applyAlignment="1">
      <alignment horizontal="left" vertical="center"/>
    </xf>
    <xf numFmtId="0" fontId="5" fillId="0" borderId="149" xfId="0" applyFont="1" applyBorder="1" applyAlignment="1">
      <alignment horizontal="center" vertical="center" textRotation="255"/>
    </xf>
    <xf numFmtId="0" fontId="5" fillId="0" borderId="150" xfId="0" applyFont="1" applyBorder="1" applyAlignment="1">
      <alignment horizontal="center" vertical="center" textRotation="255"/>
    </xf>
    <xf numFmtId="0" fontId="5" fillId="0" borderId="97" xfId="0" applyFont="1" applyBorder="1" applyAlignment="1">
      <alignment horizontal="center" vertical="center" textRotation="255"/>
    </xf>
    <xf numFmtId="0" fontId="5" fillId="38" borderId="0" xfId="0" applyFont="1" applyFill="1" applyAlignment="1" applyProtection="1">
      <alignment horizontal="center" vertical="center" shrinkToFit="1"/>
      <protection locked="0"/>
    </xf>
    <xf numFmtId="0" fontId="5" fillId="0" borderId="58" xfId="0" applyFont="1" applyBorder="1" applyAlignment="1" applyProtection="1">
      <alignment horizontal="left" vertical="center"/>
      <protection locked="0"/>
    </xf>
    <xf numFmtId="0" fontId="18" fillId="0" borderId="15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6"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38" borderId="69" xfId="0" applyFont="1" applyFill="1" applyBorder="1" applyAlignment="1" applyProtection="1">
      <alignment horizontal="left" vertical="center" shrinkToFit="1"/>
      <protection locked="0"/>
    </xf>
    <xf numFmtId="0" fontId="5" fillId="38" borderId="67" xfId="0" applyFont="1" applyFill="1" applyBorder="1" applyAlignment="1" applyProtection="1">
      <alignment horizontal="left" vertical="center" shrinkToFit="1"/>
      <protection locked="0"/>
    </xf>
    <xf numFmtId="0" fontId="5" fillId="38" borderId="68" xfId="0" applyFont="1" applyFill="1" applyBorder="1" applyAlignment="1" applyProtection="1">
      <alignment horizontal="left" vertical="center" shrinkToFit="1"/>
      <protection locked="0"/>
    </xf>
    <xf numFmtId="0" fontId="5" fillId="0" borderId="69" xfId="0" applyFont="1" applyBorder="1" applyAlignment="1" applyProtection="1">
      <alignment horizontal="center" vertical="center"/>
      <protection locked="0"/>
    </xf>
    <xf numFmtId="0" fontId="5" fillId="38" borderId="70" xfId="0" applyFont="1" applyFill="1" applyBorder="1" applyAlignment="1" applyProtection="1">
      <alignment horizontal="left" vertical="center" shrinkToFit="1"/>
      <protection locked="0"/>
    </xf>
    <xf numFmtId="0" fontId="5" fillId="0" borderId="75"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184" fontId="5" fillId="38" borderId="69" xfId="0" applyNumberFormat="1" applyFont="1" applyFill="1" applyBorder="1" applyAlignment="1" applyProtection="1">
      <alignment horizontal="left" vertical="center"/>
      <protection locked="0"/>
    </xf>
    <xf numFmtId="184" fontId="5" fillId="38" borderId="67" xfId="0" applyNumberFormat="1" applyFont="1" applyFill="1" applyBorder="1" applyAlignment="1" applyProtection="1">
      <alignment horizontal="left" vertical="center"/>
      <protection locked="0"/>
    </xf>
    <xf numFmtId="184" fontId="5" fillId="38" borderId="68" xfId="0" applyNumberFormat="1" applyFont="1" applyFill="1" applyBorder="1" applyAlignment="1" applyProtection="1">
      <alignment horizontal="left" vertical="center"/>
      <protection locked="0"/>
    </xf>
    <xf numFmtId="49" fontId="5" fillId="38" borderId="69" xfId="0" applyNumberFormat="1" applyFont="1" applyFill="1" applyBorder="1" applyAlignment="1" applyProtection="1">
      <alignment horizontal="center" vertical="center"/>
      <protection locked="0"/>
    </xf>
    <xf numFmtId="0" fontId="5" fillId="38" borderId="67" xfId="0" applyFont="1" applyFill="1" applyBorder="1" applyAlignment="1" applyProtection="1">
      <alignment horizontal="center" vertical="center"/>
      <protection locked="0"/>
    </xf>
    <xf numFmtId="0" fontId="5" fillId="38" borderId="68" xfId="0" applyFont="1" applyFill="1" applyBorder="1" applyAlignment="1" applyProtection="1">
      <alignment horizontal="center" vertical="center"/>
      <protection locked="0"/>
    </xf>
    <xf numFmtId="49" fontId="5" fillId="38" borderId="19" xfId="0" applyNumberFormat="1"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6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0" fontId="5" fillId="38" borderId="74" xfId="0" applyFont="1" applyFill="1" applyBorder="1" applyAlignment="1" applyProtection="1">
      <alignment horizontal="left" vertical="center" shrinkToFit="1"/>
      <protection locked="0"/>
    </xf>
    <xf numFmtId="0" fontId="5" fillId="38" borderId="72" xfId="0" applyFont="1" applyFill="1" applyBorder="1" applyAlignment="1" applyProtection="1">
      <alignment horizontal="left" vertical="center" shrinkToFit="1"/>
      <protection locked="0"/>
    </xf>
    <xf numFmtId="0" fontId="5" fillId="38" borderId="83" xfId="0" applyFont="1" applyFill="1" applyBorder="1" applyAlignment="1" applyProtection="1">
      <alignment horizontal="left" vertical="center" shrinkToFit="1"/>
      <protection locked="0"/>
    </xf>
    <xf numFmtId="0" fontId="5" fillId="0" borderId="64"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38" borderId="123" xfId="0" applyFont="1" applyFill="1" applyBorder="1" applyAlignment="1" applyProtection="1">
      <alignment horizontal="left" vertical="center" shrinkToFit="1"/>
      <protection locked="0"/>
    </xf>
    <xf numFmtId="0" fontId="5" fillId="38" borderId="65" xfId="0" applyFont="1" applyFill="1" applyBorder="1" applyAlignment="1" applyProtection="1">
      <alignment horizontal="left" vertical="center" shrinkToFit="1"/>
      <protection locked="0"/>
    </xf>
    <xf numFmtId="0" fontId="5" fillId="38" borderId="77" xfId="0" applyFont="1" applyFill="1" applyBorder="1" applyAlignment="1" applyProtection="1">
      <alignment horizontal="left" vertical="center" shrinkToFit="1"/>
      <protection locked="0"/>
    </xf>
    <xf numFmtId="49" fontId="5" fillId="38" borderId="20"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184" fontId="5" fillId="0" borderId="136" xfId="0" applyNumberFormat="1" applyFont="1" applyBorder="1" applyAlignment="1" applyProtection="1">
      <alignment horizontal="left" vertical="center"/>
      <protection locked="0"/>
    </xf>
    <xf numFmtId="184" fontId="5" fillId="0" borderId="58" xfId="0" applyNumberFormat="1" applyFont="1" applyBorder="1" applyAlignment="1" applyProtection="1">
      <alignment horizontal="left" vertical="center"/>
      <protection locked="0"/>
    </xf>
    <xf numFmtId="184" fontId="5" fillId="0" borderId="76" xfId="0" applyNumberFormat="1" applyFont="1" applyBorder="1" applyAlignment="1" applyProtection="1">
      <alignment horizontal="left" vertical="center"/>
      <protection locked="0"/>
    </xf>
    <xf numFmtId="0" fontId="5" fillId="0" borderId="74" xfId="0" applyFont="1" applyBorder="1" applyAlignment="1" applyProtection="1">
      <alignment horizontal="left" vertical="center" shrinkToFit="1"/>
      <protection locked="0"/>
    </xf>
    <xf numFmtId="0" fontId="5" fillId="0" borderId="72" xfId="0" applyFont="1" applyBorder="1" applyAlignment="1" applyProtection="1">
      <alignment horizontal="left" vertical="center" shrinkToFit="1"/>
      <protection locked="0"/>
    </xf>
    <xf numFmtId="0" fontId="5" fillId="0" borderId="83" xfId="0" applyFont="1" applyBorder="1" applyAlignment="1" applyProtection="1">
      <alignment horizontal="left" vertical="center" shrinkToFit="1"/>
      <protection locked="0"/>
    </xf>
    <xf numFmtId="0" fontId="12" fillId="0" borderId="39" xfId="0" applyFont="1" applyBorder="1" applyAlignment="1" applyProtection="1">
      <alignment horizontal="left" vertical="center"/>
      <protection locked="0"/>
    </xf>
    <xf numFmtId="0" fontId="5" fillId="0" borderId="26" xfId="0" applyFont="1" applyBorder="1" applyAlignment="1">
      <alignment horizontal="center" vertical="center"/>
    </xf>
    <xf numFmtId="0" fontId="5" fillId="0" borderId="68" xfId="0" applyFont="1" applyBorder="1" applyAlignment="1">
      <alignment horizontal="center" vertical="center"/>
    </xf>
    <xf numFmtId="0" fontId="55" fillId="37" borderId="128" xfId="0" applyFont="1" applyFill="1" applyBorder="1" applyAlignment="1" applyProtection="1">
      <alignment horizontal="center" vertical="center"/>
      <protection locked="0" hidden="1"/>
    </xf>
    <xf numFmtId="0" fontId="55" fillId="37" borderId="31" xfId="0" applyFont="1" applyFill="1" applyBorder="1" applyAlignment="1" applyProtection="1">
      <alignment horizontal="center" vertical="center"/>
      <protection locked="0" hidden="1"/>
    </xf>
    <xf numFmtId="0" fontId="55" fillId="37" borderId="114" xfId="0" applyFont="1" applyFill="1" applyBorder="1" applyAlignment="1" applyProtection="1">
      <alignment horizontal="center" vertical="center"/>
      <protection locked="0" hidden="1"/>
    </xf>
    <xf numFmtId="0" fontId="55" fillId="37" borderId="129" xfId="0" applyFont="1" applyFill="1" applyBorder="1" applyAlignment="1" applyProtection="1">
      <alignment horizontal="center" vertical="center"/>
      <protection locked="0" hidden="1"/>
    </xf>
    <xf numFmtId="0" fontId="55" fillId="37" borderId="0" xfId="0" applyFont="1" applyFill="1" applyAlignment="1" applyProtection="1">
      <alignment horizontal="center" vertical="center"/>
      <protection locked="0" hidden="1"/>
    </xf>
    <xf numFmtId="0" fontId="55" fillId="37" borderId="47" xfId="0" applyFont="1" applyFill="1" applyBorder="1" applyAlignment="1" applyProtection="1">
      <alignment horizontal="center" vertical="center"/>
      <protection locked="0" hidden="1"/>
    </xf>
    <xf numFmtId="0" fontId="55" fillId="37" borderId="130" xfId="0" applyFont="1" applyFill="1" applyBorder="1" applyAlignment="1" applyProtection="1">
      <alignment horizontal="center" vertical="center"/>
      <protection locked="0" hidden="1"/>
    </xf>
    <xf numFmtId="0" fontId="55" fillId="37" borderId="32" xfId="0" applyFont="1" applyFill="1" applyBorder="1" applyAlignment="1" applyProtection="1">
      <alignment horizontal="center" vertical="center"/>
      <protection locked="0" hidden="1"/>
    </xf>
    <xf numFmtId="0" fontId="55" fillId="37" borderId="53" xfId="0" applyFont="1" applyFill="1" applyBorder="1" applyAlignment="1" applyProtection="1">
      <alignment horizontal="center" vertical="center"/>
      <protection locked="0" hidden="1"/>
    </xf>
    <xf numFmtId="194" fontId="5" fillId="0" borderId="0" xfId="0" applyNumberFormat="1" applyFont="1" applyAlignment="1" applyProtection="1">
      <alignment horizontal="right" vertical="center"/>
      <protection locked="0"/>
    </xf>
    <xf numFmtId="0" fontId="15" fillId="0" borderId="0" xfId="0" applyFont="1" applyAlignment="1" applyProtection="1">
      <alignment horizontal="left" vertical="center"/>
      <protection locked="0"/>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36" xfId="45" applyFont="1" applyBorder="1" applyAlignment="1">
      <alignment horizontal="left" vertical="center"/>
    </xf>
    <xf numFmtId="0" fontId="5" fillId="0" borderId="0" xfId="45" applyFont="1" applyAlignment="1">
      <alignment horizontal="left" vertical="center"/>
    </xf>
    <xf numFmtId="0" fontId="5" fillId="0" borderId="27" xfId="45" applyFont="1" applyBorder="1" applyAlignment="1">
      <alignment horizontal="center" vertical="center"/>
    </xf>
    <xf numFmtId="0" fontId="5" fillId="0" borderId="34" xfId="45" applyFont="1" applyBorder="1" applyAlignment="1">
      <alignment horizontal="center" vertical="center"/>
    </xf>
    <xf numFmtId="0" fontId="5" fillId="0" borderId="46" xfId="45" applyFont="1" applyBorder="1" applyAlignment="1">
      <alignment horizontal="center" vertical="center"/>
    </xf>
    <xf numFmtId="0" fontId="5" fillId="0" borderId="25" xfId="45" applyFont="1" applyBorder="1" applyAlignment="1">
      <alignment horizontal="center" vertical="center"/>
    </xf>
    <xf numFmtId="0" fontId="5" fillId="0" borderId="39" xfId="45" applyFont="1" applyBorder="1" applyAlignment="1">
      <alignment horizontal="center" vertical="center"/>
    </xf>
    <xf numFmtId="0" fontId="5" fillId="0" borderId="36" xfId="45" applyFont="1" applyBorder="1" applyAlignment="1">
      <alignment horizontal="center" vertical="center"/>
    </xf>
    <xf numFmtId="0" fontId="5" fillId="0" borderId="42" xfId="45" applyFont="1" applyBorder="1" applyAlignment="1">
      <alignment horizontal="center" vertical="center"/>
    </xf>
    <xf numFmtId="0" fontId="5" fillId="0" borderId="38" xfId="45" applyFont="1" applyBorder="1" applyAlignment="1">
      <alignment horizontal="center" vertical="center"/>
    </xf>
    <xf numFmtId="0" fontId="5" fillId="0" borderId="27" xfId="45" applyFont="1" applyBorder="1" applyAlignment="1">
      <alignment vertical="center" textRotation="255" wrapText="1"/>
    </xf>
    <xf numFmtId="0" fontId="5" fillId="0" borderId="34" xfId="45" applyFont="1" applyBorder="1" applyAlignment="1">
      <alignment vertical="center" wrapText="1"/>
    </xf>
    <xf numFmtId="0" fontId="5" fillId="0" borderId="46" xfId="45" applyFont="1" applyBorder="1" applyAlignment="1">
      <alignment vertical="center" wrapText="1"/>
    </xf>
    <xf numFmtId="0" fontId="5" fillId="0" borderId="42" xfId="45" applyFont="1" applyBorder="1" applyAlignment="1">
      <alignment horizontal="distributed" vertical="center"/>
    </xf>
    <xf numFmtId="0" fontId="5" fillId="0" borderId="38" xfId="45" applyFont="1" applyBorder="1" applyAlignment="1">
      <alignment horizontal="distributed" vertical="center"/>
    </xf>
    <xf numFmtId="0" fontId="5" fillId="0" borderId="35" xfId="45" applyFont="1" applyBorder="1" applyAlignment="1">
      <alignment horizontal="distributed" vertical="center"/>
    </xf>
    <xf numFmtId="0" fontId="10" fillId="0" borderId="0" xfId="45" applyFont="1" applyAlignment="1">
      <alignment vertical="center"/>
    </xf>
    <xf numFmtId="0" fontId="10" fillId="0" borderId="33" xfId="45" applyFont="1" applyBorder="1" applyAlignment="1">
      <alignment vertical="center"/>
    </xf>
    <xf numFmtId="0" fontId="5" fillId="38" borderId="42" xfId="45" applyFont="1" applyFill="1" applyBorder="1" applyAlignment="1">
      <alignment horizontal="left" vertical="center"/>
    </xf>
    <xf numFmtId="0" fontId="5" fillId="38" borderId="38" xfId="45" applyFont="1" applyFill="1" applyBorder="1" applyAlignment="1">
      <alignment horizontal="left" vertical="center"/>
    </xf>
    <xf numFmtId="0" fontId="5" fillId="38" borderId="35" xfId="45" applyFont="1" applyFill="1" applyBorder="1" applyAlignment="1">
      <alignment horizontal="left" vertical="center"/>
    </xf>
    <xf numFmtId="0" fontId="5" fillId="0" borderId="42" xfId="45" applyFont="1" applyBorder="1" applyAlignment="1">
      <alignment horizontal="left" vertical="center"/>
    </xf>
    <xf numFmtId="0" fontId="5" fillId="0" borderId="35" xfId="45" applyFont="1" applyBorder="1" applyAlignment="1">
      <alignment horizontal="left" vertical="center"/>
    </xf>
    <xf numFmtId="0" fontId="3" fillId="0" borderId="25" xfId="45" applyFont="1" applyBorder="1" applyAlignment="1">
      <alignment horizontal="center" vertical="center"/>
    </xf>
    <xf numFmtId="0" fontId="3" fillId="0" borderId="39" xfId="45" applyFont="1" applyBorder="1" applyAlignment="1">
      <alignment horizontal="center" vertical="center"/>
    </xf>
    <xf numFmtId="0" fontId="3" fillId="0" borderId="48" xfId="45" applyFont="1" applyBorder="1" applyAlignment="1">
      <alignment horizontal="center" vertical="center"/>
    </xf>
    <xf numFmtId="0" fontId="19" fillId="0" borderId="0" xfId="45" applyFont="1" applyAlignment="1">
      <alignment horizontal="center" vertical="center"/>
    </xf>
    <xf numFmtId="0" fontId="5" fillId="0" borderId="54" xfId="46" applyFont="1" applyBorder="1" applyAlignment="1">
      <alignment horizontal="center" vertical="center"/>
    </xf>
    <xf numFmtId="0" fontId="5" fillId="0" borderId="31" xfId="46" applyFont="1" applyBorder="1" applyAlignment="1">
      <alignment horizontal="center" vertical="center"/>
    </xf>
    <xf numFmtId="0" fontId="5" fillId="0" borderId="114" xfId="46" applyFont="1" applyBorder="1" applyAlignment="1">
      <alignment horizontal="center" vertical="center"/>
    </xf>
    <xf numFmtId="0" fontId="5" fillId="0" borderId="118" xfId="46" applyFont="1" applyBorder="1" applyAlignment="1">
      <alignment horizontal="center" vertical="center"/>
    </xf>
    <xf numFmtId="0" fontId="5" fillId="0" borderId="109" xfId="46" applyFont="1" applyBorder="1" applyAlignment="1">
      <alignment horizontal="center" vertical="center"/>
    </xf>
    <xf numFmtId="0" fontId="5" fillId="0" borderId="119" xfId="46" applyFont="1" applyBorder="1" applyAlignment="1">
      <alignment horizontal="center" vertical="center"/>
    </xf>
    <xf numFmtId="0" fontId="5" fillId="38" borderId="0" xfId="46" applyFont="1" applyFill="1" applyAlignment="1" applyProtection="1">
      <alignment vertical="center" shrinkToFit="1"/>
      <protection locked="0"/>
    </xf>
    <xf numFmtId="0" fontId="5" fillId="38" borderId="37" xfId="46" applyFont="1" applyFill="1" applyBorder="1" applyAlignment="1" applyProtection="1">
      <alignment vertical="center" shrinkToFit="1"/>
      <protection locked="0"/>
    </xf>
    <xf numFmtId="0" fontId="5" fillId="0" borderId="110" xfId="46" applyFont="1" applyBorder="1" applyAlignment="1">
      <alignment horizontal="center" vertical="top" textRotation="255"/>
    </xf>
    <xf numFmtId="0" fontId="5" fillId="0" borderId="142" xfId="46" applyFont="1" applyBorder="1" applyAlignment="1">
      <alignment horizontal="center" vertical="top" textRotation="255"/>
    </xf>
    <xf numFmtId="0" fontId="5" fillId="0" borderId="113" xfId="46" applyFont="1" applyBorder="1" applyAlignment="1">
      <alignment horizontal="center" vertical="top" textRotation="255"/>
    </xf>
    <xf numFmtId="0" fontId="5" fillId="0" borderId="0" xfId="46" applyFont="1" applyAlignment="1">
      <alignment horizontal="left" vertical="center"/>
    </xf>
    <xf numFmtId="0" fontId="5" fillId="38" borderId="152" xfId="46" applyFont="1" applyFill="1" applyBorder="1">
      <alignment vertical="center"/>
    </xf>
    <xf numFmtId="0" fontId="5" fillId="38" borderId="31" xfId="46" applyFont="1" applyFill="1" applyBorder="1">
      <alignment vertical="center"/>
    </xf>
    <xf numFmtId="0" fontId="5" fillId="38" borderId="114" xfId="46" applyFont="1" applyFill="1" applyBorder="1">
      <alignment vertical="center"/>
    </xf>
    <xf numFmtId="0" fontId="5" fillId="38" borderId="153" xfId="46" applyFont="1" applyFill="1" applyBorder="1">
      <alignment vertical="center"/>
    </xf>
    <xf numFmtId="0" fontId="5" fillId="38" borderId="39" xfId="46" applyFont="1" applyFill="1" applyBorder="1">
      <alignment vertical="center"/>
    </xf>
    <xf numFmtId="0" fontId="5" fillId="38" borderId="115" xfId="46" applyFont="1" applyFill="1" applyBorder="1">
      <alignment vertical="center"/>
    </xf>
    <xf numFmtId="0" fontId="5" fillId="38" borderId="154" xfId="46" applyFont="1" applyFill="1" applyBorder="1">
      <alignment vertical="center"/>
    </xf>
    <xf numFmtId="0" fontId="5" fillId="38" borderId="38" xfId="46" applyFont="1" applyFill="1" applyBorder="1">
      <alignment vertical="center"/>
    </xf>
    <xf numFmtId="0" fontId="5" fillId="38" borderId="155" xfId="46" applyFont="1" applyFill="1" applyBorder="1">
      <alignment vertical="center"/>
    </xf>
    <xf numFmtId="0" fontId="5" fillId="0" borderId="52" xfId="46" applyFont="1" applyBorder="1" applyAlignment="1">
      <alignment horizontal="center" vertical="center"/>
    </xf>
    <xf numFmtId="0" fontId="5" fillId="0" borderId="32" xfId="46" applyFont="1" applyBorder="1" applyAlignment="1">
      <alignment horizontal="center" vertical="center"/>
    </xf>
    <xf numFmtId="0" fontId="5" fillId="0" borderId="51" xfId="46" applyFont="1" applyBorder="1" applyAlignment="1">
      <alignment horizontal="center" vertical="center"/>
    </xf>
    <xf numFmtId="0" fontId="5" fillId="0" borderId="156" xfId="46" applyFont="1" applyBorder="1">
      <alignment vertical="center"/>
    </xf>
    <xf numFmtId="0" fontId="5" fillId="0" borderId="109" xfId="46" applyFont="1" applyBorder="1">
      <alignment vertical="center"/>
    </xf>
    <xf numFmtId="0" fontId="5" fillId="0" borderId="157" xfId="46" applyFont="1" applyBorder="1">
      <alignment vertical="center"/>
    </xf>
    <xf numFmtId="0" fontId="5" fillId="0" borderId="53" xfId="46" applyFont="1" applyBorder="1" applyAlignment="1">
      <alignment horizontal="center" vertical="center"/>
    </xf>
    <xf numFmtId="0" fontId="5" fillId="38" borderId="31" xfId="46" applyFont="1" applyFill="1" applyBorder="1" applyAlignment="1" applyProtection="1">
      <alignment horizontal="center" vertical="center"/>
      <protection locked="0"/>
    </xf>
    <xf numFmtId="0" fontId="5" fillId="38" borderId="0" xfId="46" applyFont="1" applyFill="1" applyAlignment="1" applyProtection="1">
      <alignment horizontal="center" vertical="center"/>
      <protection locked="0"/>
    </xf>
    <xf numFmtId="0" fontId="5" fillId="38" borderId="0" xfId="46" applyFont="1" applyFill="1" applyAlignment="1" applyProtection="1">
      <alignment horizontal="left" vertical="center"/>
      <protection locked="0"/>
    </xf>
    <xf numFmtId="0" fontId="5" fillId="0" borderId="0" xfId="46" applyFont="1" applyAlignment="1" applyProtection="1">
      <alignment horizontal="center" vertical="center"/>
      <protection locked="0"/>
    </xf>
    <xf numFmtId="0" fontId="5" fillId="38" borderId="33" xfId="46" applyFont="1" applyFill="1" applyBorder="1" applyAlignment="1" applyProtection="1">
      <alignment horizontal="center" vertical="center" shrinkToFit="1"/>
      <protection locked="0"/>
    </xf>
    <xf numFmtId="0" fontId="5" fillId="38" borderId="0" xfId="46" applyFont="1" applyFill="1" applyAlignment="1">
      <alignment horizontal="center" vertical="center"/>
    </xf>
    <xf numFmtId="0" fontId="5" fillId="38" borderId="33" xfId="46" applyFont="1" applyFill="1" applyBorder="1" applyAlignment="1">
      <alignment horizontal="center" vertical="center"/>
    </xf>
    <xf numFmtId="0" fontId="5" fillId="0" borderId="0" xfId="46" applyFont="1" applyAlignment="1">
      <alignment horizontal="left" vertical="center" wrapText="1"/>
    </xf>
    <xf numFmtId="0" fontId="5" fillId="0" borderId="37" xfId="46" applyFont="1" applyBorder="1" applyAlignment="1">
      <alignment horizontal="left" vertical="center" wrapText="1"/>
    </xf>
    <xf numFmtId="0" fontId="5" fillId="0" borderId="33" xfId="46" applyFont="1" applyBorder="1" applyAlignment="1">
      <alignment horizontal="left" vertical="center" wrapText="1"/>
    </xf>
    <xf numFmtId="0" fontId="5" fillId="0" borderId="40" xfId="46" applyFont="1" applyBorder="1" applyAlignment="1">
      <alignment horizontal="left" vertical="center" wrapText="1"/>
    </xf>
    <xf numFmtId="0" fontId="5" fillId="0" borderId="158" xfId="46" applyFont="1" applyBorder="1" applyAlignment="1">
      <alignment horizontal="center" vertical="center"/>
    </xf>
    <xf numFmtId="0" fontId="5" fillId="0" borderId="159" xfId="46" applyFont="1" applyBorder="1" applyAlignment="1">
      <alignment horizontal="center" vertical="center"/>
    </xf>
    <xf numFmtId="0" fontId="5" fillId="0" borderId="160" xfId="46" applyFont="1" applyBorder="1" applyAlignment="1">
      <alignment horizontal="center" vertical="center"/>
    </xf>
    <xf numFmtId="0" fontId="5" fillId="0" borderId="161" xfId="46" applyFont="1" applyBorder="1" applyAlignment="1">
      <alignment horizontal="center" vertical="center"/>
    </xf>
    <xf numFmtId="0" fontId="5" fillId="0" borderId="162" xfId="46" applyFont="1" applyBorder="1" applyAlignment="1">
      <alignment horizontal="center" vertical="center"/>
    </xf>
    <xf numFmtId="0" fontId="5" fillId="0" borderId="163" xfId="46" applyFont="1" applyBorder="1" applyAlignment="1">
      <alignment horizontal="center" vertical="center"/>
    </xf>
    <xf numFmtId="0" fontId="5" fillId="0" borderId="164" xfId="46" applyFont="1" applyBorder="1" applyAlignment="1">
      <alignment horizontal="center" vertical="center"/>
    </xf>
    <xf numFmtId="0" fontId="5" fillId="0" borderId="165" xfId="46" applyFont="1" applyBorder="1" applyAlignment="1">
      <alignment horizontal="center" vertical="center"/>
    </xf>
    <xf numFmtId="0" fontId="5" fillId="0" borderId="166" xfId="46" applyFont="1" applyBorder="1" applyAlignment="1">
      <alignment horizontal="center" vertical="center"/>
    </xf>
    <xf numFmtId="0" fontId="5" fillId="38" borderId="32" xfId="46" applyFont="1" applyFill="1" applyBorder="1" applyAlignment="1">
      <alignment horizontal="center" vertical="center"/>
    </xf>
    <xf numFmtId="0" fontId="5" fillId="0" borderId="167" xfId="46" applyFont="1" applyBorder="1" applyAlignment="1">
      <alignment horizontal="center" vertical="center"/>
    </xf>
    <xf numFmtId="0" fontId="5" fillId="0" borderId="168" xfId="46" applyFont="1" applyBorder="1" applyAlignment="1">
      <alignment horizontal="center" vertical="center"/>
    </xf>
    <xf numFmtId="0" fontId="5" fillId="0" borderId="169" xfId="46" applyFont="1" applyBorder="1" applyAlignment="1">
      <alignment horizontal="center" vertical="center"/>
    </xf>
    <xf numFmtId="0" fontId="5" fillId="38" borderId="33" xfId="46" applyFont="1" applyFill="1" applyBorder="1" applyAlignment="1" applyProtection="1">
      <alignment horizontal="left" vertical="center"/>
      <protection locked="0"/>
    </xf>
    <xf numFmtId="0" fontId="5" fillId="0" borderId="54" xfId="46" applyFont="1" applyBorder="1" applyAlignment="1">
      <alignment horizontal="center" vertical="center" wrapText="1"/>
    </xf>
    <xf numFmtId="0" fontId="5" fillId="0" borderId="31" xfId="46" applyFont="1" applyBorder="1" applyAlignment="1">
      <alignment horizontal="center" vertical="center" wrapText="1"/>
    </xf>
    <xf numFmtId="0" fontId="5" fillId="0" borderId="55" xfId="46" applyFont="1" applyBorder="1" applyAlignment="1">
      <alignment horizontal="center" vertical="center" wrapText="1"/>
    </xf>
    <xf numFmtId="0" fontId="5" fillId="0" borderId="55" xfId="46" applyFont="1" applyBorder="1" applyAlignment="1">
      <alignment horizontal="center" vertical="center"/>
    </xf>
    <xf numFmtId="0" fontId="12" fillId="0" borderId="36" xfId="46" applyFont="1" applyBorder="1" applyAlignment="1">
      <alignment vertical="top" wrapText="1"/>
    </xf>
    <xf numFmtId="0" fontId="12" fillId="0" borderId="0" xfId="46" applyFont="1" applyAlignment="1">
      <alignment vertical="top" wrapText="1"/>
    </xf>
    <xf numFmtId="0" fontId="12" fillId="0" borderId="37" xfId="46" applyFont="1" applyBorder="1" applyAlignment="1">
      <alignment vertical="top" wrapText="1"/>
    </xf>
    <xf numFmtId="0" fontId="5" fillId="38" borderId="36" xfId="46" applyFont="1" applyFill="1" applyBorder="1" applyAlignment="1" applyProtection="1">
      <alignment horizontal="center" vertical="center"/>
      <protection locked="0"/>
    </xf>
    <xf numFmtId="0" fontId="5" fillId="38" borderId="37" xfId="46" applyFont="1" applyFill="1" applyBorder="1" applyAlignment="1" applyProtection="1">
      <alignment horizontal="center" vertical="center"/>
      <protection locked="0"/>
    </xf>
    <xf numFmtId="0" fontId="5" fillId="38" borderId="36" xfId="46" applyFont="1" applyFill="1" applyBorder="1" applyAlignment="1" applyProtection="1">
      <alignment horizontal="left" vertical="center"/>
      <protection locked="0"/>
    </xf>
    <xf numFmtId="186" fontId="5" fillId="38" borderId="0" xfId="46" applyNumberFormat="1" applyFont="1" applyFill="1" applyAlignment="1" applyProtection="1">
      <alignment horizontal="center" vertical="center"/>
      <protection locked="0"/>
    </xf>
    <xf numFmtId="0" fontId="5" fillId="0" borderId="0" xfId="46" applyFont="1" applyAlignment="1">
      <alignment vertical="center" wrapText="1"/>
    </xf>
    <xf numFmtId="0" fontId="5" fillId="0" borderId="37" xfId="46" applyFont="1" applyBorder="1" applyAlignment="1">
      <alignment vertical="center" wrapText="1"/>
    </xf>
    <xf numFmtId="0" fontId="5" fillId="41" borderId="36" xfId="46" applyFont="1" applyFill="1" applyBorder="1" applyAlignment="1" applyProtection="1">
      <alignment horizontal="left" vertical="center"/>
      <protection locked="0"/>
    </xf>
    <xf numFmtId="0" fontId="5" fillId="41" borderId="0" xfId="46" applyFont="1" applyFill="1" applyAlignment="1" applyProtection="1">
      <alignment horizontal="left" vertical="center"/>
      <protection locked="0"/>
    </xf>
    <xf numFmtId="0" fontId="5" fillId="0" borderId="36" xfId="46" applyFont="1" applyBorder="1" applyAlignment="1" applyProtection="1">
      <alignment horizontal="center" vertical="center"/>
      <protection locked="0"/>
    </xf>
    <xf numFmtId="0" fontId="5" fillId="0" borderId="37" xfId="46" applyFont="1" applyBorder="1" applyAlignment="1" applyProtection="1">
      <alignment horizontal="center" vertical="center"/>
      <protection locked="0"/>
    </xf>
    <xf numFmtId="0" fontId="12" fillId="0" borderId="36" xfId="46" applyFont="1" applyBorder="1" applyAlignment="1">
      <alignment horizontal="left" vertical="top" wrapText="1"/>
    </xf>
    <xf numFmtId="0" fontId="12" fillId="0" borderId="0" xfId="46" applyFont="1" applyAlignment="1">
      <alignment horizontal="left" vertical="top" wrapText="1"/>
    </xf>
    <xf numFmtId="0" fontId="5" fillId="41" borderId="37" xfId="46" applyFont="1" applyFill="1" applyBorder="1" applyAlignment="1" applyProtection="1">
      <alignment horizontal="left" vertical="center"/>
      <protection locked="0"/>
    </xf>
    <xf numFmtId="0" fontId="5" fillId="0" borderId="170" xfId="46" applyFont="1" applyBorder="1" applyAlignment="1">
      <alignment horizontal="center" vertical="top" textRotation="255"/>
    </xf>
    <xf numFmtId="0" fontId="5" fillId="0" borderId="171" xfId="46" applyFont="1" applyBorder="1" applyAlignment="1">
      <alignment horizontal="center" vertical="top" textRotation="255"/>
    </xf>
    <xf numFmtId="0" fontId="5" fillId="38" borderId="54" xfId="46" applyFont="1" applyFill="1" applyBorder="1" applyAlignment="1" applyProtection="1">
      <alignment horizontal="center" vertical="center"/>
      <protection locked="0"/>
    </xf>
    <xf numFmtId="0" fontId="5" fillId="38" borderId="55" xfId="46" applyFont="1" applyFill="1" applyBorder="1" applyAlignment="1" applyProtection="1">
      <alignment horizontal="center" vertical="center"/>
      <protection locked="0"/>
    </xf>
    <xf numFmtId="0" fontId="5" fillId="41" borderId="49" xfId="46" applyFont="1" applyFill="1" applyBorder="1" applyAlignment="1" applyProtection="1">
      <alignment horizontal="left" vertical="center"/>
      <protection locked="0"/>
    </xf>
    <xf numFmtId="0" fontId="5" fillId="41" borderId="33" xfId="46" applyFont="1" applyFill="1" applyBorder="1" applyAlignment="1" applyProtection="1">
      <alignment horizontal="left" vertical="center"/>
      <protection locked="0"/>
    </xf>
    <xf numFmtId="0" fontId="5" fillId="41" borderId="40" xfId="46" applyFont="1" applyFill="1" applyBorder="1" applyAlignment="1" applyProtection="1">
      <alignment horizontal="left" vertical="center"/>
      <protection locked="0"/>
    </xf>
    <xf numFmtId="0" fontId="12" fillId="0" borderId="36" xfId="46" applyFont="1" applyBorder="1" applyAlignment="1">
      <alignment horizontal="left" vertical="center" wrapText="1"/>
    </xf>
    <xf numFmtId="0" fontId="12" fillId="0" borderId="0" xfId="46" applyFont="1" applyAlignment="1">
      <alignment horizontal="left" vertical="center" wrapText="1"/>
    </xf>
    <xf numFmtId="0" fontId="12" fillId="0" borderId="37" xfId="46" applyFont="1" applyBorder="1" applyAlignment="1">
      <alignment horizontal="left" vertical="center" wrapText="1"/>
    </xf>
    <xf numFmtId="0" fontId="5" fillId="38" borderId="0" xfId="46" applyFont="1" applyFill="1" applyAlignment="1" applyProtection="1">
      <alignment horizontal="left" vertical="center" wrapText="1"/>
      <protection locked="0"/>
    </xf>
    <xf numFmtId="0" fontId="5" fillId="38" borderId="33" xfId="46" applyFont="1" applyFill="1" applyBorder="1" applyAlignment="1" applyProtection="1">
      <alignment horizontal="center" vertical="center"/>
      <protection locked="0"/>
    </xf>
    <xf numFmtId="0" fontId="5" fillId="38" borderId="42" xfId="46" applyFont="1" applyFill="1" applyBorder="1" applyAlignment="1">
      <alignment horizontal="center" vertical="center"/>
    </xf>
    <xf numFmtId="0" fontId="5" fillId="38" borderId="38" xfId="46" applyFont="1" applyFill="1" applyBorder="1" applyAlignment="1">
      <alignment horizontal="center" vertical="center"/>
    </xf>
    <xf numFmtId="0" fontId="5" fillId="38" borderId="35" xfId="46" applyFont="1" applyFill="1" applyBorder="1" applyAlignment="1">
      <alignment horizontal="center" vertical="center"/>
    </xf>
    <xf numFmtId="0" fontId="5" fillId="0" borderId="39" xfId="46" applyFont="1" applyBorder="1" applyAlignment="1">
      <alignment horizontal="left" vertical="center" wrapText="1"/>
    </xf>
    <xf numFmtId="0" fontId="5" fillId="0" borderId="48" xfId="46" applyFont="1" applyBorder="1" applyAlignment="1">
      <alignment horizontal="left" vertical="center" wrapText="1"/>
    </xf>
    <xf numFmtId="0" fontId="5" fillId="0" borderId="25" xfId="46" applyFont="1" applyBorder="1" applyAlignment="1">
      <alignment horizontal="left" vertical="center"/>
    </xf>
    <xf numFmtId="0" fontId="5" fillId="0" borderId="39" xfId="46" applyFont="1" applyBorder="1" applyAlignment="1">
      <alignment horizontal="left" vertical="center"/>
    </xf>
    <xf numFmtId="0" fontId="5" fillId="0" borderId="48" xfId="46" applyFont="1" applyBorder="1" applyAlignment="1">
      <alignment horizontal="left" vertical="center"/>
    </xf>
    <xf numFmtId="0" fontId="5" fillId="0" borderId="49" xfId="46" applyFont="1" applyBorder="1" applyAlignment="1">
      <alignment horizontal="left" vertical="center"/>
    </xf>
    <xf numFmtId="0" fontId="5" fillId="0" borderId="33" xfId="46" applyFont="1" applyBorder="1" applyAlignment="1">
      <alignment horizontal="left" vertical="center"/>
    </xf>
    <xf numFmtId="0" fontId="5" fillId="0" borderId="40" xfId="46" applyFont="1" applyBorder="1" applyAlignment="1">
      <alignment horizontal="left" vertical="center"/>
    </xf>
    <xf numFmtId="0" fontId="5" fillId="0" borderId="25" xfId="46" applyFont="1" applyBorder="1" applyAlignment="1">
      <alignment horizontal="center" vertical="center"/>
    </xf>
    <xf numFmtId="0" fontId="5" fillId="0" borderId="49" xfId="46" applyFont="1" applyBorder="1" applyAlignment="1">
      <alignment horizontal="center" vertical="center"/>
    </xf>
    <xf numFmtId="0" fontId="5" fillId="0" borderId="25" xfId="46" applyFont="1" applyBorder="1" applyAlignment="1">
      <alignment horizontal="left" vertical="center" wrapText="1"/>
    </xf>
    <xf numFmtId="0" fontId="5" fillId="0" borderId="36" xfId="46" applyFont="1" applyBorder="1" applyAlignment="1">
      <alignment horizontal="left" vertical="center" wrapText="1"/>
    </xf>
    <xf numFmtId="0" fontId="5" fillId="0" borderId="49" xfId="46" applyFont="1" applyBorder="1" applyAlignment="1">
      <alignment horizontal="left" vertical="center" wrapText="1"/>
    </xf>
    <xf numFmtId="0" fontId="5" fillId="0" borderId="42" xfId="46" applyFont="1" applyBorder="1" applyAlignment="1">
      <alignment horizontal="center" vertical="center"/>
    </xf>
    <xf numFmtId="0" fontId="5" fillId="0" borderId="38" xfId="46" applyFont="1" applyBorder="1" applyAlignment="1">
      <alignment horizontal="center" vertical="center"/>
    </xf>
    <xf numFmtId="0" fontId="5" fillId="0" borderId="35" xfId="46" applyFont="1" applyBorder="1" applyAlignment="1">
      <alignment horizontal="center" vertical="center"/>
    </xf>
    <xf numFmtId="0" fontId="5" fillId="38" borderId="172" xfId="46" applyFont="1" applyFill="1" applyBorder="1" applyAlignment="1">
      <alignment horizontal="center" vertical="center"/>
    </xf>
    <xf numFmtId="0" fontId="5" fillId="38" borderId="173" xfId="46" applyFont="1" applyFill="1" applyBorder="1" applyAlignment="1">
      <alignment horizontal="center" vertical="center"/>
    </xf>
    <xf numFmtId="0" fontId="5" fillId="38" borderId="171" xfId="46" applyFont="1" applyFill="1" applyBorder="1" applyAlignment="1">
      <alignment horizontal="center" vertical="center"/>
    </xf>
    <xf numFmtId="0" fontId="5" fillId="0" borderId="39" xfId="46" applyFont="1" applyBorder="1" applyAlignment="1">
      <alignment horizontal="center" vertical="center"/>
    </xf>
    <xf numFmtId="0" fontId="5" fillId="0" borderId="48" xfId="46" applyFont="1" applyBorder="1" applyAlignment="1">
      <alignment horizontal="center" vertical="center"/>
    </xf>
    <xf numFmtId="0" fontId="5" fillId="0" borderId="33" xfId="46" applyFont="1" applyBorder="1" applyAlignment="1">
      <alignment horizontal="center" vertical="center"/>
    </xf>
    <xf numFmtId="0" fontId="5" fillId="0" borderId="40" xfId="46" applyFont="1" applyBorder="1" applyAlignment="1">
      <alignment horizontal="center" vertical="center"/>
    </xf>
    <xf numFmtId="0" fontId="5" fillId="0" borderId="33" xfId="46" applyFont="1" applyBorder="1" applyAlignment="1">
      <alignment horizontal="right" vertical="center"/>
    </xf>
    <xf numFmtId="0" fontId="5" fillId="38" borderId="39" xfId="46" applyFont="1" applyFill="1" applyBorder="1" applyAlignment="1">
      <alignment horizontal="center" vertical="center"/>
    </xf>
    <xf numFmtId="0" fontId="5" fillId="0" borderId="142" xfId="46" applyFont="1" applyBorder="1" applyAlignment="1">
      <alignment horizontal="center" vertical="top" wrapText="1"/>
    </xf>
    <xf numFmtId="0" fontId="5" fillId="38" borderId="25" xfId="46" applyFont="1" applyFill="1" applyBorder="1" applyAlignment="1" applyProtection="1">
      <alignment horizontal="center" vertical="center"/>
      <protection locked="0"/>
    </xf>
    <xf numFmtId="0" fontId="5" fillId="38" borderId="39" xfId="46" applyFont="1" applyFill="1" applyBorder="1" applyAlignment="1" applyProtection="1">
      <alignment horizontal="center" vertical="center"/>
      <protection locked="0"/>
    </xf>
    <xf numFmtId="0" fontId="5" fillId="38" borderId="48" xfId="46" applyFont="1" applyFill="1" applyBorder="1" applyAlignment="1" applyProtection="1">
      <alignment horizontal="center" vertical="center"/>
      <protection locked="0"/>
    </xf>
    <xf numFmtId="0" fontId="5" fillId="0" borderId="25" xfId="46" applyFont="1" applyBorder="1" applyAlignment="1">
      <alignment vertical="top" wrapText="1"/>
    </xf>
    <xf numFmtId="0" fontId="5" fillId="0" borderId="39" xfId="46" applyFont="1" applyBorder="1" applyAlignment="1">
      <alignment vertical="top" wrapText="1"/>
    </xf>
    <xf numFmtId="0" fontId="5" fillId="0" borderId="48" xfId="46" applyFont="1" applyBorder="1" applyAlignment="1">
      <alignment vertical="top" wrapText="1"/>
    </xf>
    <xf numFmtId="0" fontId="5" fillId="0" borderId="36" xfId="46" applyFont="1" applyBorder="1" applyAlignment="1">
      <alignment vertical="top" wrapText="1"/>
    </xf>
    <xf numFmtId="0" fontId="5" fillId="0" borderId="0" xfId="46" applyFont="1" applyAlignment="1">
      <alignment vertical="top" wrapText="1"/>
    </xf>
    <xf numFmtId="0" fontId="5" fillId="0" borderId="37" xfId="46" applyFont="1" applyBorder="1" applyAlignment="1">
      <alignment vertical="top" wrapText="1"/>
    </xf>
    <xf numFmtId="0" fontId="5" fillId="38" borderId="39" xfId="46" applyFont="1" applyFill="1" applyBorder="1" applyAlignment="1">
      <alignment horizontal="center" vertical="center" shrinkToFit="1"/>
    </xf>
    <xf numFmtId="0" fontId="0" fillId="0" borderId="0" xfId="0" applyAlignment="1">
      <alignment vertical="top" wrapText="1"/>
    </xf>
    <xf numFmtId="0" fontId="0" fillId="0" borderId="37" xfId="0" applyBorder="1" applyAlignment="1">
      <alignment vertical="top" wrapText="1"/>
    </xf>
    <xf numFmtId="0" fontId="0" fillId="0" borderId="36" xfId="0" applyBorder="1" applyAlignment="1">
      <alignment vertical="top" wrapText="1"/>
    </xf>
    <xf numFmtId="0" fontId="5" fillId="0" borderId="34" xfId="46" applyFont="1" applyBorder="1" applyAlignment="1">
      <alignment horizontal="center" vertical="center" textRotation="255"/>
    </xf>
    <xf numFmtId="0" fontId="5" fillId="0" borderId="46" xfId="46" applyFont="1" applyBorder="1" applyAlignment="1">
      <alignment horizontal="center" vertical="center" textRotation="255"/>
    </xf>
    <xf numFmtId="0" fontId="5" fillId="0" borderId="27" xfId="46" applyFont="1" applyBorder="1" applyAlignment="1">
      <alignment horizontal="center" vertical="center" textRotation="255" shrinkToFit="1"/>
    </xf>
    <xf numFmtId="0" fontId="5" fillId="0" borderId="34" xfId="46" applyFont="1" applyBorder="1" applyAlignment="1">
      <alignment horizontal="center" vertical="center" textRotation="255" shrinkToFit="1"/>
    </xf>
    <xf numFmtId="0" fontId="5" fillId="0" borderId="46" xfId="46" applyFont="1" applyBorder="1" applyAlignment="1">
      <alignment horizontal="center" vertical="center" textRotation="255" shrinkToFit="1"/>
    </xf>
    <xf numFmtId="0" fontId="5" fillId="38" borderId="33" xfId="46" applyFont="1" applyFill="1" applyBorder="1" applyAlignment="1">
      <alignment vertical="center" shrinkToFit="1"/>
    </xf>
    <xf numFmtId="0" fontId="5" fillId="38" borderId="38" xfId="46" applyFont="1" applyFill="1" applyBorder="1" applyAlignment="1" applyProtection="1">
      <alignment horizontal="center" vertical="center"/>
      <protection locked="0"/>
    </xf>
    <xf numFmtId="0" fontId="5" fillId="38" borderId="38" xfId="46" applyFont="1" applyFill="1" applyBorder="1" applyAlignment="1">
      <alignment horizontal="center" vertical="center" shrinkToFit="1"/>
    </xf>
    <xf numFmtId="0" fontId="5" fillId="38" borderId="33" xfId="46" applyFont="1" applyFill="1" applyBorder="1" applyAlignment="1">
      <alignment horizontal="center" vertical="center" shrinkToFit="1"/>
    </xf>
    <xf numFmtId="0" fontId="5" fillId="38" borderId="39" xfId="46" applyFont="1" applyFill="1" applyBorder="1" applyAlignment="1" applyProtection="1">
      <alignment vertical="center" shrinkToFit="1"/>
      <protection locked="0"/>
    </xf>
    <xf numFmtId="0" fontId="5" fillId="38" borderId="48" xfId="46" applyFont="1" applyFill="1" applyBorder="1" applyAlignment="1" applyProtection="1">
      <alignment vertical="center" shrinkToFit="1"/>
      <protection locked="0"/>
    </xf>
    <xf numFmtId="0" fontId="5" fillId="38" borderId="0" xfId="46" applyFont="1" applyFill="1" applyAlignment="1">
      <alignment vertical="center" shrinkToFit="1"/>
    </xf>
    <xf numFmtId="0" fontId="5" fillId="38" borderId="0" xfId="46" applyFont="1" applyFill="1" applyAlignment="1">
      <alignment horizontal="center" vertical="center" shrinkToFit="1"/>
    </xf>
    <xf numFmtId="0" fontId="5" fillId="38" borderId="39" xfId="0" applyFont="1" applyFill="1" applyBorder="1" applyAlignment="1">
      <alignment horizontal="center" vertical="center" shrinkToFit="1"/>
    </xf>
    <xf numFmtId="0" fontId="5" fillId="38" borderId="0" xfId="0" applyFont="1" applyFill="1" applyAlignment="1">
      <alignment horizontal="center" vertical="center" shrinkToFit="1"/>
    </xf>
    <xf numFmtId="0" fontId="0" fillId="38" borderId="32" xfId="0" applyFill="1" applyBorder="1" applyAlignment="1">
      <alignment horizontal="center" vertical="center" shrinkToFit="1"/>
    </xf>
    <xf numFmtId="0" fontId="5" fillId="38" borderId="33" xfId="46" applyFont="1" applyFill="1" applyBorder="1" applyAlignment="1" applyProtection="1">
      <alignment vertical="center" shrinkToFit="1"/>
      <protection locked="0"/>
    </xf>
    <xf numFmtId="0" fontId="5" fillId="38" borderId="40" xfId="46" applyFont="1" applyFill="1" applyBorder="1" applyAlignment="1" applyProtection="1">
      <alignment vertical="center" shrinkToFit="1"/>
      <protection locked="0"/>
    </xf>
    <xf numFmtId="0" fontId="5" fillId="0" borderId="0" xfId="46" applyFont="1">
      <alignment vertical="center"/>
    </xf>
    <xf numFmtId="0" fontId="5" fillId="38" borderId="37" xfId="46" applyFont="1" applyFill="1" applyBorder="1" applyAlignment="1" applyProtection="1">
      <alignment horizontal="left" vertical="center"/>
      <protection locked="0"/>
    </xf>
    <xf numFmtId="0" fontId="5" fillId="38" borderId="49" xfId="46" applyFont="1" applyFill="1" applyBorder="1" applyAlignment="1">
      <alignment horizontal="left" vertical="center"/>
    </xf>
    <xf numFmtId="0" fontId="5" fillId="38" borderId="33" xfId="46" applyFont="1" applyFill="1" applyBorder="1" applyAlignment="1">
      <alignment horizontal="left" vertical="center"/>
    </xf>
    <xf numFmtId="0" fontId="5" fillId="38" borderId="40" xfId="46" applyFont="1" applyFill="1" applyBorder="1" applyAlignment="1">
      <alignment horizontal="left" vertical="center"/>
    </xf>
    <xf numFmtId="0" fontId="12" fillId="0" borderId="36" xfId="46" applyFont="1" applyBorder="1" applyAlignment="1">
      <alignment horizontal="left" wrapText="1" shrinkToFit="1"/>
    </xf>
    <xf numFmtId="0" fontId="12" fillId="0" borderId="0" xfId="46" applyFont="1" applyAlignment="1">
      <alignment horizontal="left" wrapText="1" shrinkToFit="1"/>
    </xf>
    <xf numFmtId="0" fontId="12" fillId="0" borderId="37" xfId="46" applyFont="1" applyBorder="1" applyAlignment="1">
      <alignment horizontal="left" wrapText="1" shrinkToFit="1"/>
    </xf>
    <xf numFmtId="0" fontId="12" fillId="0" borderId="49" xfId="46" applyFont="1" applyBorder="1" applyAlignment="1">
      <alignment horizontal="left" wrapText="1" shrinkToFit="1"/>
    </xf>
    <xf numFmtId="0" fontId="12" fillId="0" borderId="33" xfId="46" applyFont="1" applyBorder="1" applyAlignment="1">
      <alignment horizontal="left" wrapText="1" shrinkToFit="1"/>
    </xf>
    <xf numFmtId="0" fontId="12" fillId="0" borderId="40" xfId="46" applyFont="1" applyBorder="1" applyAlignment="1">
      <alignment horizontal="left" wrapText="1" shrinkToFit="1"/>
    </xf>
    <xf numFmtId="0" fontId="5" fillId="38" borderId="52" xfId="46" applyFont="1" applyFill="1" applyBorder="1" applyAlignment="1">
      <alignment horizontal="left" vertical="center"/>
    </xf>
    <xf numFmtId="0" fontId="5" fillId="38" borderId="32" xfId="46" applyFont="1" applyFill="1" applyBorder="1" applyAlignment="1">
      <alignment horizontal="left" vertical="center"/>
    </xf>
    <xf numFmtId="0" fontId="5" fillId="38" borderId="51" xfId="46" applyFont="1" applyFill="1" applyBorder="1" applyAlignment="1">
      <alignment horizontal="left" vertical="center"/>
    </xf>
    <xf numFmtId="0" fontId="5" fillId="38" borderId="0" xfId="46" applyFont="1" applyFill="1" applyAlignment="1">
      <alignment horizontal="left" vertical="center" shrinkToFit="1"/>
    </xf>
    <xf numFmtId="0" fontId="5" fillId="38" borderId="37" xfId="46" applyFont="1" applyFill="1" applyBorder="1" applyAlignment="1">
      <alignment horizontal="left" vertical="center" shrinkToFit="1"/>
    </xf>
    <xf numFmtId="0" fontId="5" fillId="38" borderId="33" xfId="46" applyFont="1" applyFill="1" applyBorder="1" applyAlignment="1">
      <alignment horizontal="left" vertical="center" shrinkToFit="1"/>
    </xf>
    <xf numFmtId="0" fontId="5" fillId="38" borderId="40" xfId="46" applyFont="1" applyFill="1" applyBorder="1" applyAlignment="1">
      <alignment horizontal="left" vertical="center" shrinkToFit="1"/>
    </xf>
    <xf numFmtId="0" fontId="0" fillId="0" borderId="39" xfId="0" applyBorder="1" applyAlignment="1">
      <alignment vertical="top" wrapText="1"/>
    </xf>
    <xf numFmtId="0" fontId="5" fillId="0" borderId="25" xfId="46" applyFont="1" applyBorder="1" applyAlignment="1">
      <alignment vertical="center" wrapText="1"/>
    </xf>
    <xf numFmtId="0" fontId="0" fillId="0" borderId="39" xfId="0" applyBorder="1" applyAlignment="1">
      <alignment vertical="center" wrapText="1"/>
    </xf>
    <xf numFmtId="0" fontId="0" fillId="0" borderId="48" xfId="0" applyBorder="1" applyAlignment="1">
      <alignment vertical="center" wrapText="1"/>
    </xf>
    <xf numFmtId="0" fontId="0" fillId="0" borderId="36"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1" fillId="0" borderId="39" xfId="0" applyFont="1" applyBorder="1" applyAlignment="1">
      <alignment vertical="center" wrapText="1"/>
    </xf>
    <xf numFmtId="0" fontId="1" fillId="0" borderId="48"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vertical="center" wrapText="1"/>
    </xf>
    <xf numFmtId="0" fontId="1" fillId="0" borderId="37" xfId="0" applyFont="1"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0" fontId="0" fillId="0" borderId="40" xfId="0" applyBorder="1" applyAlignment="1">
      <alignment vertical="center" wrapText="1"/>
    </xf>
    <xf numFmtId="0" fontId="5" fillId="0" borderId="54" xfId="46" applyFont="1" applyBorder="1" applyAlignment="1">
      <alignment vertical="top" wrapText="1"/>
    </xf>
    <xf numFmtId="0" fontId="0" fillId="0" borderId="31" xfId="0" applyBorder="1" applyAlignment="1">
      <alignment vertical="top" wrapText="1"/>
    </xf>
    <xf numFmtId="0" fontId="0" fillId="0" borderId="55" xfId="0" applyBorder="1" applyAlignment="1">
      <alignment vertical="top" wrapText="1"/>
    </xf>
    <xf numFmtId="0" fontId="0" fillId="0" borderId="49" xfId="0" applyBorder="1" applyAlignment="1">
      <alignment vertical="top" wrapText="1"/>
    </xf>
    <xf numFmtId="0" fontId="0" fillId="0" borderId="33" xfId="0" applyBorder="1" applyAlignment="1">
      <alignment vertical="top" wrapText="1"/>
    </xf>
    <xf numFmtId="0" fontId="0" fillId="0" borderId="40" xfId="0" applyBorder="1" applyAlignment="1">
      <alignment vertical="top" wrapText="1"/>
    </xf>
    <xf numFmtId="0" fontId="5" fillId="0" borderId="0" xfId="46" applyFont="1" applyAlignment="1" applyProtection="1">
      <alignment vertical="top" wrapText="1"/>
      <protection locked="0"/>
    </xf>
    <xf numFmtId="0" fontId="5" fillId="38" borderId="32" xfId="46" applyFont="1" applyFill="1" applyBorder="1" applyAlignment="1" applyProtection="1">
      <alignment vertical="center" shrinkToFit="1"/>
      <protection locked="0"/>
    </xf>
    <xf numFmtId="0" fontId="5" fillId="38" borderId="51" xfId="46" applyFont="1" applyFill="1" applyBorder="1" applyAlignment="1" applyProtection="1">
      <alignment vertical="center" shrinkToFit="1"/>
      <protection locked="0"/>
    </xf>
    <xf numFmtId="0" fontId="5" fillId="38" borderId="32" xfId="46" applyFont="1" applyFill="1" applyBorder="1" applyAlignment="1">
      <alignment horizontal="center" vertical="center" shrinkToFit="1"/>
    </xf>
    <xf numFmtId="0" fontId="5" fillId="0" borderId="110" xfId="46" applyFont="1" applyBorder="1" applyAlignment="1">
      <alignment vertical="top" textRotation="255"/>
    </xf>
    <xf numFmtId="0" fontId="5" fillId="0" borderId="142" xfId="46" applyFont="1" applyBorder="1" applyAlignment="1">
      <alignment vertical="top" textRotation="255"/>
    </xf>
    <xf numFmtId="0" fontId="5" fillId="0" borderId="113" xfId="46" applyFont="1" applyBorder="1" applyAlignment="1">
      <alignment vertical="top" textRotation="255"/>
    </xf>
    <xf numFmtId="0" fontId="5" fillId="0" borderId="174" xfId="46" applyFont="1" applyBorder="1" applyAlignment="1">
      <alignment horizontal="center" vertical="center"/>
    </xf>
    <xf numFmtId="0" fontId="5" fillId="0" borderId="175" xfId="46" applyFont="1" applyBorder="1" applyAlignment="1">
      <alignment horizontal="center" vertical="center"/>
    </xf>
    <xf numFmtId="0" fontId="5" fillId="0" borderId="176" xfId="46" applyFont="1" applyBorder="1" applyAlignment="1">
      <alignment horizontal="center" vertical="center"/>
    </xf>
    <xf numFmtId="0" fontId="5" fillId="38" borderId="0" xfId="46" applyFont="1" applyFill="1" applyAlignment="1" applyProtection="1">
      <alignment horizontal="center" vertical="center" shrinkToFit="1"/>
      <protection locked="0"/>
    </xf>
    <xf numFmtId="0" fontId="5" fillId="0" borderId="33" xfId="46" applyFont="1" applyBorder="1" applyAlignment="1" applyProtection="1">
      <alignment horizontal="left" vertical="center"/>
      <protection locked="0"/>
    </xf>
    <xf numFmtId="0" fontId="5" fillId="0" borderId="0" xfId="46" applyFont="1" applyAlignment="1" applyProtection="1">
      <alignment horizontal="left" vertical="center"/>
      <protection locked="0"/>
    </xf>
    <xf numFmtId="0" fontId="5" fillId="38" borderId="39" xfId="46" applyFont="1" applyFill="1" applyBorder="1" applyAlignment="1" applyProtection="1">
      <alignment horizontal="center" vertical="center" shrinkToFit="1"/>
      <protection locked="0"/>
    </xf>
    <xf numFmtId="0" fontId="5" fillId="38" borderId="42" xfId="46" applyFont="1" applyFill="1" applyBorder="1" applyAlignment="1">
      <alignment horizontal="center" vertical="center" shrinkToFit="1"/>
    </xf>
    <xf numFmtId="0" fontId="5" fillId="38" borderId="35" xfId="46" applyFont="1" applyFill="1" applyBorder="1" applyAlignment="1">
      <alignment horizontal="center" vertical="center" shrinkToFit="1"/>
    </xf>
    <xf numFmtId="0" fontId="5" fillId="0" borderId="36" xfId="46" applyFont="1" applyBorder="1" applyAlignment="1">
      <alignment horizontal="center" vertical="center"/>
    </xf>
    <xf numFmtId="0" fontId="5" fillId="0" borderId="0" xfId="46" applyFont="1" applyAlignment="1">
      <alignment horizontal="center" vertical="center"/>
    </xf>
    <xf numFmtId="0" fontId="5" fillId="0" borderId="37" xfId="46" applyFont="1" applyBorder="1" applyAlignment="1">
      <alignment horizontal="center" vertical="center"/>
    </xf>
    <xf numFmtId="0" fontId="5" fillId="38" borderId="64" xfId="46" applyFont="1" applyFill="1" applyBorder="1" applyAlignment="1">
      <alignment horizontal="center" vertical="center" shrinkToFit="1"/>
    </xf>
    <xf numFmtId="0" fontId="5" fillId="38" borderId="65" xfId="46" applyFont="1" applyFill="1" applyBorder="1" applyAlignment="1">
      <alignment horizontal="center" vertical="center" shrinkToFit="1"/>
    </xf>
    <xf numFmtId="0" fontId="5" fillId="0" borderId="25" xfId="46" applyFont="1" applyBorder="1" applyAlignment="1">
      <alignment horizontal="right" vertical="center"/>
    </xf>
    <xf numFmtId="0" fontId="5" fillId="0" borderId="39" xfId="46" applyFont="1" applyBorder="1" applyAlignment="1">
      <alignment horizontal="right" vertical="center"/>
    </xf>
    <xf numFmtId="0" fontId="5" fillId="0" borderId="36" xfId="46" applyFont="1" applyBorder="1" applyAlignment="1">
      <alignment horizontal="right" vertical="center"/>
    </xf>
    <xf numFmtId="0" fontId="5" fillId="0" borderId="0" xfId="46" applyFont="1" applyAlignment="1">
      <alignment horizontal="right" vertical="center"/>
    </xf>
    <xf numFmtId="0" fontId="5" fillId="0" borderId="49" xfId="46" applyFont="1" applyBorder="1" applyAlignment="1">
      <alignment horizontal="right" vertical="center"/>
    </xf>
    <xf numFmtId="0" fontId="5" fillId="38" borderId="48" xfId="46" applyFont="1" applyFill="1" applyBorder="1" applyAlignment="1">
      <alignment horizontal="center" vertical="center"/>
    </xf>
    <xf numFmtId="0" fontId="5" fillId="38" borderId="37" xfId="46" applyFont="1" applyFill="1" applyBorder="1" applyAlignment="1">
      <alignment horizontal="center" vertical="center"/>
    </xf>
    <xf numFmtId="0" fontId="5" fillId="38" borderId="40" xfId="46" applyFont="1" applyFill="1" applyBorder="1" applyAlignment="1">
      <alignment horizontal="center" vertical="center"/>
    </xf>
    <xf numFmtId="0" fontId="5" fillId="38" borderId="26" xfId="46" applyFont="1" applyFill="1" applyBorder="1" applyAlignment="1">
      <alignment horizontal="center" vertical="center" shrinkToFit="1"/>
    </xf>
    <xf numFmtId="0" fontId="5" fillId="38" borderId="67" xfId="46" applyFont="1" applyFill="1" applyBorder="1" applyAlignment="1">
      <alignment horizontal="center" vertical="center" shrinkToFit="1"/>
    </xf>
    <xf numFmtId="0" fontId="5" fillId="38" borderId="75" xfId="46" applyFont="1" applyFill="1" applyBorder="1" applyAlignment="1">
      <alignment horizontal="center" vertical="center" shrinkToFit="1"/>
    </xf>
    <xf numFmtId="0" fontId="5" fillId="38" borderId="72" xfId="46" applyFont="1" applyFill="1" applyBorder="1" applyAlignment="1">
      <alignment horizontal="center" vertical="center" shrinkToFit="1"/>
    </xf>
    <xf numFmtId="0" fontId="5" fillId="0" borderId="158" xfId="46" applyFont="1" applyBorder="1" applyAlignment="1" applyProtection="1">
      <alignment horizontal="center" vertical="center"/>
      <protection locked="0"/>
    </xf>
    <xf numFmtId="0" fontId="5" fillId="0" borderId="159" xfId="46" applyFont="1" applyBorder="1" applyAlignment="1" applyProtection="1">
      <alignment horizontal="center" vertical="center"/>
      <protection locked="0"/>
    </xf>
    <xf numFmtId="0" fontId="5" fillId="0" borderId="160" xfId="46" applyFont="1" applyBorder="1" applyAlignment="1" applyProtection="1">
      <alignment horizontal="center" vertical="center"/>
      <protection locked="0"/>
    </xf>
    <xf numFmtId="0" fontId="5" fillId="0" borderId="161" xfId="46" applyFont="1" applyBorder="1" applyAlignment="1" applyProtection="1">
      <alignment horizontal="center" vertical="center"/>
      <protection locked="0"/>
    </xf>
    <xf numFmtId="0" fontId="5" fillId="0" borderId="162" xfId="46" applyFont="1" applyBorder="1" applyAlignment="1" applyProtection="1">
      <alignment horizontal="center" vertical="center"/>
      <protection locked="0"/>
    </xf>
    <xf numFmtId="0" fontId="5" fillId="0" borderId="163" xfId="46" applyFont="1" applyBorder="1" applyAlignment="1" applyProtection="1">
      <alignment horizontal="center" vertical="center"/>
      <protection locked="0"/>
    </xf>
    <xf numFmtId="0" fontId="5" fillId="0" borderId="167" xfId="46" applyFont="1" applyBorder="1" applyAlignment="1" applyProtection="1">
      <alignment horizontal="center" vertical="center"/>
      <protection locked="0"/>
    </xf>
    <xf numFmtId="0" fontId="5" fillId="0" borderId="168" xfId="46" applyFont="1" applyBorder="1" applyAlignment="1" applyProtection="1">
      <alignment horizontal="center" vertical="center"/>
      <protection locked="0"/>
    </xf>
    <xf numFmtId="0" fontId="5" fillId="0" borderId="169" xfId="46" applyFont="1" applyBorder="1" applyAlignment="1" applyProtection="1">
      <alignment horizontal="center" vertical="center"/>
      <protection locked="0"/>
    </xf>
    <xf numFmtId="0" fontId="5" fillId="38" borderId="0" xfId="46" applyFont="1" applyFill="1" applyAlignment="1" applyProtection="1">
      <alignment horizontal="center" vertical="center" wrapText="1"/>
      <protection locked="0"/>
    </xf>
    <xf numFmtId="0" fontId="5" fillId="38" borderId="49" xfId="46" applyFont="1" applyFill="1" applyBorder="1" applyAlignment="1">
      <alignment horizontal="center" vertical="center" shrinkToFit="1"/>
    </xf>
    <xf numFmtId="0" fontId="5" fillId="38" borderId="40" xfId="46" applyFont="1" applyFill="1" applyBorder="1" applyAlignment="1">
      <alignment horizontal="center" vertical="center" shrinkToFit="1"/>
    </xf>
    <xf numFmtId="0" fontId="5" fillId="0" borderId="128" xfId="46" applyFont="1" applyBorder="1" applyAlignment="1">
      <alignment horizontal="center" vertical="top" textRotation="255"/>
    </xf>
    <xf numFmtId="0" fontId="5" fillId="0" borderId="129" xfId="46" applyFont="1" applyBorder="1" applyAlignment="1">
      <alignment horizontal="center" vertical="top" textRotation="255"/>
    </xf>
    <xf numFmtId="0" fontId="5" fillId="0" borderId="130" xfId="46" applyFont="1" applyBorder="1" applyAlignment="1">
      <alignment horizontal="center" vertical="top" textRotation="255"/>
    </xf>
    <xf numFmtId="0" fontId="5" fillId="38" borderId="58" xfId="46" applyFont="1" applyFill="1" applyBorder="1" applyAlignment="1" applyProtection="1">
      <alignment vertical="center" shrinkToFit="1"/>
      <protection locked="0"/>
    </xf>
    <xf numFmtId="0" fontId="5" fillId="0" borderId="25" xfId="46" applyFont="1" applyBorder="1" applyAlignment="1">
      <alignment vertical="center" shrinkToFit="1"/>
    </xf>
    <xf numFmtId="0" fontId="5" fillId="0" borderId="39" xfId="46" applyFont="1" applyBorder="1" applyAlignment="1">
      <alignment vertical="center" shrinkToFit="1"/>
    </xf>
    <xf numFmtId="0" fontId="5" fillId="0" borderId="48" xfId="46" applyFont="1" applyBorder="1" applyAlignment="1">
      <alignment vertical="center" shrinkToFit="1"/>
    </xf>
    <xf numFmtId="0" fontId="0" fillId="0" borderId="48" xfId="0" applyBorder="1" applyAlignment="1">
      <alignment vertical="top" wrapText="1"/>
    </xf>
    <xf numFmtId="0" fontId="5" fillId="0" borderId="54" xfId="46" applyFont="1" applyBorder="1" applyAlignment="1" applyProtection="1">
      <alignment horizontal="center" vertical="center"/>
      <protection locked="0"/>
    </xf>
    <xf numFmtId="0" fontId="5" fillId="0" borderId="31" xfId="46" applyFont="1" applyBorder="1" applyAlignment="1" applyProtection="1">
      <alignment horizontal="center" vertical="center"/>
      <protection locked="0"/>
    </xf>
    <xf numFmtId="0" fontId="5" fillId="0" borderId="55" xfId="46" applyFont="1" applyBorder="1" applyAlignment="1" applyProtection="1">
      <alignment horizontal="center" vertical="center"/>
      <protection locked="0"/>
    </xf>
    <xf numFmtId="0" fontId="5" fillId="38" borderId="77" xfId="46" applyFont="1" applyFill="1" applyBorder="1" applyAlignment="1">
      <alignment horizontal="center" vertical="center" shrinkToFit="1"/>
    </xf>
    <xf numFmtId="0" fontId="5" fillId="38" borderId="70" xfId="46" applyFont="1" applyFill="1" applyBorder="1" applyAlignment="1">
      <alignment horizontal="center" vertical="center" shrinkToFit="1"/>
    </xf>
    <xf numFmtId="0" fontId="5" fillId="38" borderId="83" xfId="46" applyFont="1" applyFill="1" applyBorder="1" applyAlignment="1">
      <alignment horizontal="center" vertical="center" shrinkToFit="1"/>
    </xf>
    <xf numFmtId="0" fontId="5" fillId="38" borderId="0" xfId="0" applyFont="1" applyFill="1" applyAlignment="1" applyProtection="1">
      <alignment vertical="center" shrinkToFit="1"/>
      <protection locked="0"/>
    </xf>
    <xf numFmtId="0" fontId="5" fillId="38" borderId="37" xfId="0" applyFont="1" applyFill="1" applyBorder="1" applyAlignment="1" applyProtection="1">
      <alignment vertical="center" shrinkToFit="1"/>
      <protection locked="0"/>
    </xf>
    <xf numFmtId="0" fontId="12" fillId="0" borderId="25" xfId="46" applyFont="1" applyBorder="1" applyAlignment="1">
      <alignment horizontal="center" vertical="center" wrapText="1"/>
    </xf>
    <xf numFmtId="0" fontId="12" fillId="0" borderId="39" xfId="46" applyFont="1" applyBorder="1" applyAlignment="1">
      <alignment horizontal="center" vertical="center" wrapText="1"/>
    </xf>
    <xf numFmtId="0" fontId="12" fillId="0" borderId="48" xfId="46" applyFont="1" applyBorder="1" applyAlignment="1">
      <alignment horizontal="center" vertical="center" wrapText="1"/>
    </xf>
    <xf numFmtId="0" fontId="12" fillId="0" borderId="36" xfId="46" applyFont="1" applyBorder="1" applyAlignment="1">
      <alignment horizontal="center" vertical="center" wrapText="1"/>
    </xf>
    <xf numFmtId="0" fontId="12" fillId="0" borderId="0" xfId="46" applyFont="1" applyAlignment="1">
      <alignment horizontal="center" vertical="center" wrapText="1"/>
    </xf>
    <xf numFmtId="0" fontId="12" fillId="0" borderId="37" xfId="46" applyFont="1" applyBorder="1" applyAlignment="1">
      <alignment horizontal="center" vertical="center" wrapText="1"/>
    </xf>
    <xf numFmtId="0" fontId="12" fillId="0" borderId="49" xfId="46" applyFont="1" applyBorder="1" applyAlignment="1">
      <alignment horizontal="center" vertical="center" wrapText="1"/>
    </xf>
    <xf numFmtId="0" fontId="12" fillId="0" borderId="33" xfId="46" applyFont="1" applyBorder="1" applyAlignment="1">
      <alignment horizontal="center" vertical="center" wrapText="1"/>
    </xf>
    <xf numFmtId="0" fontId="12" fillId="0" borderId="40" xfId="46" applyFont="1" applyBorder="1" applyAlignment="1">
      <alignment horizontal="center" vertical="center" wrapText="1"/>
    </xf>
    <xf numFmtId="176" fontId="5" fillId="25" borderId="0" xfId="47" applyNumberFormat="1" applyFont="1" applyFill="1" applyAlignment="1" applyProtection="1">
      <alignment horizontal="center" vertical="center" shrinkToFit="1"/>
      <protection locked="0"/>
    </xf>
    <xf numFmtId="182" fontId="5" fillId="38" borderId="36" xfId="46" applyNumberFormat="1" applyFont="1" applyFill="1" applyBorder="1" applyAlignment="1" applyProtection="1">
      <alignment horizontal="left" vertical="center"/>
      <protection locked="0"/>
    </xf>
    <xf numFmtId="182" fontId="5" fillId="38" borderId="0" xfId="46" applyNumberFormat="1" applyFont="1" applyFill="1" applyAlignment="1" applyProtection="1">
      <alignment horizontal="left" vertical="center"/>
      <protection locked="0"/>
    </xf>
    <xf numFmtId="182" fontId="5" fillId="38" borderId="37" xfId="46" applyNumberFormat="1" applyFont="1" applyFill="1" applyBorder="1" applyAlignment="1" applyProtection="1">
      <alignment horizontal="left" vertical="center"/>
      <protection locked="0"/>
    </xf>
    <xf numFmtId="186" fontId="5" fillId="25" borderId="0" xfId="47" applyNumberFormat="1" applyFont="1" applyFill="1" applyAlignment="1" applyProtection="1">
      <alignment horizontal="center" vertical="center" shrinkToFit="1"/>
      <protection locked="0"/>
    </xf>
    <xf numFmtId="0" fontId="5" fillId="38" borderId="33" xfId="0" applyFont="1" applyFill="1" applyBorder="1" applyAlignment="1">
      <alignment horizontal="center" vertical="center" shrinkToFit="1"/>
    </xf>
    <xf numFmtId="0" fontId="5" fillId="38" borderId="33" xfId="0" applyFont="1" applyFill="1" applyBorder="1" applyAlignment="1" applyProtection="1">
      <alignment vertical="center" shrinkToFit="1"/>
      <protection locked="0"/>
    </xf>
    <xf numFmtId="0" fontId="5" fillId="38" borderId="40" xfId="0" applyFont="1" applyFill="1" applyBorder="1" applyAlignment="1" applyProtection="1">
      <alignment vertical="center" shrinkToFit="1"/>
      <protection locked="0"/>
    </xf>
    <xf numFmtId="0" fontId="5" fillId="0" borderId="0" xfId="46" applyFont="1" applyAlignment="1">
      <alignment vertical="center" shrinkToFit="1"/>
    </xf>
    <xf numFmtId="0" fontId="53" fillId="0" borderId="25" xfId="46" applyFont="1" applyBorder="1" applyAlignment="1">
      <alignment vertical="top" wrapText="1"/>
    </xf>
    <xf numFmtId="0" fontId="53" fillId="0" borderId="39" xfId="46" applyFont="1" applyBorder="1" applyAlignment="1">
      <alignment vertical="top" wrapText="1"/>
    </xf>
    <xf numFmtId="0" fontId="53" fillId="0" borderId="48" xfId="46" applyFont="1" applyBorder="1" applyAlignment="1">
      <alignment vertical="top" wrapText="1"/>
    </xf>
    <xf numFmtId="0" fontId="53" fillId="0" borderId="36" xfId="46" applyFont="1" applyBorder="1" applyAlignment="1">
      <alignment vertical="top" wrapText="1"/>
    </xf>
    <xf numFmtId="0" fontId="53" fillId="0" borderId="37" xfId="46" applyFont="1" applyBorder="1" applyAlignment="1">
      <alignment vertical="top" wrapText="1"/>
    </xf>
    <xf numFmtId="0" fontId="53" fillId="0" borderId="49" xfId="46" applyFont="1" applyBorder="1" applyAlignment="1">
      <alignment vertical="top" wrapText="1"/>
    </xf>
    <xf numFmtId="0" fontId="53" fillId="0" borderId="33" xfId="46" applyFont="1" applyBorder="1" applyAlignment="1">
      <alignment vertical="top" wrapText="1"/>
    </xf>
    <xf numFmtId="0" fontId="53" fillId="0" borderId="40" xfId="46" applyFont="1" applyBorder="1" applyAlignment="1">
      <alignment vertical="top" wrapText="1"/>
    </xf>
    <xf numFmtId="189" fontId="5" fillId="38" borderId="0" xfId="46" applyNumberFormat="1" applyFont="1" applyFill="1" applyAlignment="1">
      <alignment horizontal="center" vertical="center"/>
    </xf>
    <xf numFmtId="186" fontId="5" fillId="38" borderId="0" xfId="46" applyNumberFormat="1" applyFont="1" applyFill="1" applyAlignment="1">
      <alignment horizontal="center" vertical="center"/>
    </xf>
    <xf numFmtId="0" fontId="53" fillId="0" borderId="52" xfId="46" applyFont="1" applyBorder="1" applyAlignment="1">
      <alignment vertical="top" wrapText="1"/>
    </xf>
    <xf numFmtId="0" fontId="53" fillId="0" borderId="32" xfId="46" applyFont="1" applyBorder="1" applyAlignment="1">
      <alignment vertical="top" wrapText="1"/>
    </xf>
    <xf numFmtId="0" fontId="53" fillId="0" borderId="51" xfId="46" applyFont="1" applyBorder="1" applyAlignment="1">
      <alignment vertical="top" wrapText="1"/>
    </xf>
    <xf numFmtId="0" fontId="5" fillId="0" borderId="54" xfId="46" applyFont="1" applyBorder="1" applyAlignment="1">
      <alignment horizontal="left" vertical="top" wrapText="1"/>
    </xf>
    <xf numFmtId="0" fontId="5" fillId="0" borderId="31" xfId="46" applyFont="1" applyBorder="1" applyAlignment="1">
      <alignment horizontal="left" vertical="top" wrapText="1"/>
    </xf>
    <xf numFmtId="0" fontId="5" fillId="0" borderId="55" xfId="46" applyFont="1" applyBorder="1" applyAlignment="1">
      <alignment horizontal="left" vertical="top" wrapText="1"/>
    </xf>
    <xf numFmtId="0" fontId="5" fillId="0" borderId="36" xfId="46" applyFont="1" applyBorder="1" applyAlignment="1">
      <alignment horizontal="left" vertical="top" wrapText="1"/>
    </xf>
    <xf numFmtId="0" fontId="5" fillId="0" borderId="0" xfId="46" applyFont="1" applyAlignment="1">
      <alignment horizontal="left" vertical="top" wrapText="1"/>
    </xf>
    <xf numFmtId="0" fontId="5" fillId="0" borderId="37" xfId="46" applyFont="1" applyBorder="1" applyAlignment="1">
      <alignment horizontal="left" vertical="top" wrapText="1"/>
    </xf>
    <xf numFmtId="176" fontId="5" fillId="38" borderId="39" xfId="46" applyNumberFormat="1" applyFont="1" applyFill="1" applyBorder="1" applyAlignment="1">
      <alignment horizontal="center" vertical="center" shrinkToFit="1"/>
    </xf>
    <xf numFmtId="176" fontId="5" fillId="38" borderId="0" xfId="46" applyNumberFormat="1" applyFont="1" applyFill="1" applyAlignment="1">
      <alignment horizontal="center" vertical="center" shrinkToFit="1"/>
    </xf>
    <xf numFmtId="176" fontId="5" fillId="38" borderId="0" xfId="47" applyNumberFormat="1" applyFont="1" applyFill="1" applyAlignment="1" applyProtection="1">
      <alignment horizontal="center" vertical="center" shrinkToFit="1"/>
      <protection locked="0"/>
    </xf>
    <xf numFmtId="176" fontId="5" fillId="38" borderId="0" xfId="46" applyNumberFormat="1" applyFont="1" applyFill="1" applyAlignment="1">
      <alignment horizontal="center" vertical="center"/>
    </xf>
    <xf numFmtId="0" fontId="5" fillId="0" borderId="110" xfId="0" applyFont="1" applyBorder="1" applyAlignment="1">
      <alignment horizontal="center" vertical="top" textRotation="255"/>
    </xf>
    <xf numFmtId="0" fontId="5" fillId="0" borderId="142" xfId="0" applyFont="1" applyBorder="1" applyAlignment="1">
      <alignment horizontal="center" vertical="top" textRotation="255"/>
    </xf>
    <xf numFmtId="0" fontId="5" fillId="0" borderId="113" xfId="0" applyFont="1" applyBorder="1" applyAlignment="1">
      <alignment horizontal="center" vertical="top" textRotation="255"/>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76"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38" borderId="33" xfId="0" applyFont="1" applyFill="1" applyBorder="1" applyAlignment="1" applyProtection="1">
      <alignment horizontal="left" vertical="center" shrinkToFit="1"/>
      <protection locked="0"/>
    </xf>
    <xf numFmtId="0" fontId="5" fillId="38" borderId="49" xfId="0" applyFont="1" applyFill="1" applyBorder="1" applyAlignment="1" applyProtection="1">
      <alignment horizontal="left"/>
      <protection locked="0"/>
    </xf>
    <xf numFmtId="0" fontId="5" fillId="38" borderId="33" xfId="0" applyFont="1" applyFill="1" applyBorder="1" applyAlignment="1" applyProtection="1">
      <alignment horizontal="left"/>
      <protection locked="0"/>
    </xf>
    <xf numFmtId="0" fontId="5" fillId="38" borderId="40" xfId="0" applyFont="1" applyFill="1" applyBorder="1" applyAlignment="1" applyProtection="1">
      <alignment horizontal="left"/>
      <protection locked="0"/>
    </xf>
    <xf numFmtId="0" fontId="5" fillId="38" borderId="33" xfId="0" applyFont="1" applyFill="1" applyBorder="1" applyAlignment="1" applyProtection="1">
      <alignment horizontal="center" vertical="center" shrinkToFit="1"/>
      <protection locked="0"/>
    </xf>
    <xf numFmtId="0" fontId="5" fillId="38" borderId="33" xfId="0" applyFont="1" applyFill="1" applyBorder="1" applyAlignment="1" applyProtection="1">
      <alignment horizontal="center" vertical="center"/>
      <protection locked="0"/>
    </xf>
    <xf numFmtId="0" fontId="5" fillId="0" borderId="0" xfId="0" applyFont="1">
      <alignment vertical="center"/>
    </xf>
    <xf numFmtId="0" fontId="5" fillId="38" borderId="36" xfId="0" applyFont="1" applyFill="1" applyBorder="1" applyAlignment="1" applyProtection="1">
      <alignment horizontal="center" vertical="center"/>
      <protection locked="0"/>
    </xf>
    <xf numFmtId="0" fontId="5" fillId="38" borderId="37" xfId="0" applyFont="1" applyFill="1" applyBorder="1" applyAlignment="1" applyProtection="1">
      <alignment horizontal="center" vertical="center"/>
      <protection locked="0"/>
    </xf>
    <xf numFmtId="0" fontId="5" fillId="0" borderId="158" xfId="0" applyFont="1" applyBorder="1" applyAlignment="1">
      <alignment horizontal="center" vertical="center" wrapText="1"/>
    </xf>
    <xf numFmtId="0" fontId="5" fillId="0" borderId="159"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163"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65"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42" xfId="46" applyFont="1" applyBorder="1" applyAlignment="1">
      <alignment horizontal="center" vertical="center" shrinkToFit="1"/>
    </xf>
    <xf numFmtId="0" fontId="5" fillId="0" borderId="38" xfId="46" applyFont="1" applyBorder="1" applyAlignment="1">
      <alignment horizontal="center" vertical="center" shrinkToFit="1"/>
    </xf>
    <xf numFmtId="0" fontId="5" fillId="0" borderId="35" xfId="46" applyFont="1" applyBorder="1" applyAlignment="1">
      <alignment horizontal="center" vertical="center" shrinkToFit="1"/>
    </xf>
    <xf numFmtId="0" fontId="5" fillId="38" borderId="31" xfId="46" applyFont="1" applyFill="1" applyBorder="1" applyAlignment="1" applyProtection="1">
      <alignment horizontal="center" vertical="center" shrinkToFit="1"/>
      <protection locked="0"/>
    </xf>
    <xf numFmtId="0" fontId="12" fillId="0" borderId="0" xfId="46" applyFont="1" applyAlignment="1" applyProtection="1">
      <alignment vertical="center" shrinkToFit="1"/>
      <protection locked="0"/>
    </xf>
    <xf numFmtId="0" fontId="12" fillId="0" borderId="37" xfId="46" applyFont="1" applyBorder="1" applyAlignment="1" applyProtection="1">
      <alignment vertical="center" shrinkToFit="1"/>
      <protection locked="0"/>
    </xf>
    <xf numFmtId="0" fontId="5" fillId="38" borderId="0" xfId="46" applyFont="1" applyFill="1" applyAlignment="1" applyProtection="1">
      <alignment horizontal="right" vertical="center"/>
      <protection locked="0"/>
    </xf>
    <xf numFmtId="0" fontId="5" fillId="0" borderId="142" xfId="46" applyFont="1" applyBorder="1" applyAlignment="1">
      <alignment horizontal="center" vertical="center"/>
    </xf>
    <xf numFmtId="0" fontId="5" fillId="0" borderId="113" xfId="46" applyFont="1" applyBorder="1" applyAlignment="1">
      <alignment horizontal="center" vertical="center"/>
    </xf>
    <xf numFmtId="0" fontId="5" fillId="0" borderId="56" xfId="46" applyFont="1" applyBorder="1" applyAlignment="1">
      <alignment horizontal="center" vertical="center"/>
    </xf>
    <xf numFmtId="0" fontId="5" fillId="0" borderId="94" xfId="46" applyFont="1" applyBorder="1" applyAlignment="1">
      <alignment horizontal="center" vertical="center"/>
    </xf>
    <xf numFmtId="0" fontId="5" fillId="38" borderId="56" xfId="46" applyFont="1" applyFill="1" applyBorder="1" applyAlignment="1" applyProtection="1">
      <alignment horizontal="center" vertical="center"/>
      <protection locked="0"/>
    </xf>
    <xf numFmtId="0" fontId="5" fillId="38" borderId="32" xfId="46" applyFont="1" applyFill="1" applyBorder="1" applyAlignment="1" applyProtection="1">
      <alignment horizontal="center" vertical="center"/>
      <protection locked="0"/>
    </xf>
    <xf numFmtId="0" fontId="5" fillId="38" borderId="59" xfId="46" applyFont="1" applyFill="1" applyBorder="1" applyAlignment="1" applyProtection="1">
      <alignment horizontal="center" vertical="center"/>
      <protection locked="0"/>
    </xf>
    <xf numFmtId="0" fontId="5" fillId="38" borderId="60" xfId="46" applyFont="1" applyFill="1" applyBorder="1" applyAlignment="1" applyProtection="1">
      <alignment horizontal="center" vertical="center"/>
      <protection locked="0"/>
    </xf>
    <xf numFmtId="0" fontId="12" fillId="0" borderId="0" xfId="46" applyFont="1" applyProtection="1">
      <alignment vertical="center"/>
      <protection locked="0"/>
    </xf>
    <xf numFmtId="0" fontId="12" fillId="0" borderId="37" xfId="46" applyFont="1" applyBorder="1" applyProtection="1">
      <alignment vertical="center"/>
      <protection locked="0"/>
    </xf>
    <xf numFmtId="0" fontId="5" fillId="38" borderId="54" xfId="46" applyFont="1" applyFill="1" applyBorder="1" applyAlignment="1">
      <alignment horizontal="center" vertical="center"/>
    </xf>
    <xf numFmtId="0" fontId="5" fillId="38" borderId="31" xfId="46" applyFont="1" applyFill="1" applyBorder="1" applyAlignment="1">
      <alignment horizontal="center" vertical="center"/>
    </xf>
    <xf numFmtId="0" fontId="5" fillId="38" borderId="55" xfId="46" applyFont="1" applyFill="1" applyBorder="1" applyAlignment="1">
      <alignment horizontal="center" vertical="center"/>
    </xf>
    <xf numFmtId="0" fontId="5" fillId="38" borderId="36" xfId="46" applyFont="1" applyFill="1" applyBorder="1" applyAlignment="1" applyProtection="1">
      <alignment horizontal="left" vertical="center" shrinkToFit="1"/>
      <protection locked="0"/>
    </xf>
    <xf numFmtId="0" fontId="5" fillId="38" borderId="0" xfId="46" applyFont="1" applyFill="1" applyAlignment="1" applyProtection="1">
      <alignment horizontal="left" vertical="center" shrinkToFit="1"/>
      <protection locked="0"/>
    </xf>
    <xf numFmtId="0" fontId="5" fillId="38" borderId="37" xfId="46" applyFont="1" applyFill="1" applyBorder="1" applyAlignment="1" applyProtection="1">
      <alignment horizontal="left" vertical="center" shrinkToFit="1"/>
      <protection locked="0"/>
    </xf>
    <xf numFmtId="0" fontId="5" fillId="38" borderId="36" xfId="46" applyFont="1" applyFill="1" applyBorder="1" applyAlignment="1">
      <alignment horizontal="left" vertical="center"/>
    </xf>
    <xf numFmtId="0" fontId="5" fillId="38" borderId="0" xfId="46" applyFont="1" applyFill="1" applyAlignment="1">
      <alignment horizontal="left" vertical="center"/>
    </xf>
    <xf numFmtId="0" fontId="5" fillId="38" borderId="37" xfId="46" applyFont="1" applyFill="1" applyBorder="1" applyAlignment="1">
      <alignment horizontal="left" vertical="center"/>
    </xf>
    <xf numFmtId="0" fontId="5" fillId="38" borderId="36" xfId="46" applyFont="1" applyFill="1" applyBorder="1" applyAlignment="1">
      <alignment horizontal="center" vertical="center"/>
    </xf>
    <xf numFmtId="0" fontId="5" fillId="0" borderId="109" xfId="0" applyFont="1" applyBorder="1">
      <alignment vertical="center"/>
    </xf>
    <xf numFmtId="0" fontId="5" fillId="0" borderId="119" xfId="0" applyFont="1" applyBorder="1">
      <alignment vertical="center"/>
    </xf>
    <xf numFmtId="0" fontId="5" fillId="38" borderId="31" xfId="46" applyFont="1" applyFill="1" applyBorder="1" applyAlignment="1">
      <alignment horizontal="center" vertical="center" shrinkToFit="1"/>
    </xf>
    <xf numFmtId="0" fontId="5" fillId="38" borderId="60" xfId="46" applyFont="1" applyFill="1" applyBorder="1" applyAlignment="1">
      <alignment horizontal="center" vertical="center" shrinkToFit="1"/>
    </xf>
    <xf numFmtId="0" fontId="5" fillId="38" borderId="59" xfId="46" applyFont="1" applyFill="1" applyBorder="1" applyAlignment="1">
      <alignment horizontal="center" vertical="center" shrinkToFit="1"/>
    </xf>
    <xf numFmtId="0" fontId="5" fillId="0" borderId="48" xfId="46" applyFont="1" applyBorder="1" applyAlignment="1">
      <alignment horizontal="center" vertical="top" textRotation="255"/>
    </xf>
    <xf numFmtId="0" fontId="5" fillId="0" borderId="37" xfId="46" applyFont="1" applyBorder="1" applyAlignment="1">
      <alignment horizontal="center" vertical="top" textRotation="255"/>
    </xf>
    <xf numFmtId="0" fontId="0" fillId="0" borderId="142" xfId="0" applyBorder="1" applyAlignment="1">
      <alignment horizontal="center" vertical="center"/>
    </xf>
    <xf numFmtId="0" fontId="0" fillId="0" borderId="113" xfId="0" applyBorder="1" applyAlignment="1">
      <alignment horizontal="center" vertical="center"/>
    </xf>
    <xf numFmtId="0" fontId="5" fillId="0" borderId="55" xfId="46" applyFont="1" applyBorder="1" applyAlignment="1">
      <alignment horizontal="center" vertical="top" textRotation="255"/>
    </xf>
    <xf numFmtId="0" fontId="5" fillId="38" borderId="36" xfId="46" applyFont="1" applyFill="1" applyBorder="1" applyAlignment="1">
      <alignment horizontal="left" vertical="center" indent="1"/>
    </xf>
    <xf numFmtId="0" fontId="5" fillId="38" borderId="0" xfId="46" applyFont="1" applyFill="1" applyAlignment="1">
      <alignment horizontal="left" vertical="center" indent="1"/>
    </xf>
    <xf numFmtId="0" fontId="5" fillId="38" borderId="37" xfId="46" applyFont="1" applyFill="1" applyBorder="1" applyAlignment="1">
      <alignment horizontal="left" vertical="center" indent="1"/>
    </xf>
    <xf numFmtId="0" fontId="12" fillId="38" borderId="0" xfId="46" applyFont="1" applyFill="1" applyAlignment="1" applyProtection="1">
      <alignment vertical="center" shrinkToFit="1"/>
      <protection locked="0"/>
    </xf>
    <xf numFmtId="0" fontId="12" fillId="38" borderId="37" xfId="46" applyFont="1" applyFill="1" applyBorder="1" applyAlignment="1" applyProtection="1">
      <alignment vertical="center" shrinkToFit="1"/>
      <protection locked="0"/>
    </xf>
    <xf numFmtId="0" fontId="5" fillId="38" borderId="63" xfId="46" applyFont="1" applyFill="1" applyBorder="1" applyAlignment="1" applyProtection="1">
      <alignment horizontal="center" vertical="center"/>
      <protection locked="0"/>
    </xf>
    <xf numFmtId="0" fontId="5" fillId="38" borderId="32" xfId="46" applyFont="1" applyFill="1" applyBorder="1" applyAlignment="1" applyProtection="1">
      <alignment horizontal="center" vertical="center" shrinkToFit="1"/>
      <protection locked="0"/>
    </xf>
    <xf numFmtId="0" fontId="3" fillId="0" borderId="41" xfId="45" applyFont="1" applyBorder="1" applyAlignment="1">
      <alignment horizontal="center" vertical="center"/>
    </xf>
    <xf numFmtId="0" fontId="3" fillId="0" borderId="21" xfId="45" applyFont="1" applyBorder="1" applyAlignment="1">
      <alignment horizontal="center" vertical="center"/>
    </xf>
    <xf numFmtId="0" fontId="3" fillId="0" borderId="16" xfId="45" applyFont="1" applyBorder="1" applyAlignment="1">
      <alignment horizontal="center" vertical="center"/>
    </xf>
    <xf numFmtId="0" fontId="3" fillId="0" borderId="36" xfId="45" applyFont="1" applyBorder="1" applyAlignment="1">
      <alignment horizontal="center" vertical="center"/>
    </xf>
    <xf numFmtId="0" fontId="3" fillId="0" borderId="0" xfId="45" applyFont="1" applyAlignment="1">
      <alignment horizontal="center" vertical="center"/>
    </xf>
    <xf numFmtId="0" fontId="18" fillId="0" borderId="177" xfId="45" applyFont="1" applyBorder="1" applyAlignment="1">
      <alignment horizontal="center" vertical="center" wrapText="1"/>
    </xf>
    <xf numFmtId="0" fontId="3" fillId="0" borderId="42" xfId="45" applyFont="1" applyBorder="1" applyAlignment="1">
      <alignment horizontal="center" vertical="center" wrapText="1"/>
    </xf>
    <xf numFmtId="0" fontId="3" fillId="0" borderId="178" xfId="45" applyFont="1" applyBorder="1" applyAlignment="1">
      <alignment horizontal="center" vertical="center" wrapText="1"/>
    </xf>
    <xf numFmtId="9" fontId="3" fillId="0" borderId="43" xfId="45" applyNumberFormat="1" applyFont="1" applyBorder="1" applyAlignment="1">
      <alignment horizontal="center" vertical="center"/>
    </xf>
    <xf numFmtId="177" fontId="3" fillId="0" borderId="36" xfId="45" applyNumberFormat="1" applyFont="1" applyBorder="1" applyAlignment="1">
      <alignment horizontal="right" vertical="center"/>
    </xf>
    <xf numFmtId="177" fontId="3" fillId="0" borderId="0" xfId="45" applyNumberFormat="1" applyFont="1" applyAlignment="1">
      <alignment horizontal="right" vertical="center"/>
    </xf>
    <xf numFmtId="177" fontId="3" fillId="0" borderId="179" xfId="45" applyNumberFormat="1" applyFont="1" applyBorder="1" applyAlignment="1">
      <alignment horizontal="right" vertical="center"/>
    </xf>
    <xf numFmtId="177" fontId="3" fillId="0" borderId="180" xfId="45" applyNumberFormat="1" applyFont="1" applyBorder="1" applyAlignment="1">
      <alignment horizontal="right" vertical="center"/>
    </xf>
    <xf numFmtId="0" fontId="3" fillId="0" borderId="49" xfId="45" applyFont="1" applyBorder="1" applyAlignment="1">
      <alignment horizontal="center" vertical="center"/>
    </xf>
    <xf numFmtId="0" fontId="3" fillId="0" borderId="44" xfId="45" applyFont="1" applyBorder="1" applyAlignment="1">
      <alignment horizontal="center" vertical="center"/>
    </xf>
    <xf numFmtId="177" fontId="3" fillId="0" borderId="181" xfId="45" applyNumberFormat="1" applyFont="1" applyBorder="1" applyAlignment="1">
      <alignment horizontal="right" vertical="center"/>
    </xf>
    <xf numFmtId="177" fontId="3" fillId="0" borderId="182" xfId="45" applyNumberFormat="1" applyFont="1" applyBorder="1" applyAlignment="1">
      <alignment horizontal="right" vertical="center"/>
    </xf>
    <xf numFmtId="0" fontId="3" fillId="0" borderId="183" xfId="45" applyFont="1" applyBorder="1" applyAlignment="1">
      <alignment horizontal="center" vertical="center"/>
    </xf>
    <xf numFmtId="0" fontId="3" fillId="0" borderId="151" xfId="45" applyFont="1" applyBorder="1" applyAlignment="1">
      <alignment horizontal="center" vertical="center"/>
    </xf>
    <xf numFmtId="0" fontId="3" fillId="0" borderId="46" xfId="45" applyFont="1" applyBorder="1" applyAlignment="1">
      <alignment horizontal="center" vertical="center"/>
    </xf>
    <xf numFmtId="0" fontId="3" fillId="0" borderId="27" xfId="45" applyFont="1" applyBorder="1" applyAlignment="1">
      <alignment horizontal="center" vertical="center"/>
    </xf>
    <xf numFmtId="0" fontId="18" fillId="0" borderId="49" xfId="45" applyFont="1" applyBorder="1" applyAlignment="1">
      <alignment horizontal="center" vertical="center" wrapText="1"/>
    </xf>
    <xf numFmtId="0" fontId="3" fillId="0" borderId="25" xfId="45" applyFont="1" applyBorder="1" applyAlignment="1">
      <alignment horizontal="center" vertical="center" wrapText="1"/>
    </xf>
    <xf numFmtId="0" fontId="18" fillId="0" borderId="42" xfId="45" applyFont="1" applyBorder="1" applyAlignment="1">
      <alignment horizontal="center" vertical="center" wrapText="1"/>
    </xf>
    <xf numFmtId="9" fontId="3" fillId="0" borderId="184" xfId="45" applyNumberFormat="1" applyFont="1" applyBorder="1" applyAlignment="1">
      <alignment horizontal="center" vertical="center"/>
    </xf>
    <xf numFmtId="9" fontId="3" fillId="0" borderId="185" xfId="45" applyNumberFormat="1" applyFont="1" applyBorder="1" applyAlignment="1">
      <alignment horizontal="center" vertical="center"/>
    </xf>
    <xf numFmtId="9" fontId="3" fillId="0" borderId="186" xfId="45" applyNumberFormat="1" applyFont="1" applyBorder="1" applyAlignment="1">
      <alignment horizontal="center" vertical="center"/>
    </xf>
    <xf numFmtId="0" fontId="1" fillId="0" borderId="33" xfId="45" applyBorder="1" applyAlignment="1">
      <alignment horizontal="center"/>
    </xf>
    <xf numFmtId="0" fontId="3" fillId="0" borderId="126" xfId="45" applyFont="1" applyBorder="1" applyAlignment="1">
      <alignment horizontal="center" vertical="center"/>
    </xf>
    <xf numFmtId="0" fontId="3" fillId="0" borderId="34" xfId="45" applyFont="1" applyBorder="1" applyAlignment="1">
      <alignment horizontal="center" vertical="center"/>
    </xf>
    <xf numFmtId="0" fontId="3" fillId="0" borderId="41" xfId="45" applyFont="1" applyBorder="1" applyAlignment="1">
      <alignment vertical="center"/>
    </xf>
    <xf numFmtId="0" fontId="3" fillId="0" borderId="187" xfId="45" applyFont="1" applyBorder="1" applyAlignment="1">
      <alignment vertical="center"/>
    </xf>
    <xf numFmtId="177" fontId="3" fillId="0" borderId="21" xfId="45" applyNumberFormat="1" applyFont="1" applyBorder="1"/>
    <xf numFmtId="177" fontId="3" fillId="0" borderId="188" xfId="45" applyNumberFormat="1" applyFont="1" applyBorder="1"/>
    <xf numFmtId="0" fontId="18" fillId="0" borderId="42" xfId="45" applyFont="1" applyBorder="1" applyAlignment="1">
      <alignment vertical="center"/>
    </xf>
    <xf numFmtId="0" fontId="3" fillId="0" borderId="38" xfId="45" applyFont="1" applyBorder="1" applyAlignment="1">
      <alignment vertical="center"/>
    </xf>
    <xf numFmtId="0" fontId="3" fillId="0" borderId="35" xfId="45" applyFont="1" applyBorder="1" applyAlignment="1">
      <alignment vertical="center"/>
    </xf>
    <xf numFmtId="0" fontId="3" fillId="0" borderId="42" xfId="45" applyFont="1" applyBorder="1" applyAlignment="1">
      <alignment horizontal="center" vertical="center"/>
    </xf>
    <xf numFmtId="0" fontId="18" fillId="0" borderId="21" xfId="45" applyFont="1" applyBorder="1" applyAlignment="1">
      <alignment horizontal="center" vertical="center"/>
    </xf>
    <xf numFmtId="0" fontId="3" fillId="0" borderId="189" xfId="45" applyFont="1" applyBorder="1" applyAlignment="1">
      <alignment horizontal="center" vertical="center"/>
    </xf>
    <xf numFmtId="0" fontId="3" fillId="0" borderId="190" xfId="45" applyFont="1" applyBorder="1" applyAlignment="1">
      <alignment horizontal="center" vertical="center"/>
    </xf>
    <xf numFmtId="0" fontId="18" fillId="0" borderId="25" xfId="45" applyFont="1" applyBorder="1" applyAlignment="1">
      <alignment horizontal="center" vertical="center" shrinkToFit="1"/>
    </xf>
    <xf numFmtId="0" fontId="3" fillId="0" borderId="191" xfId="45" applyFont="1" applyBorder="1" applyAlignment="1">
      <alignment horizontal="center" vertical="center" shrinkToFit="1"/>
    </xf>
    <xf numFmtId="0" fontId="14" fillId="0" borderId="0" xfId="45" applyFont="1" applyAlignment="1">
      <alignment horizontal="left" vertical="top" wrapText="1"/>
    </xf>
    <xf numFmtId="0" fontId="9" fillId="0" borderId="0" xfId="45" applyFont="1" applyAlignment="1">
      <alignment horizontal="left" vertical="center" wrapText="1"/>
    </xf>
    <xf numFmtId="0" fontId="9" fillId="0" borderId="0" xfId="45" applyFont="1" applyAlignment="1">
      <alignment horizontal="left" vertical="center"/>
    </xf>
    <xf numFmtId="0" fontId="5" fillId="0" borderId="49" xfId="45" applyFont="1" applyBorder="1" applyAlignment="1">
      <alignment horizontal="center" vertical="center"/>
    </xf>
    <xf numFmtId="0" fontId="12" fillId="25" borderId="131" xfId="45" applyFont="1" applyFill="1" applyBorder="1" applyAlignment="1">
      <alignment horizontal="center" shrinkToFit="1"/>
    </xf>
    <xf numFmtId="0" fontId="12" fillId="25" borderId="83" xfId="45" applyFont="1" applyFill="1" applyBorder="1" applyAlignment="1">
      <alignment horizontal="center" shrinkToFit="1"/>
    </xf>
    <xf numFmtId="0" fontId="12" fillId="0" borderId="192" xfId="45" applyFont="1" applyBorder="1" applyAlignment="1">
      <alignment horizontal="center" shrinkToFit="1"/>
    </xf>
    <xf numFmtId="0" fontId="12" fillId="0" borderId="65" xfId="45" applyFont="1" applyBorder="1" applyAlignment="1">
      <alignment horizontal="center" shrinkToFit="1"/>
    </xf>
    <xf numFmtId="0" fontId="12" fillId="0" borderId="77" xfId="45" applyFont="1" applyBorder="1" applyAlignment="1">
      <alignment horizontal="center" shrinkToFit="1"/>
    </xf>
    <xf numFmtId="0" fontId="12" fillId="0" borderId="19" xfId="45" applyFont="1" applyBorder="1" applyAlignment="1">
      <alignment horizontal="center" shrinkToFit="1"/>
    </xf>
    <xf numFmtId="0" fontId="1" fillId="0" borderId="19" xfId="45" applyBorder="1" applyAlignment="1">
      <alignment shrinkToFit="1"/>
    </xf>
    <xf numFmtId="0" fontId="1" fillId="0" borderId="20" xfId="45" applyBorder="1" applyAlignment="1">
      <alignment shrinkToFit="1"/>
    </xf>
    <xf numFmtId="49" fontId="12" fillId="0" borderId="23" xfId="45" applyNumberFormat="1" applyFont="1" applyBorder="1" applyAlignment="1">
      <alignment horizontal="center" shrinkToFit="1"/>
    </xf>
    <xf numFmtId="0" fontId="12" fillId="0" borderId="23" xfId="45" applyFont="1" applyBorder="1" applyAlignment="1">
      <alignment horizontal="center" shrinkToFit="1"/>
    </xf>
    <xf numFmtId="0" fontId="12" fillId="0" borderId="22" xfId="45" applyFont="1" applyBorder="1" applyAlignment="1">
      <alignment horizontal="center" shrinkToFit="1"/>
    </xf>
    <xf numFmtId="0" fontId="12" fillId="0" borderId="73" xfId="45" applyFont="1" applyBorder="1" applyAlignment="1">
      <alignment horizontal="center" shrinkToFit="1"/>
    </xf>
    <xf numFmtId="0" fontId="12" fillId="0" borderId="24" xfId="45" applyFont="1" applyBorder="1" applyAlignment="1">
      <alignment horizontal="center" shrinkToFit="1"/>
    </xf>
    <xf numFmtId="0" fontId="12" fillId="0" borderId="74" xfId="45" applyFont="1" applyBorder="1" applyAlignment="1">
      <alignment horizontal="center" shrinkToFit="1"/>
    </xf>
    <xf numFmtId="0" fontId="12" fillId="0" borderId="72" xfId="45" applyFont="1" applyBorder="1" applyAlignment="1">
      <alignment horizontal="center" shrinkToFit="1"/>
    </xf>
    <xf numFmtId="0" fontId="12" fillId="0" borderId="83" xfId="45" applyFont="1" applyBorder="1" applyAlignment="1">
      <alignment horizontal="center" shrinkToFit="1"/>
    </xf>
    <xf numFmtId="0" fontId="1" fillId="0" borderId="23" xfId="45" applyBorder="1" applyAlignment="1">
      <alignment shrinkToFit="1"/>
    </xf>
    <xf numFmtId="0" fontId="1" fillId="0" borderId="24" xfId="45" applyBorder="1" applyAlignment="1">
      <alignment shrinkToFit="1"/>
    </xf>
    <xf numFmtId="0" fontId="12" fillId="0" borderId="69" xfId="45" applyFont="1" applyBorder="1" applyAlignment="1">
      <alignment horizontal="center" shrinkToFit="1"/>
    </xf>
    <xf numFmtId="0" fontId="12" fillId="0" borderId="67" xfId="45" applyFont="1" applyBorder="1" applyAlignment="1">
      <alignment horizontal="center" shrinkToFit="1"/>
    </xf>
    <xf numFmtId="0" fontId="12" fillId="0" borderId="70" xfId="45" applyFont="1" applyBorder="1" applyAlignment="1">
      <alignment horizontal="center" shrinkToFit="1"/>
    </xf>
    <xf numFmtId="49" fontId="12" fillId="0" borderId="19" xfId="45" applyNumberFormat="1" applyFont="1" applyBorder="1" applyAlignment="1">
      <alignment horizontal="center" shrinkToFit="1"/>
    </xf>
    <xf numFmtId="0" fontId="12" fillId="0" borderId="18" xfId="45" applyFont="1" applyBorder="1" applyAlignment="1">
      <alignment horizontal="center" shrinkToFit="1"/>
    </xf>
    <xf numFmtId="0" fontId="12" fillId="0" borderId="68" xfId="45" applyFont="1" applyBorder="1" applyAlignment="1">
      <alignment horizontal="center" shrinkToFit="1"/>
    </xf>
    <xf numFmtId="0" fontId="12" fillId="0" borderId="20" xfId="45" applyFont="1" applyBorder="1" applyAlignment="1">
      <alignment horizontal="center" shrinkToFit="1"/>
    </xf>
    <xf numFmtId="0" fontId="1" fillId="0" borderId="19" xfId="45" applyBorder="1" applyAlignment="1">
      <alignment horizontal="center" shrinkToFit="1"/>
    </xf>
    <xf numFmtId="0" fontId="12" fillId="0" borderId="14" xfId="45" applyFont="1" applyBorder="1" applyAlignment="1">
      <alignment horizontal="center" shrinkToFit="1"/>
    </xf>
    <xf numFmtId="0" fontId="12" fillId="0" borderId="123" xfId="45" applyFont="1" applyBorder="1" applyAlignment="1">
      <alignment horizontal="center" shrinkToFit="1"/>
    </xf>
    <xf numFmtId="0" fontId="1" fillId="0" borderId="14" xfId="45" applyBorder="1" applyAlignment="1">
      <alignment shrinkToFit="1"/>
    </xf>
    <xf numFmtId="0" fontId="1" fillId="0" borderId="15" xfId="45" applyBorder="1" applyAlignment="1">
      <alignment shrinkToFit="1"/>
    </xf>
    <xf numFmtId="49" fontId="12" fillId="0" borderId="14" xfId="45" applyNumberFormat="1" applyFont="1" applyBorder="1" applyAlignment="1">
      <alignment horizontal="center" shrinkToFit="1"/>
    </xf>
    <xf numFmtId="0" fontId="1" fillId="0" borderId="14" xfId="45" applyBorder="1" applyAlignment="1">
      <alignment horizontal="center" shrinkToFit="1"/>
    </xf>
    <xf numFmtId="0" fontId="12" fillId="0" borderId="13" xfId="45" applyFont="1" applyBorder="1" applyAlignment="1">
      <alignment horizontal="center" shrinkToFit="1"/>
    </xf>
    <xf numFmtId="0" fontId="12" fillId="0" borderId="66" xfId="45" applyFont="1" applyBorder="1" applyAlignment="1">
      <alignment horizontal="center" shrinkToFit="1"/>
    </xf>
    <xf numFmtId="0" fontId="12" fillId="25" borderId="193" xfId="45" applyFont="1" applyFill="1" applyBorder="1" applyAlignment="1">
      <alignment horizontal="center" vertical="top" textRotation="255"/>
    </xf>
    <xf numFmtId="0" fontId="12" fillId="25" borderId="24" xfId="45" applyFont="1" applyFill="1" applyBorder="1" applyAlignment="1">
      <alignment horizontal="center" vertical="top" textRotation="255"/>
    </xf>
    <xf numFmtId="0" fontId="14" fillId="25" borderId="100" xfId="45" applyFont="1" applyFill="1" applyBorder="1" applyAlignment="1">
      <alignment horizontal="center" vertical="top" textRotation="255"/>
    </xf>
    <xf numFmtId="0" fontId="1" fillId="0" borderId="38" xfId="45" applyBorder="1"/>
    <xf numFmtId="0" fontId="1" fillId="0" borderId="35" xfId="45" applyBorder="1"/>
    <xf numFmtId="0" fontId="12" fillId="25" borderId="78" xfId="45" applyFont="1" applyFill="1" applyBorder="1" applyAlignment="1">
      <alignment horizontal="center" vertical="top" textRotation="255"/>
    </xf>
    <xf numFmtId="0" fontId="12" fillId="25" borderId="23" xfId="45" applyFont="1" applyFill="1" applyBorder="1" applyAlignment="1">
      <alignment horizontal="center" vertical="top" textRotation="255"/>
    </xf>
    <xf numFmtId="0" fontId="12" fillId="25" borderId="136" xfId="45" applyFont="1" applyFill="1" applyBorder="1" applyAlignment="1">
      <alignment horizontal="center" vertical="top" textRotation="255"/>
    </xf>
    <xf numFmtId="0" fontId="12" fillId="25" borderId="74" xfId="45" applyFont="1" applyFill="1" applyBorder="1" applyAlignment="1">
      <alignment horizontal="center" vertical="top" textRotation="255"/>
    </xf>
    <xf numFmtId="0" fontId="12" fillId="25" borderId="194" xfId="45" applyFont="1" applyFill="1" applyBorder="1" applyAlignment="1">
      <alignment horizontal="center" vertical="top" textRotation="255"/>
    </xf>
    <xf numFmtId="0" fontId="12" fillId="25" borderId="103" xfId="45" applyFont="1" applyFill="1" applyBorder="1" applyAlignment="1">
      <alignment horizontal="center" vertical="top" textRotation="255"/>
    </xf>
    <xf numFmtId="0" fontId="12" fillId="25" borderId="136" xfId="45" applyFont="1" applyFill="1" applyBorder="1" applyAlignment="1">
      <alignment horizontal="center" vertical="top"/>
    </xf>
    <xf numFmtId="0" fontId="12" fillId="25" borderId="74" xfId="45" applyFont="1" applyFill="1" applyBorder="1" applyAlignment="1">
      <alignment horizontal="center" vertical="top"/>
    </xf>
    <xf numFmtId="0" fontId="12" fillId="25" borderId="195" xfId="45" applyFont="1" applyFill="1" applyBorder="1" applyAlignment="1">
      <alignment horizontal="center" vertical="top" textRotation="255"/>
    </xf>
    <xf numFmtId="0" fontId="12" fillId="25" borderId="22" xfId="45" applyFont="1" applyFill="1" applyBorder="1" applyAlignment="1">
      <alignment horizontal="center" vertical="top" textRotation="255"/>
    </xf>
    <xf numFmtId="0" fontId="12" fillId="25" borderId="135" xfId="45" applyFont="1" applyFill="1" applyBorder="1" applyAlignment="1">
      <alignment horizontal="center" vertical="top" textRotation="255"/>
    </xf>
    <xf numFmtId="0" fontId="12" fillId="25" borderId="98" xfId="45" applyFont="1" applyFill="1" applyBorder="1" applyAlignment="1">
      <alignment horizontal="center" vertical="top" textRotation="255"/>
    </xf>
    <xf numFmtId="0" fontId="12" fillId="25" borderId="196" xfId="45" applyFont="1" applyFill="1" applyBorder="1" applyAlignment="1">
      <alignment horizontal="center" vertical="top" textRotation="255"/>
    </xf>
    <xf numFmtId="0" fontId="12" fillId="25" borderId="197" xfId="45" applyFont="1" applyFill="1" applyBorder="1" applyAlignment="1">
      <alignment horizontal="center" vertical="top" textRotation="255"/>
    </xf>
    <xf numFmtId="0" fontId="12" fillId="25" borderId="143" xfId="45" applyFont="1" applyFill="1" applyBorder="1" applyAlignment="1">
      <alignment horizontal="center" vertical="top" textRotation="255"/>
    </xf>
    <xf numFmtId="0" fontId="12" fillId="25" borderId="87" xfId="45" applyFont="1" applyFill="1" applyBorder="1" applyAlignment="1">
      <alignment horizontal="center" vertical="top" textRotation="255"/>
    </xf>
    <xf numFmtId="0" fontId="12" fillId="25" borderId="198" xfId="45" applyFont="1" applyFill="1" applyBorder="1" applyAlignment="1">
      <alignment horizontal="center" vertical="top" textRotation="255"/>
    </xf>
    <xf numFmtId="0" fontId="12" fillId="25" borderId="99" xfId="45" applyFont="1" applyFill="1" applyBorder="1" applyAlignment="1">
      <alignment horizontal="center" vertical="top" textRotation="255"/>
    </xf>
    <xf numFmtId="0" fontId="12" fillId="25" borderId="96" xfId="45" applyFont="1" applyFill="1" applyBorder="1" applyAlignment="1">
      <alignment horizontal="center" vertical="top" textRotation="255" shrinkToFit="1"/>
    </xf>
    <xf numFmtId="0" fontId="12" fillId="0" borderId="46" xfId="45" applyFont="1" applyBorder="1" applyAlignment="1">
      <alignment horizontal="center" vertical="top" textRotation="255" shrinkToFit="1"/>
    </xf>
    <xf numFmtId="0" fontId="12" fillId="25" borderId="117" xfId="45" applyFont="1" applyFill="1" applyBorder="1" applyAlignment="1">
      <alignment horizontal="center" vertical="top" textRotation="255" shrinkToFit="1"/>
    </xf>
    <xf numFmtId="0" fontId="12" fillId="0" borderId="49" xfId="45" applyFont="1" applyBorder="1" applyAlignment="1">
      <alignment horizontal="center" vertical="top" textRotation="255" shrinkToFit="1"/>
    </xf>
    <xf numFmtId="0" fontId="12" fillId="25" borderId="95" xfId="45" applyFont="1" applyFill="1" applyBorder="1" applyAlignment="1">
      <alignment horizontal="center" vertical="top" textRotation="255" shrinkToFit="1"/>
    </xf>
    <xf numFmtId="0" fontId="12" fillId="0" borderId="99" xfId="45" applyFont="1" applyBorder="1" applyAlignment="1">
      <alignment horizontal="center" vertical="top" textRotation="255" shrinkToFit="1"/>
    </xf>
    <xf numFmtId="0" fontId="12" fillId="25" borderId="150" xfId="45" applyFont="1" applyFill="1" applyBorder="1" applyAlignment="1">
      <alignment horizontal="center" vertical="top" textRotation="255"/>
    </xf>
    <xf numFmtId="0" fontId="12" fillId="25" borderId="97" xfId="45" applyFont="1" applyFill="1" applyBorder="1" applyAlignment="1">
      <alignment horizontal="center" vertical="top" textRotation="255"/>
    </xf>
    <xf numFmtId="0" fontId="12" fillId="25" borderId="135" xfId="45" applyFont="1" applyFill="1" applyBorder="1" applyAlignment="1">
      <alignment horizontal="center" vertical="top"/>
    </xf>
    <xf numFmtId="0" fontId="12" fillId="25" borderId="98" xfId="45" applyFont="1" applyFill="1" applyBorder="1" applyAlignment="1">
      <alignment horizontal="center" vertical="top"/>
    </xf>
    <xf numFmtId="0" fontId="12" fillId="38" borderId="93" xfId="45" applyFont="1" applyFill="1" applyBorder="1" applyAlignment="1">
      <alignment horizontal="center" vertical="top" textRotation="255" wrapText="1" shrinkToFit="1"/>
    </xf>
    <xf numFmtId="0" fontId="12" fillId="38" borderId="87" xfId="45" applyFont="1" applyFill="1" applyBorder="1" applyAlignment="1">
      <alignment horizontal="center" vertical="top" textRotation="255" shrinkToFit="1"/>
    </xf>
    <xf numFmtId="0" fontId="12" fillId="38" borderId="92" xfId="45" applyFont="1" applyFill="1" applyBorder="1" applyAlignment="1">
      <alignment horizontal="center" vertical="top" textRotation="255" shrinkToFit="1"/>
    </xf>
    <xf numFmtId="0" fontId="12" fillId="38" borderId="98" xfId="45" applyFont="1" applyFill="1" applyBorder="1" applyAlignment="1">
      <alignment horizontal="center" vertical="top" textRotation="255" shrinkToFit="1"/>
    </xf>
    <xf numFmtId="0" fontId="12" fillId="25" borderId="91" xfId="45" applyFont="1" applyFill="1" applyBorder="1" applyAlignment="1">
      <alignment horizontal="center" vertical="top" textRotation="255" shrinkToFit="1"/>
    </xf>
    <xf numFmtId="0" fontId="12" fillId="25" borderId="97" xfId="45" applyFont="1" applyFill="1" applyBorder="1" applyAlignment="1">
      <alignment horizontal="center" vertical="top" textRotation="255" shrinkToFit="1"/>
    </xf>
    <xf numFmtId="0" fontId="12" fillId="25" borderId="99" xfId="45" applyFont="1" applyFill="1" applyBorder="1" applyAlignment="1">
      <alignment horizontal="center" vertical="top" textRotation="255" shrinkToFit="1"/>
    </xf>
    <xf numFmtId="0" fontId="12" fillId="25" borderId="49" xfId="45" applyFont="1" applyFill="1" applyBorder="1" applyAlignment="1">
      <alignment horizontal="center" vertical="top" textRotation="255" shrinkToFit="1"/>
    </xf>
    <xf numFmtId="0" fontId="12" fillId="25" borderId="92" xfId="45" applyFont="1" applyFill="1" applyBorder="1" applyAlignment="1">
      <alignment horizontal="center" vertical="top" textRotation="255" shrinkToFit="1"/>
    </xf>
    <xf numFmtId="0" fontId="12" fillId="25" borderId="98" xfId="45" applyFont="1" applyFill="1" applyBorder="1" applyAlignment="1">
      <alignment horizontal="center" vertical="top" textRotation="255" shrinkToFit="1"/>
    </xf>
    <xf numFmtId="0" fontId="12" fillId="25" borderId="200" xfId="45" applyFont="1" applyFill="1" applyBorder="1" applyAlignment="1">
      <alignment horizontal="center" vertical="top" textRotation="255" shrinkToFit="1"/>
    </xf>
    <xf numFmtId="0" fontId="12" fillId="25" borderId="197" xfId="45" applyFont="1" applyFill="1" applyBorder="1" applyAlignment="1">
      <alignment horizontal="center" vertical="top" textRotation="255" shrinkToFit="1"/>
    </xf>
    <xf numFmtId="0" fontId="12" fillId="0" borderId="97" xfId="45" applyFont="1" applyBorder="1" applyAlignment="1">
      <alignment horizontal="center" vertical="top" textRotation="255" shrinkToFit="1"/>
    </xf>
    <xf numFmtId="0" fontId="12" fillId="25" borderId="93" xfId="45" applyFont="1" applyFill="1" applyBorder="1" applyAlignment="1">
      <alignment horizontal="center" vertical="top" textRotation="255" shrinkToFit="1"/>
    </xf>
    <xf numFmtId="0" fontId="12" fillId="0" borderId="87" xfId="45" applyFont="1" applyBorder="1" applyAlignment="1">
      <alignment horizontal="center" vertical="top" textRotation="255" shrinkToFit="1"/>
    </xf>
    <xf numFmtId="0" fontId="12" fillId="25" borderId="199" xfId="45" applyFont="1" applyFill="1" applyBorder="1" applyAlignment="1">
      <alignment horizontal="center" vertical="top" textRotation="255" shrinkToFit="1"/>
    </xf>
    <xf numFmtId="0" fontId="12" fillId="0" borderId="88" xfId="45" applyFont="1" applyBorder="1" applyAlignment="1">
      <alignment horizontal="center" vertical="top" textRotation="255" shrinkToFit="1"/>
    </xf>
    <xf numFmtId="0" fontId="12" fillId="0" borderId="197" xfId="45" applyFont="1" applyBorder="1" applyAlignment="1">
      <alignment horizontal="center" vertical="top" textRotation="255" shrinkToFit="1"/>
    </xf>
    <xf numFmtId="0" fontId="12" fillId="0" borderId="65" xfId="45" applyFont="1" applyBorder="1" applyAlignment="1">
      <alignment horizontal="center"/>
    </xf>
    <xf numFmtId="0" fontId="1" fillId="0" borderId="65" xfId="45" applyBorder="1" applyAlignment="1">
      <alignment horizontal="center"/>
    </xf>
    <xf numFmtId="0" fontId="12" fillId="25" borderId="87" xfId="45" applyFont="1" applyFill="1" applyBorder="1" applyAlignment="1">
      <alignment horizontal="center" vertical="top" textRotation="255" shrinkToFit="1"/>
    </xf>
    <xf numFmtId="0" fontId="12" fillId="25" borderId="56" xfId="45" applyFont="1" applyFill="1" applyBorder="1" applyAlignment="1">
      <alignment horizontal="center" vertical="top" textRotation="255" shrinkToFit="1"/>
    </xf>
    <xf numFmtId="0" fontId="12" fillId="25" borderId="148" xfId="45" applyFont="1" applyFill="1" applyBorder="1" applyAlignment="1">
      <alignment horizontal="center" vertical="top" textRotation="255" shrinkToFit="1"/>
    </xf>
    <xf numFmtId="0" fontId="12" fillId="25" borderId="33" xfId="45" applyFont="1" applyFill="1" applyBorder="1" applyAlignment="1">
      <alignment horizontal="center" vertical="top" textRotation="255" shrinkToFit="1"/>
    </xf>
    <xf numFmtId="0" fontId="12" fillId="25" borderId="86" xfId="45" applyFont="1" applyFill="1" applyBorder="1" applyAlignment="1">
      <alignment horizontal="center" vertical="top" textRotation="255" shrinkToFit="1"/>
    </xf>
    <xf numFmtId="0" fontId="12" fillId="25" borderId="88" xfId="45" applyFont="1" applyFill="1" applyBorder="1" applyAlignment="1">
      <alignment horizontal="center" vertical="top" textRotation="255" shrinkToFit="1"/>
    </xf>
    <xf numFmtId="0" fontId="12" fillId="25" borderId="201" xfId="45" applyFont="1" applyFill="1" applyBorder="1" applyAlignment="1">
      <alignment horizontal="center" vertical="top" textRotation="255" wrapText="1" shrinkToFit="1"/>
    </xf>
    <xf numFmtId="0" fontId="12" fillId="25" borderId="56" xfId="45" applyFont="1" applyFill="1" applyBorder="1" applyAlignment="1">
      <alignment horizontal="center" vertical="top" textRotation="255" wrapText="1" shrinkToFit="1"/>
    </xf>
    <xf numFmtId="0" fontId="12" fillId="25" borderId="84" xfId="45" applyFont="1" applyFill="1" applyBorder="1" applyAlignment="1">
      <alignment horizontal="center" vertical="top" textRotation="255" wrapText="1" shrinkToFit="1"/>
    </xf>
    <xf numFmtId="0" fontId="12" fillId="25" borderId="33" xfId="45" applyFont="1" applyFill="1" applyBorder="1" applyAlignment="1">
      <alignment horizontal="center" vertical="top" textRotation="255" wrapText="1" shrinkToFit="1"/>
    </xf>
    <xf numFmtId="0" fontId="12" fillId="25" borderId="202" xfId="45" applyFont="1" applyFill="1" applyBorder="1" applyAlignment="1">
      <alignment horizontal="center" vertical="top" textRotation="255" shrinkToFit="1"/>
    </xf>
    <xf numFmtId="0" fontId="12" fillId="25" borderId="203" xfId="45" applyFont="1" applyFill="1" applyBorder="1" applyAlignment="1">
      <alignment horizontal="center" vertical="top" textRotation="255" shrinkToFit="1"/>
    </xf>
    <xf numFmtId="0" fontId="12" fillId="38" borderId="200" xfId="45" applyFont="1" applyFill="1" applyBorder="1" applyAlignment="1">
      <alignment horizontal="center" vertical="top" textRotation="255" shrinkToFit="1"/>
    </xf>
    <xf numFmtId="0" fontId="12" fillId="38" borderId="197" xfId="45" applyFont="1" applyFill="1" applyBorder="1" applyAlignment="1">
      <alignment horizontal="center" vertical="top" textRotation="255" shrinkToFit="1"/>
    </xf>
    <xf numFmtId="0" fontId="12" fillId="38" borderId="93" xfId="45" applyFont="1" applyFill="1" applyBorder="1" applyAlignment="1">
      <alignment horizontal="center" vertical="top" textRotation="255" shrinkToFit="1"/>
    </xf>
    <xf numFmtId="0" fontId="12" fillId="0" borderId="56" xfId="45" applyFont="1" applyBorder="1" applyAlignment="1">
      <alignment shrinkToFit="1"/>
    </xf>
    <xf numFmtId="0" fontId="12" fillId="0" borderId="94" xfId="45" applyFont="1" applyBorder="1" applyAlignment="1">
      <alignment shrinkToFit="1"/>
    </xf>
    <xf numFmtId="0" fontId="12" fillId="0" borderId="33" xfId="45" applyFont="1" applyBorder="1" applyAlignment="1">
      <alignment shrinkToFit="1"/>
    </xf>
    <xf numFmtId="0" fontId="12" fillId="0" borderId="40" xfId="45" applyFont="1" applyBorder="1" applyAlignment="1">
      <alignment shrinkToFit="1"/>
    </xf>
    <xf numFmtId="0" fontId="12" fillId="38" borderId="95" xfId="45" applyFont="1" applyFill="1" applyBorder="1" applyAlignment="1">
      <alignment horizontal="center" vertical="top" textRotation="255" wrapText="1"/>
    </xf>
    <xf numFmtId="0" fontId="12" fillId="38" borderId="99" xfId="45" applyFont="1" applyFill="1" applyBorder="1" applyAlignment="1">
      <alignment horizontal="center" vertical="top" textRotation="255" wrapText="1"/>
    </xf>
    <xf numFmtId="0" fontId="12" fillId="25" borderId="19" xfId="45" applyFont="1" applyFill="1" applyBorder="1" applyAlignment="1">
      <alignment horizontal="center" shrinkToFit="1"/>
    </xf>
    <xf numFmtId="0" fontId="12" fillId="25" borderId="42" xfId="45" applyFont="1" applyFill="1" applyBorder="1" applyAlignment="1">
      <alignment horizontal="center"/>
    </xf>
    <xf numFmtId="0" fontId="12" fillId="25" borderId="38" xfId="45" applyFont="1" applyFill="1" applyBorder="1" applyAlignment="1">
      <alignment horizontal="center"/>
    </xf>
    <xf numFmtId="0" fontId="12" fillId="25" borderId="35" xfId="45" applyFont="1" applyFill="1" applyBorder="1" applyAlignment="1">
      <alignment horizontal="center"/>
    </xf>
    <xf numFmtId="0" fontId="12" fillId="25" borderId="80" xfId="45" applyFont="1" applyFill="1" applyBorder="1" applyAlignment="1">
      <alignment horizontal="center"/>
    </xf>
    <xf numFmtId="0" fontId="12" fillId="25" borderId="19" xfId="45" applyFont="1" applyFill="1" applyBorder="1" applyAlignment="1">
      <alignment horizontal="center"/>
    </xf>
    <xf numFmtId="0" fontId="12" fillId="25" borderId="69" xfId="45" applyFont="1" applyFill="1" applyBorder="1" applyAlignment="1">
      <alignment horizontal="center"/>
    </xf>
    <xf numFmtId="0" fontId="12" fillId="25" borderId="20" xfId="45" applyFont="1" applyFill="1" applyBorder="1" applyAlignment="1">
      <alignment horizontal="center"/>
    </xf>
    <xf numFmtId="0" fontId="12" fillId="0" borderId="64" xfId="45" applyFont="1" applyBorder="1" applyAlignment="1">
      <alignment horizontal="center" wrapText="1" shrinkToFit="1"/>
    </xf>
    <xf numFmtId="0" fontId="12" fillId="0" borderId="65" xfId="45" applyFont="1" applyBorder="1" applyAlignment="1">
      <alignment horizontal="center" wrapText="1" shrinkToFit="1"/>
    </xf>
    <xf numFmtId="0" fontId="12" fillId="0" borderId="77" xfId="45" applyFont="1" applyBorder="1" applyAlignment="1">
      <alignment horizontal="center" wrapText="1" shrinkToFit="1"/>
    </xf>
    <xf numFmtId="0" fontId="1" fillId="0" borderId="65" xfId="45" applyBorder="1" applyAlignment="1">
      <alignment horizontal="center" wrapText="1" shrinkToFit="1"/>
    </xf>
    <xf numFmtId="0" fontId="1" fillId="0" borderId="77" xfId="45" applyBorder="1" applyAlignment="1">
      <alignment horizontal="center" wrapText="1" shrinkToFit="1"/>
    </xf>
    <xf numFmtId="0" fontId="1" fillId="0" borderId="77" xfId="45" applyBorder="1" applyAlignment="1">
      <alignment horizontal="center"/>
    </xf>
    <xf numFmtId="0" fontId="12" fillId="0" borderId="13" xfId="45" applyFont="1" applyBorder="1" applyAlignment="1">
      <alignment horizontal="center"/>
    </xf>
    <xf numFmtId="0" fontId="12" fillId="0" borderId="14" xfId="45" applyFont="1" applyBorder="1" applyAlignment="1">
      <alignment horizontal="center"/>
    </xf>
    <xf numFmtId="0" fontId="12" fillId="0" borderId="15" xfId="45" applyFont="1" applyBorder="1" applyAlignment="1">
      <alignment horizontal="center"/>
    </xf>
    <xf numFmtId="0" fontId="12" fillId="0" borderId="64" xfId="45" applyFont="1" applyBorder="1" applyAlignment="1">
      <alignment horizontal="center" shrinkToFit="1"/>
    </xf>
    <xf numFmtId="0" fontId="12" fillId="0" borderId="64" xfId="45" applyFont="1" applyBorder="1" applyAlignment="1">
      <alignment horizontal="center"/>
    </xf>
    <xf numFmtId="0" fontId="1" fillId="0" borderId="65" xfId="45" applyBorder="1"/>
    <xf numFmtId="0" fontId="1" fillId="0" borderId="77" xfId="45" applyBorder="1"/>
    <xf numFmtId="49" fontId="12" fillId="33" borderId="23" xfId="45" applyNumberFormat="1" applyFont="1" applyFill="1" applyBorder="1" applyAlignment="1">
      <alignment horizontal="center"/>
    </xf>
    <xf numFmtId="0" fontId="12" fillId="0" borderId="123" xfId="45" applyFont="1" applyBorder="1" applyAlignment="1">
      <alignment horizontal="left" shrinkToFit="1"/>
    </xf>
    <xf numFmtId="0" fontId="12" fillId="0" borderId="65" xfId="45" applyFont="1" applyBorder="1" applyAlignment="1">
      <alignment horizontal="left" shrinkToFit="1"/>
    </xf>
    <xf numFmtId="0" fontId="12" fillId="0" borderId="77" xfId="45" applyFont="1" applyBorder="1" applyAlignment="1">
      <alignment horizontal="left" shrinkToFit="1"/>
    </xf>
    <xf numFmtId="0" fontId="28" fillId="0" borderId="69" xfId="45" applyFont="1" applyBorder="1" applyAlignment="1">
      <alignment horizontal="left" shrinkToFit="1"/>
    </xf>
    <xf numFmtId="0" fontId="28" fillId="0" borderId="67" xfId="45" applyFont="1" applyBorder="1" applyAlignment="1">
      <alignment horizontal="left" shrinkToFit="1"/>
    </xf>
    <xf numFmtId="0" fontId="28" fillId="0" borderId="70" xfId="45" applyFont="1" applyBorder="1" applyAlignment="1">
      <alignment horizontal="left" shrinkToFit="1"/>
    </xf>
    <xf numFmtId="0" fontId="12" fillId="0" borderId="69" xfId="45" applyFont="1" applyBorder="1" applyAlignment="1">
      <alignment horizontal="left" shrinkToFit="1"/>
    </xf>
    <xf numFmtId="0" fontId="12" fillId="0" borderId="67" xfId="45" applyFont="1" applyBorder="1" applyAlignment="1">
      <alignment horizontal="left" shrinkToFit="1"/>
    </xf>
    <xf numFmtId="0" fontId="12" fillId="0" borderId="68" xfId="45" applyFont="1" applyBorder="1" applyAlignment="1">
      <alignment horizontal="left" shrinkToFit="1"/>
    </xf>
    <xf numFmtId="177" fontId="12" fillId="0" borderId="69" xfId="45" applyNumberFormat="1" applyFont="1" applyBorder="1" applyAlignment="1">
      <alignment horizontal="left"/>
    </xf>
    <xf numFmtId="177" fontId="12" fillId="0" borderId="67" xfId="45" applyNumberFormat="1" applyFont="1" applyBorder="1" applyAlignment="1">
      <alignment horizontal="left"/>
    </xf>
    <xf numFmtId="177" fontId="12" fillId="0" borderId="70" xfId="45" applyNumberFormat="1" applyFont="1" applyBorder="1" applyAlignment="1">
      <alignment horizontal="left"/>
    </xf>
    <xf numFmtId="177" fontId="12" fillId="0" borderId="68" xfId="45" applyNumberFormat="1" applyFont="1" applyBorder="1" applyAlignment="1">
      <alignment horizontal="left"/>
    </xf>
    <xf numFmtId="0" fontId="12" fillId="25" borderId="74" xfId="45" applyFont="1" applyFill="1" applyBorder="1" applyAlignment="1">
      <alignment horizontal="center"/>
    </xf>
    <xf numFmtId="0" fontId="1" fillId="0" borderId="72" xfId="45" applyBorder="1" applyAlignment="1">
      <alignment horizontal="center"/>
    </xf>
    <xf numFmtId="0" fontId="1" fillId="0" borderId="83" xfId="45" applyBorder="1" applyAlignment="1">
      <alignment horizontal="center"/>
    </xf>
    <xf numFmtId="0" fontId="12" fillId="25" borderId="75" xfId="45" applyFont="1" applyFill="1" applyBorder="1" applyAlignment="1">
      <alignment horizontal="center"/>
    </xf>
    <xf numFmtId="0" fontId="12" fillId="0" borderId="64" xfId="45" applyFont="1" applyBorder="1" applyAlignment="1">
      <alignment horizontal="center" vertical="center"/>
    </xf>
    <xf numFmtId="0" fontId="12" fillId="0" borderId="65" xfId="45" applyFont="1" applyBorder="1" applyAlignment="1">
      <alignment horizontal="center" vertical="center"/>
    </xf>
    <xf numFmtId="0" fontId="12" fillId="0" borderId="77" xfId="45" applyFont="1" applyBorder="1" applyAlignment="1">
      <alignment horizontal="center"/>
    </xf>
    <xf numFmtId="0" fontId="12" fillId="25" borderId="20" xfId="45" applyFont="1" applyFill="1" applyBorder="1" applyAlignment="1">
      <alignment horizontal="center" shrinkToFit="1"/>
    </xf>
    <xf numFmtId="0" fontId="12" fillId="25" borderId="26" xfId="45" applyFont="1" applyFill="1" applyBorder="1" applyAlignment="1">
      <alignment horizontal="center"/>
    </xf>
    <xf numFmtId="0" fontId="1" fillId="0" borderId="67" xfId="45" applyBorder="1" applyAlignment="1">
      <alignment horizontal="center"/>
    </xf>
    <xf numFmtId="0" fontId="1" fillId="0" borderId="70" xfId="45" applyBorder="1" applyAlignment="1">
      <alignment horizontal="center"/>
    </xf>
    <xf numFmtId="0" fontId="12" fillId="25" borderId="75" xfId="45" applyFont="1" applyFill="1" applyBorder="1" applyAlignment="1">
      <alignment horizontal="center" shrinkToFit="1"/>
    </xf>
    <xf numFmtId="0" fontId="12" fillId="25" borderId="49" xfId="45" applyFont="1" applyFill="1" applyBorder="1" applyAlignment="1">
      <alignment shrinkToFit="1"/>
    </xf>
    <xf numFmtId="0" fontId="1" fillId="0" borderId="33" xfId="45" applyBorder="1" applyAlignment="1">
      <alignment shrinkToFit="1"/>
    </xf>
    <xf numFmtId="0" fontId="1" fillId="0" borderId="40" xfId="45" applyBorder="1" applyAlignment="1">
      <alignment shrinkToFit="1"/>
    </xf>
    <xf numFmtId="0" fontId="14" fillId="25" borderId="75" xfId="45" applyFont="1" applyFill="1" applyBorder="1" applyAlignment="1">
      <alignment horizontal="center" shrinkToFit="1"/>
    </xf>
    <xf numFmtId="0" fontId="14" fillId="25" borderId="72" xfId="45" applyFont="1" applyFill="1" applyBorder="1" applyAlignment="1">
      <alignment horizontal="center" shrinkToFit="1"/>
    </xf>
    <xf numFmtId="0" fontId="14" fillId="25" borderId="83" xfId="45" applyFont="1" applyFill="1" applyBorder="1" applyAlignment="1">
      <alignment horizontal="center" shrinkToFit="1"/>
    </xf>
    <xf numFmtId="0" fontId="12" fillId="25" borderId="72" xfId="45" applyFont="1" applyFill="1" applyBorder="1" applyAlignment="1">
      <alignment horizontal="center" shrinkToFit="1"/>
    </xf>
    <xf numFmtId="0" fontId="12" fillId="25" borderId="73" xfId="45" applyFont="1" applyFill="1" applyBorder="1" applyAlignment="1">
      <alignment horizontal="center" shrinkToFit="1"/>
    </xf>
    <xf numFmtId="0" fontId="12" fillId="25" borderId="23" xfId="45" applyFont="1" applyFill="1" applyBorder="1" applyAlignment="1">
      <alignment horizontal="center" shrinkToFit="1"/>
    </xf>
    <xf numFmtId="0" fontId="12" fillId="25" borderId="24" xfId="45" applyFont="1" applyFill="1" applyBorder="1" applyAlignment="1">
      <alignment horizontal="center" shrinkToFit="1"/>
    </xf>
    <xf numFmtId="0" fontId="12" fillId="25" borderId="26" xfId="45" applyFont="1" applyFill="1" applyBorder="1" applyAlignment="1">
      <alignment horizontal="center" shrinkToFit="1"/>
    </xf>
    <xf numFmtId="0" fontId="12" fillId="25" borderId="70" xfId="45" applyFont="1" applyFill="1" applyBorder="1" applyAlignment="1">
      <alignment horizontal="center" shrinkToFit="1"/>
    </xf>
    <xf numFmtId="0" fontId="1" fillId="0" borderId="67" xfId="45" applyBorder="1" applyAlignment="1">
      <alignment horizontal="center" shrinkToFit="1"/>
    </xf>
    <xf numFmtId="0" fontId="1" fillId="0" borderId="70" xfId="45" applyBorder="1" applyAlignment="1">
      <alignment horizontal="center" shrinkToFit="1"/>
    </xf>
    <xf numFmtId="0" fontId="12" fillId="25" borderId="117" xfId="45" applyFont="1" applyFill="1" applyBorder="1" applyAlignment="1">
      <alignment horizontal="left" shrinkToFit="1"/>
    </xf>
    <xf numFmtId="0" fontId="1" fillId="0" borderId="56" xfId="45" applyBorder="1" applyAlignment="1">
      <alignment shrinkToFit="1"/>
    </xf>
    <xf numFmtId="0" fontId="1" fillId="0" borderId="94" xfId="45" applyBorder="1" applyAlignment="1">
      <alignment shrinkToFit="1"/>
    </xf>
    <xf numFmtId="0" fontId="12" fillId="25" borderId="18" xfId="45" applyFont="1" applyFill="1" applyBorder="1" applyAlignment="1">
      <alignment horizontal="center" shrinkToFit="1"/>
    </xf>
    <xf numFmtId="0" fontId="12" fillId="0" borderId="74" xfId="42" applyFont="1" applyBorder="1" applyAlignment="1">
      <alignment horizontal="left" shrinkToFit="1"/>
    </xf>
    <xf numFmtId="0" fontId="12" fillId="0" borderId="72" xfId="42" applyFont="1" applyBorder="1" applyAlignment="1">
      <alignment horizontal="left" shrinkToFit="1"/>
    </xf>
    <xf numFmtId="0" fontId="12" fillId="0" borderId="73" xfId="42" applyFont="1" applyBorder="1" applyAlignment="1">
      <alignment horizontal="left" shrinkToFit="1"/>
    </xf>
    <xf numFmtId="0" fontId="12" fillId="0" borderId="74" xfId="42" applyFont="1" applyBorder="1" applyAlignment="1">
      <alignment horizontal="center"/>
    </xf>
    <xf numFmtId="0" fontId="12" fillId="0" borderId="72" xfId="42" applyFont="1" applyBorder="1" applyAlignment="1">
      <alignment horizontal="center"/>
    </xf>
    <xf numFmtId="0" fontId="12" fillId="0" borderId="83" xfId="42" applyFont="1" applyBorder="1" applyAlignment="1">
      <alignment horizontal="center"/>
    </xf>
    <xf numFmtId="0" fontId="12" fillId="25" borderId="64" xfId="45" applyFont="1" applyFill="1" applyBorder="1" applyAlignment="1">
      <alignment horizontal="center"/>
    </xf>
    <xf numFmtId="0" fontId="12" fillId="25" borderId="77" xfId="45" applyFont="1" applyFill="1" applyBorder="1" applyAlignment="1">
      <alignment horizontal="center"/>
    </xf>
    <xf numFmtId="0" fontId="12" fillId="25" borderId="65" xfId="45" applyFont="1" applyFill="1" applyBorder="1" applyAlignment="1">
      <alignment horizontal="center"/>
    </xf>
    <xf numFmtId="0" fontId="12" fillId="25" borderId="36" xfId="45" applyFont="1" applyFill="1" applyBorder="1" applyAlignment="1">
      <alignment horizontal="center"/>
    </xf>
    <xf numFmtId="0" fontId="1" fillId="0" borderId="0" xfId="45"/>
    <xf numFmtId="0" fontId="1" fillId="0" borderId="37" xfId="45" applyBorder="1"/>
    <xf numFmtId="0" fontId="12" fillId="25" borderId="0" xfId="45" applyFont="1" applyFill="1" applyAlignment="1">
      <alignment horizontal="center"/>
    </xf>
    <xf numFmtId="0" fontId="12" fillId="25" borderId="37" xfId="45" applyFont="1" applyFill="1" applyBorder="1" applyAlignment="1">
      <alignment horizontal="center"/>
    </xf>
    <xf numFmtId="0" fontId="12" fillId="0" borderId="0" xfId="45" applyFont="1" applyAlignment="1">
      <alignment horizontal="center" shrinkToFit="1"/>
    </xf>
    <xf numFmtId="0" fontId="12" fillId="25" borderId="42" xfId="45" applyFont="1" applyFill="1" applyBorder="1" applyAlignment="1">
      <alignment horizontal="center" vertical="center"/>
    </xf>
    <xf numFmtId="0" fontId="12" fillId="25" borderId="38" xfId="45" applyFont="1" applyFill="1" applyBorder="1" applyAlignment="1">
      <alignment horizontal="center" vertical="center"/>
    </xf>
    <xf numFmtId="0" fontId="1" fillId="0" borderId="38" xfId="45" applyBorder="1" applyAlignment="1">
      <alignment horizontal="center" vertical="center"/>
    </xf>
    <xf numFmtId="0" fontId="1" fillId="0" borderId="35" xfId="45" applyBorder="1" applyAlignment="1">
      <alignment horizontal="center" vertical="center"/>
    </xf>
    <xf numFmtId="0" fontId="12" fillId="25" borderId="42" xfId="45" applyFont="1" applyFill="1" applyBorder="1" applyAlignment="1">
      <alignment horizontal="center" shrinkToFit="1"/>
    </xf>
    <xf numFmtId="0" fontId="12" fillId="25" borderId="38" xfId="45" applyFont="1" applyFill="1" applyBorder="1" applyAlignment="1">
      <alignment horizontal="center" shrinkToFit="1"/>
    </xf>
    <xf numFmtId="0" fontId="12" fillId="25" borderId="35" xfId="45" applyFont="1" applyFill="1" applyBorder="1" applyAlignment="1">
      <alignment horizontal="center" shrinkToFit="1"/>
    </xf>
    <xf numFmtId="0" fontId="12" fillId="38" borderId="42" xfId="45" applyFont="1" applyFill="1" applyBorder="1" applyAlignment="1">
      <alignment horizontal="center" shrinkToFit="1"/>
    </xf>
    <xf numFmtId="0" fontId="12" fillId="38" borderId="38" xfId="45" applyFont="1" applyFill="1" applyBorder="1" applyAlignment="1">
      <alignment horizontal="center" shrinkToFit="1"/>
    </xf>
    <xf numFmtId="0" fontId="12" fillId="38" borderId="35" xfId="45" applyFont="1" applyFill="1" applyBorder="1" applyAlignment="1">
      <alignment horizontal="center" shrinkToFit="1"/>
    </xf>
    <xf numFmtId="0" fontId="1" fillId="0" borderId="38" xfId="45" applyBorder="1" applyAlignment="1">
      <alignment horizontal="center"/>
    </xf>
    <xf numFmtId="0" fontId="1" fillId="0" borderId="35" xfId="45" applyBorder="1" applyAlignment="1">
      <alignment horizontal="center"/>
    </xf>
    <xf numFmtId="0" fontId="1" fillId="0" borderId="38" xfId="45" applyBorder="1" applyAlignment="1">
      <alignment horizontal="center" shrinkToFit="1"/>
    </xf>
    <xf numFmtId="0" fontId="1" fillId="0" borderId="35" xfId="45" applyBorder="1" applyAlignment="1">
      <alignment horizontal="center" shrinkToFit="1"/>
    </xf>
    <xf numFmtId="0" fontId="14" fillId="0" borderId="36" xfId="45" applyFont="1" applyBorder="1" applyAlignment="1">
      <alignment horizontal="right"/>
    </xf>
    <xf numFmtId="0" fontId="14" fillId="0" borderId="0" xfId="45" applyFont="1" applyAlignment="1">
      <alignment horizontal="right"/>
    </xf>
    <xf numFmtId="0" fontId="14" fillId="0" borderId="0" xfId="45" applyFont="1" applyAlignment="1">
      <alignment horizontal="center" vertical="center" shrinkToFit="1"/>
    </xf>
    <xf numFmtId="0" fontId="14" fillId="0" borderId="123" xfId="45" applyFont="1" applyBorder="1" applyAlignment="1">
      <alignment horizontal="center"/>
    </xf>
    <xf numFmtId="0" fontId="14" fillId="0" borderId="65" xfId="45" applyFont="1" applyBorder="1" applyAlignment="1">
      <alignment horizontal="center"/>
    </xf>
    <xf numFmtId="0" fontId="14" fillId="0" borderId="77" xfId="45" applyFont="1" applyBorder="1" applyAlignment="1">
      <alignment horizontal="center"/>
    </xf>
    <xf numFmtId="0" fontId="14" fillId="0" borderId="69" xfId="45" applyFont="1" applyBorder="1" applyAlignment="1">
      <alignment horizontal="center"/>
    </xf>
    <xf numFmtId="0" fontId="14" fillId="0" borderId="67" xfId="45" applyFont="1" applyBorder="1" applyAlignment="1">
      <alignment horizontal="center"/>
    </xf>
    <xf numFmtId="0" fontId="14" fillId="0" borderId="70" xfId="45" applyFont="1" applyBorder="1" applyAlignment="1">
      <alignment horizontal="center"/>
    </xf>
    <xf numFmtId="0" fontId="14" fillId="0" borderId="0" xfId="45" applyFont="1" applyAlignment="1">
      <alignment horizontal="center"/>
    </xf>
    <xf numFmtId="0" fontId="14" fillId="0" borderId="58" xfId="45" applyFont="1" applyBorder="1" applyAlignment="1">
      <alignment horizontal="center"/>
    </xf>
    <xf numFmtId="49" fontId="12" fillId="33" borderId="19" xfId="45" applyNumberFormat="1" applyFont="1" applyFill="1" applyBorder="1" applyAlignment="1">
      <alignment horizontal="center"/>
    </xf>
    <xf numFmtId="49" fontId="12" fillId="29" borderId="22" xfId="45" applyNumberFormat="1" applyFont="1" applyFill="1" applyBorder="1" applyAlignment="1">
      <alignment horizontal="center"/>
    </xf>
    <xf numFmtId="49" fontId="12" fillId="29" borderId="23" xfId="45" applyNumberFormat="1" applyFont="1" applyFill="1" applyBorder="1" applyAlignment="1">
      <alignment horizontal="center"/>
    </xf>
    <xf numFmtId="0" fontId="14" fillId="0" borderId="0" xfId="45" applyFont="1" applyAlignment="1">
      <alignment horizontal="center" shrinkToFit="1"/>
    </xf>
    <xf numFmtId="0" fontId="14" fillId="0" borderId="58" xfId="45" applyFont="1" applyBorder="1" applyAlignment="1">
      <alignment horizontal="center" shrinkToFit="1"/>
    </xf>
    <xf numFmtId="0" fontId="14" fillId="0" borderId="100" xfId="45" applyFont="1" applyBorder="1" applyAlignment="1">
      <alignment horizontal="center"/>
    </xf>
    <xf numFmtId="0" fontId="14" fillId="0" borderId="38" xfId="45" applyFont="1" applyBorder="1" applyAlignment="1">
      <alignment horizontal="center"/>
    </xf>
    <xf numFmtId="0" fontId="27" fillId="26" borderId="27" xfId="45" applyFont="1" applyFill="1" applyBorder="1" applyAlignment="1">
      <alignment horizontal="center" vertical="center" textRotation="255"/>
    </xf>
    <xf numFmtId="0" fontId="27" fillId="26" borderId="34" xfId="45" applyFont="1" applyFill="1" applyBorder="1" applyAlignment="1">
      <alignment horizontal="center" vertical="center" textRotation="255"/>
    </xf>
    <xf numFmtId="0" fontId="27" fillId="26" borderId="46" xfId="45" applyFont="1" applyFill="1" applyBorder="1" applyAlignment="1">
      <alignment horizontal="center" vertical="center" textRotation="255"/>
    </xf>
    <xf numFmtId="0" fontId="12" fillId="0" borderId="36" xfId="45" applyFont="1" applyBorder="1" applyAlignment="1">
      <alignment horizontal="left" vertical="center"/>
    </xf>
    <xf numFmtId="0" fontId="12" fillId="0" borderId="69" xfId="45" applyFont="1" applyBorder="1" applyAlignment="1">
      <alignment shrinkToFit="1"/>
    </xf>
    <xf numFmtId="0" fontId="12" fillId="0" borderId="67" xfId="45" applyFont="1" applyBorder="1" applyAlignment="1">
      <alignment shrinkToFit="1"/>
    </xf>
    <xf numFmtId="0" fontId="12" fillId="0" borderId="68" xfId="45" applyFont="1" applyBorder="1" applyAlignment="1">
      <alignment shrinkToFit="1"/>
    </xf>
    <xf numFmtId="0" fontId="12" fillId="0" borderId="74" xfId="45" applyFont="1" applyBorder="1" applyAlignment="1">
      <alignment horizontal="center"/>
    </xf>
    <xf numFmtId="0" fontId="12" fillId="0" borderId="72" xfId="45" applyFont="1" applyBorder="1" applyAlignment="1">
      <alignment horizontal="center"/>
    </xf>
    <xf numFmtId="0" fontId="12" fillId="0" borderId="73" xfId="45" applyFont="1" applyBorder="1" applyAlignment="1">
      <alignment horizontal="center"/>
    </xf>
    <xf numFmtId="0" fontId="12" fillId="38" borderId="64" xfId="45" applyFont="1" applyFill="1" applyBorder="1" applyAlignment="1">
      <alignment horizontal="center"/>
    </xf>
    <xf numFmtId="0" fontId="12" fillId="38" borderId="65" xfId="45" applyFont="1" applyFill="1" applyBorder="1" applyAlignment="1">
      <alignment horizontal="center"/>
    </xf>
    <xf numFmtId="0" fontId="12" fillId="38" borderId="77" xfId="45" applyFont="1" applyFill="1" applyBorder="1" applyAlignment="1">
      <alignment horizontal="center"/>
    </xf>
    <xf numFmtId="0" fontId="12" fillId="38" borderId="117" xfId="45" applyFont="1" applyFill="1" applyBorder="1" applyAlignment="1">
      <alignment horizontal="center" shrinkToFit="1"/>
    </xf>
    <xf numFmtId="0" fontId="12" fillId="38" borderId="56" xfId="45" applyFont="1" applyFill="1" applyBorder="1" applyAlignment="1">
      <alignment horizontal="center" shrinkToFit="1"/>
    </xf>
    <xf numFmtId="0" fontId="12" fillId="38" borderId="94" xfId="45" applyFont="1" applyFill="1" applyBorder="1" applyAlignment="1">
      <alignment horizontal="center" shrinkToFit="1"/>
    </xf>
    <xf numFmtId="0" fontId="4" fillId="38" borderId="117" xfId="45" applyFont="1" applyFill="1" applyBorder="1" applyAlignment="1">
      <alignment horizontal="center"/>
    </xf>
    <xf numFmtId="0" fontId="4" fillId="38" borderId="56" xfId="45" applyFont="1" applyFill="1" applyBorder="1" applyAlignment="1">
      <alignment horizontal="center"/>
    </xf>
    <xf numFmtId="0" fontId="4" fillId="38" borderId="94" xfId="45" applyFont="1" applyFill="1" applyBorder="1" applyAlignment="1">
      <alignment horizontal="center"/>
    </xf>
    <xf numFmtId="0" fontId="4" fillId="38" borderId="49" xfId="45" applyFont="1" applyFill="1" applyBorder="1" applyAlignment="1">
      <alignment horizontal="center" vertical="center" shrinkToFit="1"/>
    </xf>
    <xf numFmtId="0" fontId="1" fillId="38" borderId="33" xfId="0" applyFont="1" applyFill="1" applyBorder="1" applyAlignment="1"/>
    <xf numFmtId="0" fontId="1" fillId="38" borderId="40" xfId="0" applyFont="1" applyFill="1" applyBorder="1" applyAlignment="1"/>
    <xf numFmtId="181" fontId="12" fillId="0" borderId="67" xfId="45" applyNumberFormat="1" applyFont="1" applyBorder="1" applyAlignment="1">
      <alignment horizontal="center" vertical="center"/>
    </xf>
    <xf numFmtId="191" fontId="12" fillId="0" borderId="67" xfId="45" applyNumberFormat="1" applyFont="1" applyBorder="1" applyAlignment="1">
      <alignment horizontal="center"/>
    </xf>
    <xf numFmtId="189" fontId="12" fillId="0" borderId="67" xfId="45" applyNumberFormat="1" applyFont="1" applyBorder="1" applyAlignment="1">
      <alignment horizontal="center"/>
    </xf>
    <xf numFmtId="0" fontId="12" fillId="0" borderId="123" xfId="42" applyFont="1" applyBorder="1" applyAlignment="1">
      <alignment horizontal="left" shrinkToFit="1"/>
    </xf>
    <xf numFmtId="0" fontId="12" fillId="0" borderId="65" xfId="42" applyFont="1" applyBorder="1" applyAlignment="1">
      <alignment horizontal="left" shrinkToFit="1"/>
    </xf>
    <xf numFmtId="0" fontId="12" fillId="0" borderId="77" xfId="42" applyFont="1" applyBorder="1" applyAlignment="1">
      <alignment horizontal="left" shrinkToFit="1"/>
    </xf>
    <xf numFmtId="0" fontId="12" fillId="0" borderId="69" xfId="42" applyFont="1" applyBorder="1" applyAlignment="1">
      <alignment horizontal="left" shrinkToFit="1"/>
    </xf>
    <xf numFmtId="0" fontId="12" fillId="0" borderId="67" xfId="42" applyFont="1" applyBorder="1" applyAlignment="1">
      <alignment horizontal="left" shrinkToFit="1"/>
    </xf>
    <xf numFmtId="0" fontId="12" fillId="0" borderId="70" xfId="42" applyFont="1" applyBorder="1" applyAlignment="1">
      <alignment horizontal="left" shrinkToFit="1"/>
    </xf>
    <xf numFmtId="0" fontId="12" fillId="0" borderId="33" xfId="45" applyFont="1" applyBorder="1" applyAlignment="1">
      <alignment horizontal="center"/>
    </xf>
    <xf numFmtId="56" fontId="12" fillId="0" borderId="33" xfId="45" applyNumberFormat="1" applyFont="1" applyBorder="1" applyAlignment="1">
      <alignment horizontal="center" vertical="center"/>
    </xf>
    <xf numFmtId="56" fontId="12" fillId="0" borderId="40" xfId="45" applyNumberFormat="1" applyFont="1" applyBorder="1" applyAlignment="1">
      <alignment horizontal="center" vertical="center"/>
    </xf>
    <xf numFmtId="0" fontId="27" fillId="26" borderId="25" xfId="45" applyFont="1" applyFill="1" applyBorder="1" applyAlignment="1">
      <alignment horizontal="center" vertical="center" textRotation="255"/>
    </xf>
    <xf numFmtId="0" fontId="27" fillId="26" borderId="48" xfId="45" applyFont="1" applyFill="1" applyBorder="1" applyAlignment="1">
      <alignment horizontal="center" vertical="center" textRotation="255"/>
    </xf>
    <xf numFmtId="0" fontId="27" fillId="26" borderId="36" xfId="45" applyFont="1" applyFill="1" applyBorder="1" applyAlignment="1">
      <alignment horizontal="center" vertical="center" textRotation="255"/>
    </xf>
    <xf numFmtId="0" fontId="27" fillId="26" borderId="37" xfId="45" applyFont="1" applyFill="1" applyBorder="1" applyAlignment="1">
      <alignment horizontal="center" vertical="center" textRotation="255"/>
    </xf>
    <xf numFmtId="0" fontId="27" fillId="26" borderId="49" xfId="45" applyFont="1" applyFill="1" applyBorder="1" applyAlignment="1">
      <alignment horizontal="center" vertical="center" textRotation="255"/>
    </xf>
    <xf numFmtId="0" fontId="27" fillId="26" borderId="40" xfId="45" applyFont="1" applyFill="1" applyBorder="1" applyAlignment="1">
      <alignment horizontal="center" vertical="center" textRotation="255"/>
    </xf>
    <xf numFmtId="0" fontId="14" fillId="0" borderId="66" xfId="45" applyFont="1" applyBorder="1" applyAlignment="1">
      <alignment horizontal="center"/>
    </xf>
    <xf numFmtId="0" fontId="14" fillId="0" borderId="74" xfId="45" applyFont="1" applyBorder="1" applyAlignment="1">
      <alignment horizontal="center"/>
    </xf>
    <xf numFmtId="0" fontId="14" fillId="0" borderId="72" xfId="45" applyFont="1" applyBorder="1" applyAlignment="1">
      <alignment horizontal="center"/>
    </xf>
    <xf numFmtId="0" fontId="14" fillId="0" borderId="83" xfId="45" applyFont="1" applyBorder="1" applyAlignment="1">
      <alignment horizontal="center"/>
    </xf>
    <xf numFmtId="192" fontId="14" fillId="0" borderId="0" xfId="45" applyNumberFormat="1" applyFont="1" applyAlignment="1">
      <alignment horizontal="center"/>
    </xf>
    <xf numFmtId="0" fontId="14" fillId="0" borderId="69" xfId="45" quotePrefix="1" applyFont="1" applyBorder="1" applyAlignment="1">
      <alignment horizontal="center"/>
    </xf>
    <xf numFmtId="0" fontId="14" fillId="0" borderId="67" xfId="45" quotePrefix="1" applyFont="1" applyBorder="1" applyAlignment="1">
      <alignment horizontal="center"/>
    </xf>
    <xf numFmtId="0" fontId="14" fillId="0" borderId="36" xfId="45" applyFont="1" applyBorder="1" applyAlignment="1">
      <alignment horizontal="center" vertical="center"/>
    </xf>
    <xf numFmtId="0" fontId="14" fillId="0" borderId="0" xfId="45" applyFont="1" applyAlignment="1">
      <alignment horizontal="center" vertical="center"/>
    </xf>
    <xf numFmtId="0" fontId="14" fillId="0" borderId="36" xfId="45" applyFont="1" applyBorder="1" applyAlignment="1">
      <alignment horizontal="center"/>
    </xf>
    <xf numFmtId="49" fontId="12" fillId="0" borderId="67" xfId="45" applyNumberFormat="1" applyFont="1" applyBorder="1" applyAlignment="1">
      <alignment horizontal="center"/>
    </xf>
    <xf numFmtId="0" fontId="12" fillId="0" borderId="67" xfId="45" applyFont="1" applyBorder="1" applyAlignment="1">
      <alignment horizontal="center"/>
    </xf>
    <xf numFmtId="0" fontId="12" fillId="0" borderId="83" xfId="45" applyFont="1" applyBorder="1" applyAlignment="1">
      <alignment horizontal="center"/>
    </xf>
    <xf numFmtId="0" fontId="12" fillId="0" borderId="68" xfId="42" applyFont="1" applyBorder="1" applyAlignment="1">
      <alignment horizontal="left" shrinkToFit="1"/>
    </xf>
    <xf numFmtId="0" fontId="12" fillId="0" borderId="69" xfId="42" applyFont="1" applyBorder="1" applyAlignment="1">
      <alignment horizontal="center"/>
    </xf>
    <xf numFmtId="0" fontId="12" fillId="0" borderId="67" xfId="42" applyFont="1" applyBorder="1" applyAlignment="1">
      <alignment horizontal="center"/>
    </xf>
    <xf numFmtId="0" fontId="12" fillId="0" borderId="70" xfId="42" applyFont="1" applyBorder="1" applyAlignment="1">
      <alignment horizontal="center"/>
    </xf>
    <xf numFmtId="49" fontId="12" fillId="0" borderId="23" xfId="45" applyNumberFormat="1" applyFont="1" applyBorder="1" applyAlignment="1">
      <alignment horizontal="center"/>
    </xf>
    <xf numFmtId="49" fontId="12" fillId="33" borderId="24" xfId="45" applyNumberFormat="1" applyFont="1" applyFill="1" applyBorder="1" applyAlignment="1">
      <alignment horizontal="center"/>
    </xf>
    <xf numFmtId="0" fontId="26" fillId="26" borderId="25" xfId="45" applyFont="1" applyFill="1" applyBorder="1" applyAlignment="1">
      <alignment horizontal="center" vertical="center" shrinkToFit="1"/>
    </xf>
    <xf numFmtId="0" fontId="0" fillId="0" borderId="39" xfId="0" applyBorder="1" applyAlignment="1"/>
    <xf numFmtId="0" fontId="0" fillId="0" borderId="48" xfId="0" applyBorder="1" applyAlignment="1"/>
    <xf numFmtId="0" fontId="0" fillId="0" borderId="36" xfId="0" applyBorder="1" applyAlignment="1"/>
    <xf numFmtId="0" fontId="0" fillId="0" borderId="0" xfId="0" applyAlignment="1"/>
    <xf numFmtId="0" fontId="0" fillId="0" borderId="37" xfId="0" applyBorder="1" applyAlignment="1"/>
    <xf numFmtId="0" fontId="12" fillId="0" borderId="36" xfId="45" applyFont="1" applyBorder="1" applyAlignment="1">
      <alignment horizontal="center" vertical="center"/>
    </xf>
    <xf numFmtId="0" fontId="27" fillId="26" borderId="36" xfId="45" applyFont="1" applyFill="1" applyBorder="1" applyAlignment="1">
      <alignment horizontal="center"/>
    </xf>
    <xf numFmtId="0" fontId="52" fillId="38" borderId="42" xfId="45" applyFont="1" applyFill="1" applyBorder="1" applyAlignment="1">
      <alignment horizontal="center"/>
    </xf>
    <xf numFmtId="0" fontId="52" fillId="38" borderId="38" xfId="45" applyFont="1" applyFill="1" applyBorder="1" applyAlignment="1">
      <alignment horizontal="center"/>
    </xf>
    <xf numFmtId="0" fontId="52" fillId="38" borderId="35" xfId="45" applyFont="1" applyFill="1" applyBorder="1" applyAlignment="1">
      <alignment horizontal="center"/>
    </xf>
    <xf numFmtId="49" fontId="12" fillId="29" borderId="13" xfId="45" applyNumberFormat="1" applyFont="1" applyFill="1" applyBorder="1" applyAlignment="1">
      <alignment horizontal="center"/>
    </xf>
    <xf numFmtId="49" fontId="12" fillId="29" borderId="14" xfId="45" applyNumberFormat="1" applyFont="1" applyFill="1" applyBorder="1" applyAlignment="1">
      <alignment horizontal="center"/>
    </xf>
    <xf numFmtId="49" fontId="12" fillId="33" borderId="14" xfId="45" applyNumberFormat="1" applyFont="1" applyFill="1" applyBorder="1" applyAlignment="1">
      <alignment horizontal="center"/>
    </xf>
    <xf numFmtId="49" fontId="12" fillId="33" borderId="15" xfId="45" applyNumberFormat="1" applyFont="1" applyFill="1" applyBorder="1" applyAlignment="1">
      <alignment horizontal="center"/>
    </xf>
    <xf numFmtId="49" fontId="12" fillId="33" borderId="18" xfId="45" applyNumberFormat="1" applyFont="1" applyFill="1" applyBorder="1" applyAlignment="1">
      <alignment horizontal="center"/>
    </xf>
    <xf numFmtId="49" fontId="12" fillId="29" borderId="19" xfId="45" applyNumberFormat="1" applyFont="1" applyFill="1" applyBorder="1" applyAlignment="1">
      <alignment horizontal="center"/>
    </xf>
    <xf numFmtId="49" fontId="12" fillId="0" borderId="19" xfId="45" applyNumberFormat="1" applyFont="1" applyBorder="1" applyAlignment="1">
      <alignment horizontal="center"/>
    </xf>
    <xf numFmtId="49" fontId="12" fillId="33" borderId="20" xfId="45" applyNumberFormat="1" applyFont="1" applyFill="1" applyBorder="1" applyAlignment="1">
      <alignment horizontal="center"/>
    </xf>
    <xf numFmtId="0" fontId="0" fillId="24" borderId="0" xfId="0" applyFill="1" applyAlignment="1">
      <alignment horizontal="left" vertical="center"/>
    </xf>
    <xf numFmtId="0" fontId="1" fillId="29" borderId="0" xfId="43" applyFill="1" applyAlignment="1">
      <alignment horizontal="center" vertical="center" shrinkToFit="1"/>
    </xf>
    <xf numFmtId="0" fontId="1" fillId="29" borderId="0" xfId="43" applyFill="1" applyAlignment="1">
      <alignment horizontal="center" vertical="center"/>
    </xf>
    <xf numFmtId="49" fontId="9" fillId="0" borderId="0" xfId="43" applyNumberFormat="1" applyFont="1" applyAlignment="1">
      <alignment horizontal="center" vertical="center" textRotation="180"/>
    </xf>
    <xf numFmtId="0" fontId="48" fillId="29" borderId="0" xfId="43" applyFont="1" applyFill="1" applyAlignment="1">
      <alignment horizontal="center" vertical="center"/>
    </xf>
    <xf numFmtId="0" fontId="1" fillId="29" borderId="0" xfId="43" applyFill="1" applyAlignment="1">
      <alignment horizontal="center"/>
    </xf>
    <xf numFmtId="0" fontId="3" fillId="0" borderId="0" xfId="43" applyFont="1" applyAlignment="1">
      <alignment horizontal="center" textRotation="180"/>
    </xf>
    <xf numFmtId="0" fontId="48" fillId="0" borderId="0" xfId="43" applyFont="1" applyAlignment="1">
      <alignment horizontal="center" vertical="center"/>
    </xf>
    <xf numFmtId="0" fontId="1" fillId="0" borderId="0" xfId="43" applyAlignment="1">
      <alignment horizontal="center" vertical="center"/>
    </xf>
    <xf numFmtId="0" fontId="3" fillId="0" borderId="92" xfId="43" applyFont="1" applyBorder="1" applyAlignment="1">
      <alignment horizontal="center" vertical="center" shrinkToFit="1"/>
    </xf>
    <xf numFmtId="0" fontId="3" fillId="0" borderId="94" xfId="43" applyFont="1" applyBorder="1" applyAlignment="1">
      <alignment horizontal="center" vertical="center" shrinkToFit="1"/>
    </xf>
    <xf numFmtId="0" fontId="3" fillId="0" borderId="98" xfId="43" applyFont="1" applyBorder="1" applyAlignment="1">
      <alignment horizontal="center" vertical="center" shrinkToFit="1"/>
    </xf>
    <xf numFmtId="0" fontId="3" fillId="0" borderId="40" xfId="43" applyFont="1" applyBorder="1" applyAlignment="1">
      <alignment horizontal="center" vertical="center" shrinkToFit="1"/>
    </xf>
    <xf numFmtId="0" fontId="3" fillId="0" borderId="117" xfId="43" applyFont="1" applyBorder="1" applyAlignment="1">
      <alignment horizontal="center" vertical="center" wrapText="1" shrinkToFit="1"/>
    </xf>
    <xf numFmtId="0" fontId="3" fillId="0" borderId="148" xfId="43" applyFont="1" applyBorder="1" applyAlignment="1">
      <alignment horizontal="center" vertical="center" shrinkToFit="1"/>
    </xf>
    <xf numFmtId="0" fontId="3" fillId="0" borderId="49" xfId="43" applyFont="1" applyBorder="1" applyAlignment="1">
      <alignment horizontal="center" vertical="center" shrinkToFit="1"/>
    </xf>
    <xf numFmtId="0" fontId="3" fillId="0" borderId="86" xfId="43" applyFont="1" applyBorder="1" applyAlignment="1">
      <alignment horizontal="center" vertical="center" shrinkToFit="1"/>
    </xf>
    <xf numFmtId="0" fontId="3" fillId="0" borderId="64" xfId="43" applyFont="1" applyBorder="1" applyAlignment="1">
      <alignment horizontal="center" vertical="center" shrinkToFit="1"/>
    </xf>
    <xf numFmtId="0" fontId="3" fillId="0" borderId="66" xfId="43" applyFont="1" applyBorder="1" applyAlignment="1">
      <alignment horizontal="center" vertical="center" shrinkToFit="1"/>
    </xf>
    <xf numFmtId="0" fontId="3" fillId="0" borderId="123" xfId="43" applyFont="1" applyBorder="1" applyAlignment="1">
      <alignment horizontal="center" vertical="center" shrinkToFit="1"/>
    </xf>
    <xf numFmtId="0" fontId="3" fillId="0" borderId="77" xfId="43" applyFont="1" applyBorder="1" applyAlignment="1">
      <alignment horizontal="center" vertical="center" shrinkToFit="1"/>
    </xf>
    <xf numFmtId="0" fontId="3" fillId="0" borderId="65" xfId="43" applyFont="1" applyBorder="1" applyAlignment="1">
      <alignment horizontal="center" vertical="center" shrinkToFit="1"/>
    </xf>
    <xf numFmtId="0" fontId="3" fillId="0" borderId="123" xfId="43" applyFont="1" applyBorder="1" applyAlignment="1">
      <alignment horizontal="center"/>
    </xf>
    <xf numFmtId="0" fontId="3" fillId="0" borderId="77" xfId="43" applyFont="1" applyBorder="1" applyAlignment="1">
      <alignment horizontal="center"/>
    </xf>
    <xf numFmtId="0" fontId="3" fillId="0" borderId="64" xfId="43" applyFont="1" applyBorder="1" applyAlignment="1">
      <alignment horizontal="center"/>
    </xf>
    <xf numFmtId="0" fontId="1" fillId="0" borderId="0" xfId="43" applyAlignment="1">
      <alignment horizontal="center" vertical="center" shrinkToFit="1"/>
    </xf>
    <xf numFmtId="0" fontId="3" fillId="0" borderId="69" xfId="43" applyFont="1" applyBorder="1" applyAlignment="1">
      <alignment horizontal="center"/>
    </xf>
    <xf numFmtId="0" fontId="3" fillId="0" borderId="70" xfId="43" applyFont="1" applyBorder="1" applyAlignment="1">
      <alignment horizontal="center"/>
    </xf>
    <xf numFmtId="0" fontId="1" fillId="0" borderId="0" xfId="43" applyAlignment="1">
      <alignment horizontal="center"/>
    </xf>
    <xf numFmtId="0" fontId="3" fillId="0" borderId="25" xfId="43" applyFont="1" applyBorder="1" applyAlignment="1">
      <alignment horizontal="center" vertical="center"/>
    </xf>
    <xf numFmtId="0" fontId="3" fillId="0" borderId="39" xfId="43" applyFont="1" applyBorder="1" applyAlignment="1">
      <alignment horizontal="center" vertical="center"/>
    </xf>
    <xf numFmtId="0" fontId="3" fillId="0" borderId="48" xfId="43" applyFont="1" applyBorder="1" applyAlignment="1">
      <alignment horizontal="center" vertical="center"/>
    </xf>
    <xf numFmtId="0" fontId="3" fillId="0" borderId="36" xfId="43" applyFont="1" applyBorder="1" applyAlignment="1">
      <alignment horizontal="center" vertical="center"/>
    </xf>
    <xf numFmtId="0" fontId="3" fillId="0" borderId="0" xfId="43" applyFont="1" applyAlignment="1">
      <alignment horizontal="center" vertical="center"/>
    </xf>
    <xf numFmtId="0" fontId="3" fillId="0" borderId="37" xfId="43" applyFont="1" applyBorder="1" applyAlignment="1">
      <alignment horizontal="center" vertical="center"/>
    </xf>
    <xf numFmtId="0" fontId="3" fillId="0" borderId="49" xfId="43" applyFont="1" applyBorder="1" applyAlignment="1">
      <alignment horizontal="center" vertical="center"/>
    </xf>
    <xf numFmtId="0" fontId="3" fillId="0" borderId="33" xfId="43" applyFont="1" applyBorder="1" applyAlignment="1">
      <alignment horizontal="center" vertical="center"/>
    </xf>
    <xf numFmtId="0" fontId="3" fillId="0" borderId="40" xfId="43" applyFont="1" applyBorder="1" applyAlignment="1">
      <alignment horizontal="center" vertical="center"/>
    </xf>
    <xf numFmtId="0" fontId="3" fillId="0" borderId="25" xfId="43" applyFont="1" applyBorder="1" applyAlignment="1">
      <alignment horizontal="center"/>
    </xf>
    <xf numFmtId="0" fontId="3" fillId="0" borderId="39" xfId="43" applyFont="1" applyBorder="1" applyAlignment="1">
      <alignment horizontal="center"/>
    </xf>
    <xf numFmtId="0" fontId="3" fillId="0" borderId="48" xfId="43" applyFont="1" applyBorder="1" applyAlignment="1">
      <alignment horizontal="center"/>
    </xf>
    <xf numFmtId="0" fontId="3" fillId="0" borderId="65" xfId="43" applyFont="1" applyBorder="1" applyAlignment="1">
      <alignment horizontal="center"/>
    </xf>
    <xf numFmtId="0" fontId="3" fillId="0" borderId="117" xfId="43" applyFont="1" applyBorder="1" applyAlignment="1">
      <alignment horizontal="center" vertical="center" shrinkToFit="1"/>
    </xf>
    <xf numFmtId="0" fontId="3" fillId="0" borderId="26" xfId="43" applyFont="1" applyBorder="1" applyAlignment="1">
      <alignment horizontal="center" vertical="center" shrinkToFit="1"/>
    </xf>
    <xf numFmtId="0" fontId="3" fillId="0" borderId="67" xfId="43" applyFont="1" applyBorder="1" applyAlignment="1">
      <alignment horizontal="center" vertical="center" shrinkToFit="1"/>
    </xf>
    <xf numFmtId="0" fontId="3" fillId="0" borderId="68" xfId="43" applyFont="1" applyBorder="1" applyAlignment="1">
      <alignment horizontal="center" vertical="center" shrinkToFit="1"/>
    </xf>
    <xf numFmtId="0" fontId="3" fillId="0" borderId="67" xfId="43" applyFont="1" applyBorder="1" applyAlignment="1">
      <alignment horizontal="center"/>
    </xf>
    <xf numFmtId="0" fontId="3" fillId="0" borderId="75" xfId="43" applyFont="1" applyBorder="1" applyAlignment="1">
      <alignment horizontal="center" vertical="center" shrinkToFit="1"/>
    </xf>
    <xf numFmtId="0" fontId="3" fillId="0" borderId="73" xfId="43" applyFont="1" applyBorder="1" applyAlignment="1">
      <alignment horizontal="center" vertical="center" shrinkToFit="1"/>
    </xf>
    <xf numFmtId="0" fontId="3" fillId="0" borderId="74" xfId="43" applyFont="1" applyBorder="1" applyAlignment="1">
      <alignment horizontal="center" vertical="center" shrinkToFit="1"/>
    </xf>
    <xf numFmtId="0" fontId="3" fillId="0" borderId="74" xfId="43" applyFont="1" applyBorder="1" applyAlignment="1">
      <alignment horizontal="center" vertical="center"/>
    </xf>
    <xf numFmtId="0" fontId="3" fillId="0" borderId="83" xfId="43" applyFont="1" applyBorder="1" applyAlignment="1">
      <alignment horizontal="center" vertical="center"/>
    </xf>
    <xf numFmtId="0" fontId="3" fillId="0" borderId="26" xfId="43" applyFont="1" applyBorder="1" applyAlignment="1">
      <alignment horizontal="center"/>
    </xf>
    <xf numFmtId="0" fontId="3" fillId="0" borderId="69" xfId="43" applyFont="1" applyBorder="1" applyAlignment="1">
      <alignment horizontal="center" vertical="center" shrinkToFit="1"/>
    </xf>
    <xf numFmtId="0" fontId="3" fillId="0" borderId="70" xfId="43" applyFont="1" applyBorder="1" applyAlignment="1">
      <alignment horizontal="center" vertical="center" shrinkToFit="1"/>
    </xf>
    <xf numFmtId="0" fontId="3" fillId="0" borderId="0" xfId="43" applyFont="1" applyAlignment="1">
      <alignment horizontal="center" vertical="center" textRotation="180"/>
    </xf>
    <xf numFmtId="0" fontId="3" fillId="0" borderId="75" xfId="43" applyFont="1" applyBorder="1" applyAlignment="1">
      <alignment horizontal="left" vertical="center" shrinkToFit="1"/>
    </xf>
    <xf numFmtId="0" fontId="3" fillId="0" borderId="72" xfId="43" applyFont="1" applyBorder="1" applyAlignment="1">
      <alignment horizontal="left" vertical="center" shrinkToFit="1"/>
    </xf>
    <xf numFmtId="0" fontId="3" fillId="0" borderId="83" xfId="43" applyFont="1" applyBorder="1" applyAlignment="1">
      <alignment horizontal="left" vertical="center" shrinkToFit="1"/>
    </xf>
    <xf numFmtId="0" fontId="3" fillId="0" borderId="75" xfId="43" applyFont="1" applyBorder="1" applyAlignment="1">
      <alignment horizontal="center"/>
    </xf>
    <xf numFmtId="0" fontId="3" fillId="0" borderId="83" xfId="43" applyFont="1" applyBorder="1" applyAlignment="1">
      <alignment horizontal="center"/>
    </xf>
    <xf numFmtId="0" fontId="3" fillId="0" borderId="0" xfId="43" applyFont="1" applyAlignment="1">
      <alignment horizontal="right" textRotation="180"/>
    </xf>
    <xf numFmtId="0" fontId="3" fillId="0" borderId="64" xfId="43" applyFont="1" applyBorder="1" applyAlignment="1">
      <alignment horizontal="center" vertical="center"/>
    </xf>
    <xf numFmtId="0" fontId="3" fillId="0" borderId="65" xfId="43" applyFont="1" applyBorder="1" applyAlignment="1">
      <alignment horizontal="center" vertical="center"/>
    </xf>
    <xf numFmtId="0" fontId="3" fillId="0" borderId="77" xfId="43" applyFont="1" applyBorder="1" applyAlignment="1">
      <alignment horizontal="center" vertical="center"/>
    </xf>
    <xf numFmtId="0" fontId="3" fillId="0" borderId="92" xfId="43" applyFont="1" applyBorder="1" applyAlignment="1">
      <alignment horizontal="center" vertical="center" wrapText="1" shrinkToFit="1"/>
    </xf>
    <xf numFmtId="0" fontId="3" fillId="0" borderId="56" xfId="43" applyFont="1" applyBorder="1" applyAlignment="1">
      <alignment horizontal="center" vertical="center" shrinkToFit="1"/>
    </xf>
    <xf numFmtId="0" fontId="3" fillId="0" borderId="33" xfId="43" applyFont="1" applyBorder="1" applyAlignment="1">
      <alignment horizontal="center" vertical="center" shrinkToFit="1"/>
    </xf>
    <xf numFmtId="0" fontId="3" fillId="0" borderId="0" xfId="43" applyFont="1" applyAlignment="1">
      <alignment horizontal="center" vertical="center" wrapText="1" shrinkToFit="1"/>
    </xf>
    <xf numFmtId="0" fontId="3" fillId="0" borderId="0" xfId="43" applyFont="1" applyAlignment="1">
      <alignment horizontal="center" vertical="center" shrinkToFit="1"/>
    </xf>
    <xf numFmtId="0" fontId="3" fillId="0" borderId="37" xfId="43" applyFont="1" applyBorder="1" applyAlignment="1">
      <alignment horizontal="center" vertical="center" shrinkToFit="1"/>
    </xf>
    <xf numFmtId="0" fontId="53" fillId="0" borderId="0" xfId="46" applyFont="1" applyBorder="1" applyAlignment="1">
      <alignment vertical="top" wrapText="1"/>
    </xf>
    <xf numFmtId="0" fontId="1" fillId="0" borderId="49" xfId="0" applyFont="1" applyBorder="1">
      <alignment vertical="center"/>
    </xf>
    <xf numFmtId="0" fontId="1" fillId="0" borderId="40" xfId="0" applyFont="1" applyBorder="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_SBI-設計内容説明書の書き方-共住" xfId="43" xr:uid="{00000000-0005-0000-0000-00002B000000}"/>
    <cellStyle name="標準_建設評価（共住）申請書類_1" xfId="44" xr:uid="{00000000-0005-0000-0000-00002C000000}"/>
    <cellStyle name="標準_建設評価（戸建軸組）申請書類" xfId="50" xr:uid="{00000000-0005-0000-0000-00002D000000}"/>
    <cellStyle name="標準_設計住宅性能評価（防犯）" xfId="45" xr:uid="{00000000-0005-0000-0000-00002E000000}"/>
    <cellStyle name="標準_設計内容説明書(配布用）" xfId="46" xr:uid="{00000000-0005-0000-0000-00002F000000}"/>
    <cellStyle name="標準_設計評価（戸建2×4）申請書類" xfId="47" xr:uid="{00000000-0005-0000-0000-000030000000}"/>
    <cellStyle name="標準_設計評価（戸建軸組）申請書類" xfId="48" xr:uid="{00000000-0005-0000-0000-000031000000}"/>
    <cellStyle name="良い" xfId="49" builtinId="26" customBuiltin="1"/>
  </cellStyles>
  <dxfs count="52">
    <dxf>
      <font>
        <condense val="0"/>
        <extend val="0"/>
        <color indexed="9"/>
      </font>
    </dxf>
    <dxf>
      <fill>
        <patternFill patternType="mediumGray"/>
      </fill>
    </dxf>
    <dxf>
      <fill>
        <patternFill patternType="mediumGray"/>
      </fill>
    </dxf>
    <dxf>
      <fill>
        <patternFill patternType="mediumGray"/>
      </fill>
    </dxf>
    <dxf>
      <fill>
        <patternFill patternType="mediumGray"/>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solid"/>
      </fill>
    </dxf>
    <dxf>
      <fill>
        <patternFill patternType="mediumGray"/>
      </fill>
    </dxf>
    <dxf>
      <fill>
        <patternFill patternType="solid"/>
      </fill>
    </dxf>
    <dxf>
      <fill>
        <patternFill patternType="mediumGray"/>
      </fill>
    </dxf>
    <dxf>
      <fill>
        <patternFill patternType="mediumGray"/>
      </fill>
    </dxf>
    <dxf>
      <fill>
        <patternFill patternType="mediumGray"/>
      </fill>
    </dxf>
    <dxf>
      <fill>
        <patternFill>
          <bgColor theme="5" tint="0.7999816888943144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5" tint="0.79998168889431442"/>
        </patternFill>
      </fill>
    </dxf>
    <dxf>
      <fill>
        <patternFill>
          <bgColor theme="5" tint="0.7999816888943144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gray125"/>
      </fill>
    </dxf>
    <dxf>
      <fill>
        <patternFill>
          <bgColor rgb="FFFF0000"/>
        </patternFill>
      </fill>
    </dxf>
    <dxf>
      <fill>
        <patternFill>
          <bgColor rgb="FFFF0000"/>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74790" name="Picture 4">
          <a:extLst>
            <a:ext uri="{FF2B5EF4-FFF2-40B4-BE49-F238E27FC236}">
              <a16:creationId xmlns:a16="http://schemas.microsoft.com/office/drawing/2014/main" id="{0DE2A7D0-1CB3-4A38-A0BC-0B0EC86DEE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330200</xdr:colOff>
      <xdr:row>79</xdr:row>
      <xdr:rowOff>28575</xdr:rowOff>
    </xdr:from>
    <xdr:to>
      <xdr:col>13</xdr:col>
      <xdr:colOff>330200</xdr:colOff>
      <xdr:row>157</xdr:row>
      <xdr:rowOff>114300</xdr:rowOff>
    </xdr:to>
    <xdr:cxnSp macro="">
      <xdr:nvCxnSpPr>
        <xdr:cNvPr id="2" name="直線矢印コネクタ 1">
          <a:extLst>
            <a:ext uri="{FF2B5EF4-FFF2-40B4-BE49-F238E27FC236}">
              <a16:creationId xmlns:a16="http://schemas.microsoft.com/office/drawing/2014/main" id="{DA1449C5-7565-4E75-8A39-BD717666C36B}"/>
            </a:ext>
          </a:extLst>
        </xdr:cNvPr>
        <xdr:cNvCxnSpPr/>
      </xdr:nvCxnSpPr>
      <xdr:spPr>
        <a:xfrm>
          <a:off x="9686925" y="12677775"/>
          <a:ext cx="0" cy="12582525"/>
        </a:xfrm>
        <a:prstGeom prst="straightConnector1">
          <a:avLst/>
        </a:prstGeom>
        <a:ln w="19050">
          <a:solidFill>
            <a:srgbClr val="FF0000"/>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37.bin"/><Relationship Id="rId4" Type="http://schemas.openxmlformats.org/officeDocument/2006/relationships/comments" Target="../comments5.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Y223"/>
  <sheetViews>
    <sheetView showGridLines="0" showZeros="0" tabSelected="1" view="pageBreakPreview" zoomScaleNormal="100" zoomScaleSheetLayoutView="100" workbookViewId="0">
      <selection activeCell="U1" sqref="U1"/>
    </sheetView>
  </sheetViews>
  <sheetFormatPr defaultColWidth="9" defaultRowHeight="13.5"/>
  <cols>
    <col min="1" max="7" width="5.125" style="189" customWidth="1"/>
    <col min="8" max="8" width="2.625" style="188" customWidth="1"/>
    <col min="9" max="20" width="5.125" style="189" customWidth="1"/>
    <col min="21" max="21" width="10.625" style="458" customWidth="1"/>
    <col min="22" max="23" width="10.625" style="458" hidden="1" customWidth="1"/>
    <col min="24" max="25" width="10.625" style="458" customWidth="1"/>
    <col min="26" max="16384" width="9" style="459"/>
  </cols>
  <sheetData>
    <row r="1" spans="1:23" ht="18" customHeight="1">
      <c r="A1" s="189" t="s">
        <v>359</v>
      </c>
      <c r="U1" s="1114" t="s">
        <v>2899</v>
      </c>
      <c r="V1" s="458" t="s">
        <v>1063</v>
      </c>
      <c r="W1" s="458" t="s">
        <v>1064</v>
      </c>
    </row>
    <row r="2" spans="1:23" ht="18" customHeight="1">
      <c r="U2" s="1015"/>
      <c r="V2" s="458" t="s">
        <v>1065</v>
      </c>
      <c r="W2" s="458" t="s">
        <v>2032</v>
      </c>
    </row>
    <row r="3" spans="1:23" ht="18" customHeight="1">
      <c r="V3" s="458" t="s">
        <v>542</v>
      </c>
      <c r="W3" s="458" t="s">
        <v>2031</v>
      </c>
    </row>
    <row r="4" spans="1:23" ht="18" customHeight="1">
      <c r="A4" s="1337" t="s">
        <v>1104</v>
      </c>
      <c r="B4" s="1337"/>
      <c r="C4" s="1337"/>
      <c r="D4" s="1337"/>
      <c r="E4" s="1337"/>
      <c r="F4" s="1337"/>
      <c r="G4" s="1337"/>
      <c r="H4" s="1337"/>
      <c r="I4" s="1337"/>
      <c r="J4" s="1337"/>
      <c r="K4" s="1337"/>
      <c r="L4" s="1337"/>
      <c r="M4" s="1337"/>
      <c r="N4" s="1337"/>
      <c r="O4" s="1337"/>
      <c r="P4" s="1337"/>
      <c r="Q4" s="1337"/>
      <c r="R4" s="1337"/>
      <c r="S4" s="1337"/>
      <c r="T4" s="1337"/>
      <c r="W4" s="458" t="s">
        <v>2030</v>
      </c>
    </row>
    <row r="5" spans="1:23" ht="18" customHeight="1">
      <c r="A5" s="1327" t="s">
        <v>1105</v>
      </c>
      <c r="B5" s="1327"/>
      <c r="C5" s="1327"/>
      <c r="D5" s="1327"/>
      <c r="E5" s="1327"/>
      <c r="F5" s="1327"/>
      <c r="G5" s="1327"/>
      <c r="H5" s="1327"/>
      <c r="I5" s="1327"/>
      <c r="J5" s="1327"/>
      <c r="K5" s="1327"/>
      <c r="L5" s="1327"/>
      <c r="M5" s="1327"/>
      <c r="N5" s="1327"/>
      <c r="O5" s="1327"/>
      <c r="P5" s="1327"/>
      <c r="Q5" s="1327"/>
      <c r="R5" s="1327"/>
      <c r="S5" s="1327"/>
      <c r="T5" s="1327"/>
      <c r="W5" s="458" t="s">
        <v>2029</v>
      </c>
    </row>
    <row r="6" spans="1:23" ht="18" customHeight="1"/>
    <row r="7" spans="1:23" ht="18" customHeight="1"/>
    <row r="8" spans="1:23" ht="18" customHeight="1">
      <c r="N8" s="1314"/>
      <c r="O8" s="1314"/>
      <c r="P8" s="197" t="s">
        <v>46</v>
      </c>
      <c r="Q8" s="665"/>
      <c r="R8" s="197" t="s">
        <v>592</v>
      </c>
      <c r="S8" s="665"/>
      <c r="T8" s="197" t="s">
        <v>591</v>
      </c>
      <c r="W8" s="671"/>
    </row>
    <row r="9" spans="1:23" ht="18" customHeight="1">
      <c r="N9" s="188"/>
      <c r="O9" s="188"/>
      <c r="P9" s="197"/>
      <c r="Q9" s="197"/>
      <c r="R9" s="197"/>
      <c r="S9" s="197"/>
      <c r="T9" s="197"/>
      <c r="W9" s="458" t="s">
        <v>2080</v>
      </c>
    </row>
    <row r="10" spans="1:23" ht="18" customHeight="1">
      <c r="A10" s="189" t="s">
        <v>80</v>
      </c>
      <c r="W10" s="671" t="s">
        <v>2079</v>
      </c>
    </row>
    <row r="11" spans="1:23" ht="18" customHeight="1">
      <c r="A11" s="1324" t="s">
        <v>1406</v>
      </c>
      <c r="B11" s="1324"/>
      <c r="C11" s="1324"/>
      <c r="D11" s="1324"/>
      <c r="E11" s="1324"/>
      <c r="F11" s="1324"/>
      <c r="G11" s="1324"/>
      <c r="H11" s="1327"/>
      <c r="I11" s="1327"/>
      <c r="V11" s="669" t="s">
        <v>2033</v>
      </c>
      <c r="W11" s="669" t="str">
        <f>V11&amp;"知事"</f>
        <v>北海道知事</v>
      </c>
    </row>
    <row r="12" spans="1:23" ht="18" customHeight="1">
      <c r="V12" s="669" t="s">
        <v>2034</v>
      </c>
      <c r="W12" s="669" t="str">
        <f t="shared" ref="W12:W40" si="0">V12&amp;"知事"</f>
        <v>青森県知事</v>
      </c>
    </row>
    <row r="13" spans="1:23" ht="18" customHeight="1">
      <c r="I13" s="195" t="s">
        <v>1730</v>
      </c>
      <c r="J13" s="195"/>
      <c r="V13" s="669" t="s">
        <v>2035</v>
      </c>
      <c r="W13" s="669" t="str">
        <f t="shared" si="0"/>
        <v>岩手県知事</v>
      </c>
    </row>
    <row r="14" spans="1:23" ht="18" customHeight="1">
      <c r="K14" s="1319"/>
      <c r="L14" s="1319"/>
      <c r="M14" s="1319"/>
      <c r="N14" s="1319"/>
      <c r="O14" s="1319"/>
      <c r="P14" s="1319"/>
      <c r="Q14" s="1319"/>
      <c r="R14" s="1319"/>
      <c r="S14" s="460"/>
      <c r="T14" s="460"/>
      <c r="V14" s="669" t="s">
        <v>2036</v>
      </c>
      <c r="W14" s="669" t="str">
        <f t="shared" si="0"/>
        <v>宮城県知事</v>
      </c>
    </row>
    <row r="15" spans="1:23" ht="18" customHeight="1">
      <c r="I15" s="189" t="s">
        <v>1106</v>
      </c>
      <c r="V15" s="669" t="s">
        <v>2037</v>
      </c>
      <c r="W15" s="669" t="str">
        <f t="shared" si="0"/>
        <v>秋田県知事</v>
      </c>
    </row>
    <row r="16" spans="1:23" ht="18" customHeight="1">
      <c r="K16" s="1319"/>
      <c r="L16" s="1319"/>
      <c r="M16" s="1319"/>
      <c r="N16" s="1319"/>
      <c r="O16" s="1319"/>
      <c r="P16" s="1319"/>
      <c r="Q16" s="1319"/>
      <c r="R16" s="1319"/>
      <c r="V16" s="669" t="s">
        <v>2038</v>
      </c>
      <c r="W16" s="669" t="str">
        <f t="shared" si="0"/>
        <v>山形県知事</v>
      </c>
    </row>
    <row r="17" spans="1:23" ht="18" customHeight="1">
      <c r="V17" s="669" t="s">
        <v>2039</v>
      </c>
      <c r="W17" s="669" t="str">
        <f t="shared" si="0"/>
        <v>福島県知事</v>
      </c>
    </row>
    <row r="18" spans="1:23" ht="18" customHeight="1">
      <c r="V18" s="669" t="s">
        <v>2040</v>
      </c>
      <c r="W18" s="669" t="str">
        <f t="shared" si="0"/>
        <v>茨城県知事</v>
      </c>
    </row>
    <row r="19" spans="1:23">
      <c r="C19" s="189" t="s">
        <v>2775</v>
      </c>
      <c r="H19" s="189"/>
      <c r="V19" s="669" t="s">
        <v>2041</v>
      </c>
      <c r="W19" s="669" t="str">
        <f t="shared" si="0"/>
        <v>栃木県知事</v>
      </c>
    </row>
    <row r="20" spans="1:23">
      <c r="C20" s="162" t="s">
        <v>1068</v>
      </c>
      <c r="H20" s="189"/>
      <c r="V20" s="669" t="s">
        <v>2042</v>
      </c>
      <c r="W20" s="669" t="str">
        <f t="shared" si="0"/>
        <v>群馬県知事</v>
      </c>
    </row>
    <row r="21" spans="1:23" ht="18" customHeight="1">
      <c r="A21" s="462"/>
      <c r="B21" s="462"/>
      <c r="C21" s="462"/>
      <c r="D21" s="462"/>
      <c r="E21" s="462"/>
      <c r="F21" s="462"/>
      <c r="G21" s="462"/>
      <c r="H21" s="462"/>
      <c r="I21" s="462"/>
      <c r="J21" s="462"/>
      <c r="K21" s="462"/>
      <c r="L21" s="462"/>
      <c r="M21" s="462"/>
      <c r="N21" s="462"/>
      <c r="O21" s="462"/>
      <c r="P21" s="462"/>
      <c r="Q21" s="462"/>
      <c r="R21" s="462"/>
      <c r="S21" s="462"/>
      <c r="T21" s="462"/>
      <c r="V21" s="669" t="s">
        <v>2043</v>
      </c>
      <c r="W21" s="669" t="str">
        <f t="shared" si="0"/>
        <v>埼玉県知事</v>
      </c>
    </row>
    <row r="22" spans="1:23" ht="18" customHeight="1">
      <c r="A22" s="462"/>
      <c r="B22" s="462"/>
      <c r="C22" s="462"/>
      <c r="D22" s="462"/>
      <c r="E22" s="462"/>
      <c r="F22" s="462"/>
      <c r="G22" s="462"/>
      <c r="H22" s="462"/>
      <c r="I22" s="462"/>
      <c r="J22" s="462"/>
      <c r="K22" s="462"/>
      <c r="L22" s="462"/>
      <c r="M22" s="462"/>
      <c r="N22" s="462"/>
      <c r="O22" s="462"/>
      <c r="P22" s="462"/>
      <c r="Q22" s="462"/>
      <c r="R22" s="462"/>
      <c r="S22" s="462"/>
      <c r="T22" s="462"/>
      <c r="V22" s="669" t="s">
        <v>2044</v>
      </c>
      <c r="W22" s="669" t="str">
        <f t="shared" si="0"/>
        <v>千葉県知事</v>
      </c>
    </row>
    <row r="23" spans="1:23" ht="18" customHeight="1">
      <c r="A23" s="462"/>
      <c r="B23" s="462"/>
      <c r="C23" s="462"/>
      <c r="D23" s="462"/>
      <c r="E23" s="462"/>
      <c r="F23" s="462"/>
      <c r="G23" s="462"/>
      <c r="H23" s="462"/>
      <c r="I23" s="462"/>
      <c r="J23" s="462"/>
      <c r="K23" s="462"/>
      <c r="L23" s="462"/>
      <c r="M23" s="462"/>
      <c r="N23" s="462"/>
      <c r="O23" s="462"/>
      <c r="P23" s="462"/>
      <c r="Q23" s="462"/>
      <c r="R23" s="462"/>
      <c r="S23" s="462"/>
      <c r="T23" s="462"/>
      <c r="V23" s="669" t="s">
        <v>2028</v>
      </c>
      <c r="W23" s="669" t="str">
        <f t="shared" si="0"/>
        <v>東京都知事</v>
      </c>
    </row>
    <row r="24" spans="1:23" ht="18" customHeight="1">
      <c r="A24" s="462"/>
      <c r="B24" s="462"/>
      <c r="C24" s="462"/>
      <c r="D24" s="462"/>
      <c r="E24" s="462"/>
      <c r="F24" s="462"/>
      <c r="G24" s="462"/>
      <c r="H24" s="462"/>
      <c r="I24" s="462"/>
      <c r="J24" s="462"/>
      <c r="K24" s="462"/>
      <c r="L24" s="462"/>
      <c r="M24" s="462"/>
      <c r="N24" s="462"/>
      <c r="O24" s="462"/>
      <c r="P24" s="462"/>
      <c r="Q24" s="462"/>
      <c r="R24" s="462"/>
      <c r="S24" s="462"/>
      <c r="T24" s="462"/>
      <c r="V24" s="669" t="s">
        <v>2045</v>
      </c>
      <c r="W24" s="669" t="str">
        <f t="shared" si="0"/>
        <v>神奈川県知事</v>
      </c>
    </row>
    <row r="25" spans="1:23" ht="18" customHeight="1">
      <c r="V25" s="669" t="s">
        <v>2046</v>
      </c>
      <c r="W25" s="669" t="str">
        <f t="shared" si="0"/>
        <v>新潟県知事</v>
      </c>
    </row>
    <row r="26" spans="1:23" ht="18" customHeight="1">
      <c r="V26" s="670" t="s">
        <v>2047</v>
      </c>
      <c r="W26" s="669" t="str">
        <f t="shared" si="0"/>
        <v>富山県知事</v>
      </c>
    </row>
    <row r="27" spans="1:23" ht="18" customHeight="1">
      <c r="V27" s="670" t="s">
        <v>2048</v>
      </c>
      <c r="W27" s="669" t="str">
        <f t="shared" si="0"/>
        <v>石川県知事</v>
      </c>
    </row>
    <row r="28" spans="1:23" ht="18" customHeight="1">
      <c r="H28" s="189"/>
      <c r="V28" s="670" t="s">
        <v>2049</v>
      </c>
      <c r="W28" s="669" t="str">
        <f t="shared" si="0"/>
        <v>福井県知事</v>
      </c>
    </row>
    <row r="29" spans="1:23" ht="18" customHeight="1">
      <c r="A29" s="1273"/>
      <c r="B29" s="1273"/>
      <c r="C29" s="1273"/>
      <c r="D29" s="1273"/>
      <c r="E29" s="1273"/>
      <c r="F29" s="1273"/>
      <c r="H29" s="189"/>
      <c r="V29" s="670" t="s">
        <v>2050</v>
      </c>
      <c r="W29" s="669" t="str">
        <f t="shared" si="0"/>
        <v>山梨県知事</v>
      </c>
    </row>
    <row r="30" spans="1:23" ht="18" customHeight="1">
      <c r="A30" s="1273"/>
      <c r="B30" s="1273"/>
      <c r="C30" s="1273"/>
      <c r="D30" s="1273"/>
      <c r="E30" s="1273"/>
      <c r="F30" s="1273"/>
      <c r="H30" s="189"/>
      <c r="V30" s="670" t="s">
        <v>2051</v>
      </c>
      <c r="W30" s="669" t="str">
        <f t="shared" si="0"/>
        <v>長野県知事</v>
      </c>
    </row>
    <row r="31" spans="1:23" ht="18" customHeight="1">
      <c r="A31" s="1276"/>
      <c r="B31" s="1276"/>
      <c r="C31" s="1276"/>
      <c r="D31" s="1276"/>
      <c r="E31" s="1276"/>
      <c r="F31" s="1276"/>
      <c r="G31" s="472"/>
      <c r="H31" s="472"/>
      <c r="I31" s="472"/>
      <c r="J31" s="472"/>
      <c r="K31" s="472"/>
      <c r="L31" s="472"/>
      <c r="M31" s="472"/>
      <c r="N31" s="472"/>
      <c r="O31" s="472"/>
      <c r="P31" s="472"/>
      <c r="Q31" s="472"/>
      <c r="R31" s="472"/>
      <c r="S31" s="472"/>
      <c r="T31" s="472"/>
      <c r="V31" s="670" t="s">
        <v>2052</v>
      </c>
      <c r="W31" s="669" t="str">
        <f t="shared" si="0"/>
        <v>岐阜県知事</v>
      </c>
    </row>
    <row r="32" spans="1:23" ht="18" customHeight="1">
      <c r="A32" s="1278" t="s">
        <v>2798</v>
      </c>
      <c r="B32" s="1279"/>
      <c r="C32" s="1279"/>
      <c r="D32" s="1279"/>
      <c r="E32" s="1279"/>
      <c r="F32" s="1280"/>
      <c r="G32" s="605" t="s">
        <v>2799</v>
      </c>
      <c r="H32" s="189"/>
      <c r="T32" s="606"/>
      <c r="V32" s="670" t="s">
        <v>2053</v>
      </c>
      <c r="W32" s="669" t="str">
        <f t="shared" si="0"/>
        <v>静岡県知事</v>
      </c>
    </row>
    <row r="33" spans="1:25" ht="18" customHeight="1">
      <c r="A33" s="1272"/>
      <c r="B33" s="1273"/>
      <c r="C33" s="1273"/>
      <c r="D33" s="1273"/>
      <c r="E33" s="1273"/>
      <c r="F33" s="1274"/>
      <c r="G33" s="605"/>
      <c r="H33" s="189"/>
      <c r="T33" s="606"/>
      <c r="V33" s="670" t="s">
        <v>2054</v>
      </c>
      <c r="W33" s="669" t="str">
        <f t="shared" si="0"/>
        <v>愛知県知事</v>
      </c>
    </row>
    <row r="34" spans="1:25" ht="18" customHeight="1">
      <c r="A34" s="1272"/>
      <c r="B34" s="1273"/>
      <c r="C34" s="1273"/>
      <c r="D34" s="1273"/>
      <c r="E34" s="1273"/>
      <c r="F34" s="1274"/>
      <c r="G34" s="605"/>
      <c r="H34" s="189"/>
      <c r="T34" s="606"/>
      <c r="V34" s="670" t="s">
        <v>2055</v>
      </c>
      <c r="W34" s="669" t="str">
        <f t="shared" si="0"/>
        <v>三重県知事</v>
      </c>
    </row>
    <row r="35" spans="1:25" ht="18" customHeight="1">
      <c r="A35" s="1272"/>
      <c r="B35" s="1273"/>
      <c r="C35" s="1273"/>
      <c r="D35" s="1273"/>
      <c r="E35" s="1273"/>
      <c r="F35" s="1274"/>
      <c r="G35" s="605"/>
      <c r="H35" s="189"/>
      <c r="T35" s="606"/>
      <c r="V35" s="670" t="s">
        <v>2056</v>
      </c>
      <c r="W35" s="669" t="str">
        <f t="shared" si="0"/>
        <v>滋賀県知事</v>
      </c>
    </row>
    <row r="36" spans="1:25" ht="18" customHeight="1">
      <c r="A36" s="1275"/>
      <c r="B36" s="1276"/>
      <c r="C36" s="1276"/>
      <c r="D36" s="1276"/>
      <c r="E36" s="1276"/>
      <c r="F36" s="1277"/>
      <c r="G36" s="605"/>
      <c r="H36" s="189"/>
      <c r="T36" s="606"/>
      <c r="V36" s="670" t="s">
        <v>2057</v>
      </c>
      <c r="W36" s="669" t="str">
        <f t="shared" si="0"/>
        <v>京都府知事</v>
      </c>
    </row>
    <row r="37" spans="1:25" ht="18" customHeight="1">
      <c r="A37" s="464" t="s">
        <v>1731</v>
      </c>
      <c r="B37" s="1334"/>
      <c r="C37" s="1334"/>
      <c r="D37" s="1334"/>
      <c r="E37" s="1334"/>
      <c r="F37" s="465" t="s">
        <v>1732</v>
      </c>
      <c r="G37" s="605"/>
      <c r="H37" s="189"/>
      <c r="T37" s="606"/>
      <c r="V37" s="670" t="s">
        <v>2058</v>
      </c>
      <c r="W37" s="669" t="str">
        <f t="shared" si="0"/>
        <v>大阪府知事</v>
      </c>
    </row>
    <row r="38" spans="1:25" ht="18" customHeight="1">
      <c r="A38" s="466" t="s">
        <v>2735</v>
      </c>
      <c r="B38" s="467"/>
      <c r="C38" s="468"/>
      <c r="D38" s="468"/>
      <c r="E38" s="467"/>
      <c r="F38" s="469"/>
      <c r="G38" s="604"/>
      <c r="H38" s="472"/>
      <c r="I38" s="472"/>
      <c r="J38" s="472"/>
      <c r="K38" s="472"/>
      <c r="L38" s="472"/>
      <c r="M38" s="472"/>
      <c r="N38" s="472"/>
      <c r="O38" s="472"/>
      <c r="P38" s="472"/>
      <c r="Q38" s="472"/>
      <c r="R38" s="472"/>
      <c r="S38" s="472"/>
      <c r="T38" s="469"/>
      <c r="V38" s="670" t="s">
        <v>2059</v>
      </c>
      <c r="W38" s="669" t="str">
        <f t="shared" si="0"/>
        <v>兵庫県知事</v>
      </c>
    </row>
    <row r="39" spans="1:25" ht="18" customHeight="1">
      <c r="V39" s="670" t="s">
        <v>2060</v>
      </c>
      <c r="W39" s="669" t="str">
        <f t="shared" si="0"/>
        <v>奈良県知事</v>
      </c>
    </row>
    <row r="40" spans="1:25" ht="18" customHeight="1">
      <c r="V40" s="670" t="s">
        <v>2061</v>
      </c>
      <c r="W40" s="669" t="str">
        <f t="shared" si="0"/>
        <v>和歌山県知事</v>
      </c>
    </row>
    <row r="41" spans="1:25" ht="18" customHeight="1">
      <c r="V41" s="670" t="s">
        <v>2062</v>
      </c>
      <c r="W41" s="669" t="str">
        <f t="shared" ref="W41:W52" si="1">V41&amp;"知事"</f>
        <v>鳥取県知事</v>
      </c>
    </row>
    <row r="42" spans="1:25">
      <c r="A42" s="1246" t="s">
        <v>2493</v>
      </c>
      <c r="B42" s="1247"/>
      <c r="C42" s="1248"/>
      <c r="D42" s="1248"/>
      <c r="E42" s="1248"/>
      <c r="F42" s="1248"/>
      <c r="G42" s="1248"/>
      <c r="H42" s="404"/>
      <c r="I42" s="1248"/>
      <c r="J42" s="1248"/>
      <c r="K42" s="1248"/>
      <c r="L42" s="1248"/>
      <c r="M42" s="1248"/>
      <c r="N42" s="1248"/>
      <c r="O42" s="1248"/>
      <c r="P42" s="1248"/>
      <c r="Q42" s="1248"/>
      <c r="R42" s="1248"/>
      <c r="S42" s="1248"/>
      <c r="T42" s="1248"/>
      <c r="V42" s="670" t="s">
        <v>2063</v>
      </c>
      <c r="W42" s="669" t="str">
        <f t="shared" si="1"/>
        <v>島根県知事</v>
      </c>
    </row>
    <row r="43" spans="1:25" ht="12" customHeight="1">
      <c r="A43" s="1249" t="s">
        <v>2738</v>
      </c>
      <c r="B43" s="1247"/>
      <c r="C43" s="1248"/>
      <c r="D43" s="1248"/>
      <c r="E43" s="1248"/>
      <c r="F43" s="1248"/>
      <c r="G43" s="1248"/>
      <c r="H43" s="404"/>
      <c r="I43" s="1248"/>
      <c r="J43" s="1248"/>
      <c r="K43" s="1248"/>
      <c r="L43" s="1248"/>
      <c r="M43" s="1248"/>
      <c r="N43" s="1248"/>
      <c r="O43" s="1248"/>
      <c r="P43" s="1248"/>
      <c r="Q43" s="1248"/>
      <c r="R43" s="1248"/>
      <c r="S43" s="1248"/>
      <c r="T43" s="1248"/>
      <c r="V43" s="670" t="s">
        <v>2064</v>
      </c>
      <c r="W43" s="669" t="str">
        <f t="shared" si="1"/>
        <v>岡山県知事</v>
      </c>
    </row>
    <row r="44" spans="1:25" ht="12" customHeight="1">
      <c r="A44" s="1246"/>
      <c r="B44" s="1247" t="s">
        <v>580</v>
      </c>
      <c r="C44" s="1248"/>
      <c r="D44" s="1248"/>
      <c r="E44" s="1248"/>
      <c r="F44" s="1248"/>
      <c r="G44" s="1248"/>
      <c r="H44" s="1248"/>
      <c r="I44" s="1248"/>
      <c r="J44" s="1248"/>
      <c r="K44" s="1248"/>
      <c r="L44" s="1248"/>
      <c r="M44" s="1248"/>
      <c r="N44" s="1248"/>
      <c r="O44" s="1248"/>
      <c r="P44" s="1248"/>
      <c r="Q44" s="1248"/>
      <c r="R44" s="1248"/>
      <c r="S44" s="1248"/>
      <c r="T44" s="1248"/>
      <c r="V44" s="670" t="s">
        <v>2065</v>
      </c>
      <c r="W44" s="669" t="str">
        <f t="shared" si="1"/>
        <v>広島県知事</v>
      </c>
    </row>
    <row r="45" spans="1:25" ht="12" customHeight="1">
      <c r="A45" s="1249" t="s">
        <v>2739</v>
      </c>
      <c r="B45" s="1247"/>
      <c r="C45" s="1248"/>
      <c r="D45" s="1248"/>
      <c r="E45" s="1248"/>
      <c r="F45" s="1248"/>
      <c r="G45" s="1248"/>
      <c r="H45" s="404"/>
      <c r="I45" s="1248"/>
      <c r="J45" s="1248"/>
      <c r="K45" s="1248"/>
      <c r="L45" s="1248"/>
      <c r="M45" s="1248"/>
      <c r="N45" s="1248"/>
      <c r="O45" s="1248"/>
      <c r="P45" s="1248"/>
      <c r="Q45" s="1248"/>
      <c r="R45" s="1248"/>
      <c r="S45" s="1248"/>
      <c r="T45" s="1248"/>
      <c r="V45" s="670" t="s">
        <v>2066</v>
      </c>
      <c r="W45" s="669" t="str">
        <f t="shared" si="1"/>
        <v>山口県知事</v>
      </c>
    </row>
    <row r="46" spans="1:25" ht="12" customHeight="1">
      <c r="A46" s="1246"/>
      <c r="B46" s="1247" t="s">
        <v>1076</v>
      </c>
      <c r="C46" s="1248"/>
      <c r="D46" s="1248"/>
      <c r="E46" s="1248"/>
      <c r="F46" s="1248"/>
      <c r="G46" s="1248"/>
      <c r="H46" s="1248"/>
      <c r="I46" s="1248"/>
      <c r="J46" s="1248"/>
      <c r="K46" s="1248"/>
      <c r="L46" s="1248"/>
      <c r="M46" s="1248"/>
      <c r="N46" s="1248"/>
      <c r="O46" s="1248"/>
      <c r="P46" s="1248"/>
      <c r="Q46" s="1248"/>
      <c r="R46" s="1248"/>
      <c r="S46" s="1248"/>
      <c r="T46" s="1248"/>
      <c r="V46" s="670" t="s">
        <v>2067</v>
      </c>
      <c r="W46" s="669" t="str">
        <f t="shared" si="1"/>
        <v>徳島県知事</v>
      </c>
    </row>
    <row r="47" spans="1:25" s="1248" customFormat="1" ht="12" customHeight="1">
      <c r="A47" s="1250"/>
      <c r="B47" s="1247"/>
      <c r="C47" s="202"/>
      <c r="D47" s="202"/>
      <c r="E47" s="202"/>
      <c r="F47" s="202"/>
      <c r="G47" s="202"/>
      <c r="H47" s="202"/>
      <c r="I47" s="202"/>
      <c r="J47" s="202"/>
      <c r="K47" s="202"/>
      <c r="L47" s="202"/>
      <c r="M47" s="202"/>
      <c r="N47" s="202"/>
      <c r="O47" s="202"/>
      <c r="P47" s="202"/>
      <c r="Q47" s="202"/>
      <c r="R47" s="202"/>
      <c r="S47" s="202"/>
      <c r="T47" s="202"/>
      <c r="U47" s="458"/>
      <c r="V47" s="670" t="s">
        <v>2068</v>
      </c>
      <c r="W47" s="669" t="str">
        <f t="shared" si="1"/>
        <v>香川県知事</v>
      </c>
      <c r="X47" s="458"/>
      <c r="Y47" s="458"/>
    </row>
    <row r="48" spans="1:25" s="1248" customFormat="1" ht="12" customHeight="1">
      <c r="A48" s="1251" t="s">
        <v>2638</v>
      </c>
      <c r="B48" s="1247" t="s">
        <v>2740</v>
      </c>
      <c r="C48" s="202"/>
      <c r="D48" s="202"/>
      <c r="E48" s="202"/>
      <c r="F48" s="202"/>
      <c r="G48" s="202"/>
      <c r="H48" s="202"/>
      <c r="I48" s="202"/>
      <c r="J48" s="202"/>
      <c r="K48" s="202"/>
      <c r="L48" s="202"/>
      <c r="M48" s="202"/>
      <c r="N48" s="202"/>
      <c r="O48" s="202"/>
      <c r="P48" s="202"/>
      <c r="Q48" s="202"/>
      <c r="R48" s="202"/>
      <c r="S48" s="202"/>
      <c r="T48" s="202"/>
      <c r="U48" s="458"/>
      <c r="V48" s="670" t="s">
        <v>2069</v>
      </c>
      <c r="W48" s="669" t="str">
        <f t="shared" si="1"/>
        <v>愛媛県知事</v>
      </c>
      <c r="X48" s="458"/>
      <c r="Y48" s="458"/>
    </row>
    <row r="49" spans="1:25" s="1248" customFormat="1" ht="12" customHeight="1">
      <c r="A49" s="1250"/>
      <c r="B49" s="1252" t="s">
        <v>2741</v>
      </c>
      <c r="C49" s="202"/>
      <c r="D49" s="202"/>
      <c r="E49" s="202"/>
      <c r="F49" s="202"/>
      <c r="G49" s="202"/>
      <c r="H49" s="202"/>
      <c r="I49" s="202"/>
      <c r="J49" s="202"/>
      <c r="K49" s="202"/>
      <c r="L49" s="202"/>
      <c r="M49" s="202"/>
      <c r="N49" s="202"/>
      <c r="O49" s="202"/>
      <c r="P49" s="202"/>
      <c r="Q49" s="202"/>
      <c r="R49" s="202"/>
      <c r="S49" s="202"/>
      <c r="T49" s="202"/>
      <c r="U49" s="458"/>
      <c r="V49" s="670" t="s">
        <v>2070</v>
      </c>
      <c r="W49" s="669" t="str">
        <f t="shared" si="1"/>
        <v>高知県知事</v>
      </c>
      <c r="X49" s="458"/>
      <c r="Y49" s="458"/>
    </row>
    <row r="50" spans="1:25" s="1248" customFormat="1" ht="12" customHeight="1">
      <c r="A50" s="1250"/>
      <c r="B50" s="1252" t="s">
        <v>2742</v>
      </c>
      <c r="C50" s="202"/>
      <c r="D50" s="202"/>
      <c r="E50" s="202"/>
      <c r="F50" s="202"/>
      <c r="G50" s="202"/>
      <c r="H50" s="202"/>
      <c r="I50" s="202"/>
      <c r="J50" s="202"/>
      <c r="K50" s="202"/>
      <c r="L50" s="202"/>
      <c r="M50" s="202"/>
      <c r="N50" s="202"/>
      <c r="O50" s="202"/>
      <c r="P50" s="202"/>
      <c r="Q50" s="202"/>
      <c r="R50" s="202"/>
      <c r="S50" s="202"/>
      <c r="T50" s="202"/>
      <c r="U50" s="458"/>
      <c r="V50" s="670" t="s">
        <v>2071</v>
      </c>
      <c r="W50" s="669" t="str">
        <f t="shared" si="1"/>
        <v>福岡県知事</v>
      </c>
      <c r="X50" s="458"/>
      <c r="Y50" s="458"/>
    </row>
    <row r="51" spans="1:25" s="1248" customFormat="1" ht="12" customHeight="1">
      <c r="A51" s="1250"/>
      <c r="B51" s="1252" t="s">
        <v>2743</v>
      </c>
      <c r="C51" s="202"/>
      <c r="D51" s="202"/>
      <c r="E51" s="202"/>
      <c r="F51" s="202"/>
      <c r="G51" s="202"/>
      <c r="H51" s="202"/>
      <c r="I51" s="202"/>
      <c r="J51" s="202"/>
      <c r="K51" s="202"/>
      <c r="L51" s="202"/>
      <c r="M51" s="202"/>
      <c r="N51" s="202"/>
      <c r="O51" s="202"/>
      <c r="P51" s="202"/>
      <c r="Q51" s="202"/>
      <c r="R51" s="202"/>
      <c r="S51" s="202"/>
      <c r="T51" s="202"/>
      <c r="U51" s="458"/>
      <c r="V51" s="670" t="s">
        <v>2072</v>
      </c>
      <c r="W51" s="669" t="str">
        <f t="shared" si="1"/>
        <v>佐賀県知事</v>
      </c>
      <c r="X51" s="458"/>
      <c r="Y51" s="458"/>
    </row>
    <row r="52" spans="1:25" s="1248" customFormat="1" ht="12" customHeight="1">
      <c r="A52" s="1253"/>
      <c r="B52" s="1252" t="s">
        <v>2744</v>
      </c>
      <c r="C52" s="202"/>
      <c r="D52" s="202"/>
      <c r="E52" s="202"/>
      <c r="F52" s="202"/>
      <c r="G52" s="202"/>
      <c r="H52" s="202"/>
      <c r="I52" s="202"/>
      <c r="J52" s="202"/>
      <c r="K52" s="202"/>
      <c r="L52" s="202"/>
      <c r="M52" s="202"/>
      <c r="N52" s="202"/>
      <c r="O52" s="202"/>
      <c r="P52" s="202"/>
      <c r="Q52" s="202"/>
      <c r="R52" s="202"/>
      <c r="S52" s="202"/>
      <c r="T52" s="202"/>
      <c r="U52" s="458"/>
      <c r="V52" s="670" t="s">
        <v>2073</v>
      </c>
      <c r="W52" s="669" t="str">
        <f t="shared" si="1"/>
        <v>長崎県知事</v>
      </c>
      <c r="X52" s="458"/>
      <c r="Y52" s="458"/>
    </row>
    <row r="53" spans="1:25" s="1248" customFormat="1" ht="18" customHeight="1">
      <c r="A53" s="1253"/>
      <c r="B53" s="1252"/>
      <c r="C53" s="202"/>
      <c r="D53" s="202"/>
      <c r="E53" s="202"/>
      <c r="F53" s="202"/>
      <c r="G53" s="202"/>
      <c r="H53" s="202"/>
      <c r="I53" s="202"/>
      <c r="J53" s="202"/>
      <c r="K53" s="202"/>
      <c r="L53" s="202"/>
      <c r="M53" s="202"/>
      <c r="N53" s="202"/>
      <c r="O53" s="202"/>
      <c r="P53" s="202"/>
      <c r="Q53" s="202"/>
      <c r="R53" s="202"/>
      <c r="S53" s="202"/>
      <c r="T53" s="202"/>
      <c r="U53" s="458"/>
      <c r="V53" s="670" t="s">
        <v>2074</v>
      </c>
      <c r="W53" s="669" t="str">
        <f>V53&amp;"知事"</f>
        <v>熊本県知事</v>
      </c>
      <c r="X53" s="458"/>
      <c r="Y53" s="458"/>
    </row>
    <row r="54" spans="1:25" s="1248" customFormat="1" ht="18" customHeight="1">
      <c r="A54" s="1253"/>
      <c r="B54" s="1252"/>
      <c r="C54" s="202"/>
      <c r="D54" s="202"/>
      <c r="E54" s="202"/>
      <c r="F54" s="202"/>
      <c r="G54" s="202"/>
      <c r="H54" s="202"/>
      <c r="I54" s="202"/>
      <c r="J54" s="202"/>
      <c r="K54" s="202"/>
      <c r="L54" s="202"/>
      <c r="M54" s="202"/>
      <c r="N54" s="202"/>
      <c r="O54" s="202"/>
      <c r="P54" s="202"/>
      <c r="Q54" s="202"/>
      <c r="R54" s="202"/>
      <c r="S54" s="202"/>
      <c r="T54" s="202"/>
      <c r="U54" s="458"/>
      <c r="V54" s="670" t="s">
        <v>2075</v>
      </c>
      <c r="W54" s="669" t="str">
        <f>V54&amp;"知事"</f>
        <v>大分県知事</v>
      </c>
      <c r="X54" s="458"/>
      <c r="Y54" s="458"/>
    </row>
    <row r="55" spans="1:25" s="1248" customFormat="1" ht="18" customHeight="1">
      <c r="A55" s="1253"/>
      <c r="B55" s="1252"/>
      <c r="C55" s="202"/>
      <c r="D55" s="202"/>
      <c r="E55" s="202"/>
      <c r="F55" s="202"/>
      <c r="G55" s="202"/>
      <c r="H55" s="202"/>
      <c r="I55" s="202"/>
      <c r="J55" s="202"/>
      <c r="K55" s="202"/>
      <c r="L55" s="202"/>
      <c r="M55" s="202"/>
      <c r="N55" s="202"/>
      <c r="O55" s="202"/>
      <c r="P55" s="202"/>
      <c r="Q55" s="202"/>
      <c r="R55" s="202"/>
      <c r="S55" s="202"/>
      <c r="T55" s="202"/>
      <c r="U55" s="458"/>
      <c r="V55" s="670" t="s">
        <v>2076</v>
      </c>
      <c r="W55" s="669" t="str">
        <f>V55&amp;"知事"</f>
        <v>宮崎県知事</v>
      </c>
      <c r="X55" s="458"/>
      <c r="Y55" s="458"/>
    </row>
    <row r="56" spans="1:25" s="1248" customFormat="1" ht="18" customHeight="1">
      <c r="A56" s="1253"/>
      <c r="B56" s="1252"/>
      <c r="C56" s="202"/>
      <c r="D56" s="202"/>
      <c r="E56" s="202"/>
      <c r="F56" s="202"/>
      <c r="G56" s="202"/>
      <c r="H56" s="202"/>
      <c r="I56" s="202"/>
      <c r="J56" s="202"/>
      <c r="K56" s="202"/>
      <c r="L56" s="202"/>
      <c r="M56" s="202"/>
      <c r="N56" s="202"/>
      <c r="O56" s="202"/>
      <c r="P56" s="202"/>
      <c r="Q56" s="202"/>
      <c r="R56" s="202"/>
      <c r="S56" s="202"/>
      <c r="T56" s="202"/>
      <c r="U56" s="458"/>
      <c r="V56" s="670" t="s">
        <v>2077</v>
      </c>
      <c r="W56" s="669" t="str">
        <f>V56&amp;"知事"</f>
        <v>鹿児島県知事</v>
      </c>
      <c r="X56" s="458"/>
      <c r="Y56" s="458"/>
    </row>
    <row r="57" spans="1:25" ht="18" customHeight="1">
      <c r="A57" s="189" t="str">
        <f>U1</f>
        <v>ver_7.23</v>
      </c>
      <c r="B57" s="192"/>
      <c r="C57" s="192"/>
      <c r="D57" s="192"/>
      <c r="E57" s="192"/>
      <c r="F57" s="192"/>
      <c r="G57" s="192"/>
      <c r="H57" s="192"/>
      <c r="I57" s="192"/>
      <c r="J57" s="192"/>
      <c r="K57" s="192"/>
      <c r="L57" s="192"/>
      <c r="M57" s="192"/>
      <c r="N57" s="192"/>
      <c r="O57" s="192"/>
      <c r="P57" s="192"/>
      <c r="Q57" s="192"/>
      <c r="R57" s="192"/>
      <c r="S57" s="192"/>
      <c r="T57" s="192"/>
      <c r="V57" s="670" t="s">
        <v>2078</v>
      </c>
      <c r="W57" s="669" t="str">
        <f>V57&amp;"知事"</f>
        <v>沖縄県知事</v>
      </c>
    </row>
    <row r="58" spans="1:25" ht="18" customHeight="1">
      <c r="A58" s="1327" t="s">
        <v>1794</v>
      </c>
      <c r="B58" s="1327"/>
      <c r="C58" s="1327"/>
      <c r="D58" s="1327"/>
      <c r="E58" s="1327"/>
      <c r="F58" s="1327"/>
      <c r="G58" s="1327"/>
      <c r="H58" s="1327"/>
      <c r="I58" s="1327"/>
      <c r="J58" s="1327"/>
      <c r="K58" s="1327"/>
      <c r="L58" s="1327"/>
      <c r="M58" s="1327"/>
      <c r="N58" s="1327"/>
      <c r="O58" s="1327"/>
      <c r="P58" s="1327"/>
      <c r="Q58" s="1327"/>
      <c r="R58" s="1327"/>
      <c r="S58" s="1327"/>
      <c r="T58" s="1327"/>
      <c r="V58" s="459"/>
      <c r="W58" s="459"/>
    </row>
    <row r="59" spans="1:25" ht="18" customHeight="1">
      <c r="A59" s="472" t="s">
        <v>1795</v>
      </c>
      <c r="B59" s="472"/>
      <c r="C59" s="472"/>
      <c r="D59" s="472"/>
      <c r="E59" s="472"/>
      <c r="F59" s="472"/>
      <c r="G59" s="472"/>
      <c r="H59" s="470"/>
      <c r="I59" s="472"/>
      <c r="J59" s="472"/>
      <c r="K59" s="472"/>
      <c r="L59" s="472"/>
      <c r="M59" s="472"/>
      <c r="N59" s="472"/>
      <c r="O59" s="472"/>
      <c r="P59" s="472"/>
      <c r="Q59" s="472"/>
      <c r="R59" s="472"/>
      <c r="S59" s="472"/>
      <c r="T59" s="472"/>
      <c r="V59" s="459"/>
      <c r="W59" s="459"/>
    </row>
    <row r="60" spans="1:25" ht="18" customHeight="1">
      <c r="A60" s="1318" t="s">
        <v>1796</v>
      </c>
      <c r="B60" s="1318"/>
      <c r="C60" s="1318"/>
      <c r="V60" s="459"/>
      <c r="W60" s="459"/>
    </row>
    <row r="61" spans="1:25" ht="18" customHeight="1">
      <c r="A61" s="1335" t="s">
        <v>1797</v>
      </c>
      <c r="B61" s="1335"/>
      <c r="C61" s="1335"/>
      <c r="D61" s="1328"/>
      <c r="E61" s="1328"/>
      <c r="F61" s="1328"/>
      <c r="G61" s="1328"/>
      <c r="H61" s="1328"/>
      <c r="I61" s="1328"/>
      <c r="J61" s="1328"/>
      <c r="K61" s="1328"/>
      <c r="L61" s="1328"/>
      <c r="M61" s="1328"/>
      <c r="N61" s="1328"/>
      <c r="O61" s="1328"/>
      <c r="P61" s="1328"/>
      <c r="Q61" s="1328"/>
      <c r="R61" s="1328"/>
      <c r="S61" s="1328"/>
      <c r="T61" s="1328"/>
      <c r="V61" s="459"/>
      <c r="W61" s="459"/>
    </row>
    <row r="62" spans="1:25" ht="18" customHeight="1">
      <c r="A62" s="1312" t="s">
        <v>1798</v>
      </c>
      <c r="B62" s="1312"/>
      <c r="C62" s="1312"/>
      <c r="D62" s="1319">
        <f>IF(K14="",K16,K14&amp;"　"&amp;K16)</f>
        <v>0</v>
      </c>
      <c r="E62" s="1319"/>
      <c r="F62" s="1319"/>
      <c r="G62" s="1319"/>
      <c r="H62" s="1319"/>
      <c r="I62" s="1319"/>
      <c r="J62" s="1319"/>
      <c r="K62" s="1319"/>
      <c r="L62" s="1319"/>
      <c r="M62" s="1319"/>
      <c r="N62" s="1319"/>
      <c r="O62" s="1319"/>
      <c r="P62" s="1319"/>
      <c r="Q62" s="1319"/>
      <c r="S62" s="1315"/>
      <c r="T62" s="1315"/>
      <c r="V62" s="459"/>
      <c r="W62" s="459"/>
    </row>
    <row r="63" spans="1:25" ht="18" customHeight="1">
      <c r="A63" s="1312" t="s">
        <v>1799</v>
      </c>
      <c r="B63" s="1312"/>
      <c r="C63" s="1312"/>
      <c r="D63" s="188" t="s">
        <v>1800</v>
      </c>
      <c r="E63" s="1329"/>
      <c r="F63" s="1329"/>
      <c r="G63" s="1329"/>
      <c r="I63" s="188"/>
      <c r="J63" s="188"/>
      <c r="K63" s="188"/>
      <c r="L63" s="188"/>
      <c r="V63" s="459"/>
      <c r="W63" s="459"/>
    </row>
    <row r="64" spans="1:25" ht="18" customHeight="1">
      <c r="A64" s="1312" t="s">
        <v>1801</v>
      </c>
      <c r="B64" s="1312"/>
      <c r="C64" s="1312"/>
      <c r="D64" s="1319"/>
      <c r="E64" s="1319"/>
      <c r="F64" s="1319"/>
      <c r="G64" s="1319"/>
      <c r="H64" s="1319"/>
      <c r="I64" s="1319"/>
      <c r="J64" s="1319"/>
      <c r="K64" s="1319"/>
      <c r="L64" s="1319"/>
      <c r="M64" s="1319"/>
      <c r="N64" s="1319"/>
      <c r="O64" s="1319"/>
      <c r="P64" s="1319"/>
      <c r="Q64" s="1319"/>
      <c r="R64" s="1319"/>
      <c r="S64" s="1319"/>
      <c r="T64" s="1319"/>
      <c r="V64" s="459"/>
      <c r="W64" s="459"/>
    </row>
    <row r="65" spans="1:23" ht="18" customHeight="1">
      <c r="A65" s="1312" t="s">
        <v>1802</v>
      </c>
      <c r="B65" s="1312"/>
      <c r="C65" s="1312"/>
      <c r="D65" s="1328"/>
      <c r="E65" s="1328"/>
      <c r="F65" s="1328"/>
      <c r="G65" s="1328"/>
      <c r="H65" s="1328"/>
      <c r="I65" s="1328"/>
      <c r="J65" s="195"/>
      <c r="K65" s="1312"/>
      <c r="L65" s="1312"/>
      <c r="M65" s="1312"/>
      <c r="N65" s="1324"/>
      <c r="O65" s="1324"/>
      <c r="P65" s="1324"/>
      <c r="Q65" s="1324"/>
      <c r="R65" s="1324"/>
      <c r="S65" s="1324"/>
      <c r="T65" s="1324"/>
      <c r="V65" s="459"/>
      <c r="W65" s="459"/>
    </row>
    <row r="66" spans="1:23" ht="12" customHeight="1">
      <c r="A66" s="472"/>
      <c r="B66" s="472"/>
      <c r="C66" s="472"/>
      <c r="D66" s="472"/>
      <c r="E66" s="472"/>
      <c r="F66" s="472"/>
      <c r="G66" s="472"/>
      <c r="H66" s="470"/>
      <c r="I66" s="472"/>
      <c r="J66" s="472"/>
      <c r="K66" s="472"/>
      <c r="L66" s="472"/>
      <c r="M66" s="472"/>
      <c r="N66" s="472"/>
      <c r="O66" s="472"/>
      <c r="P66" s="472"/>
      <c r="Q66" s="472"/>
      <c r="R66" s="472"/>
      <c r="S66" s="472"/>
      <c r="T66" s="472"/>
      <c r="V66" s="459"/>
      <c r="W66" s="459"/>
    </row>
    <row r="67" spans="1:23" ht="18" customHeight="1">
      <c r="A67" s="1318" t="s">
        <v>669</v>
      </c>
      <c r="B67" s="1318"/>
      <c r="C67" s="1324"/>
      <c r="K67" s="195"/>
      <c r="L67" s="195"/>
      <c r="V67" s="459"/>
      <c r="W67" s="459"/>
    </row>
    <row r="68" spans="1:23" ht="18" customHeight="1">
      <c r="A68" s="1335" t="s">
        <v>1078</v>
      </c>
      <c r="B68" s="1335"/>
      <c r="C68" s="1335"/>
      <c r="D68" s="1328"/>
      <c r="E68" s="1328"/>
      <c r="F68" s="1328"/>
      <c r="G68" s="1328"/>
      <c r="H68" s="1328"/>
      <c r="I68" s="1328"/>
      <c r="J68" s="1328"/>
      <c r="K68" s="1328"/>
      <c r="L68" s="1328"/>
      <c r="M68" s="1328"/>
      <c r="N68" s="1328"/>
      <c r="O68" s="1328"/>
      <c r="P68" s="1328"/>
      <c r="Q68" s="1328"/>
      <c r="R68" s="1328"/>
      <c r="S68" s="1328"/>
      <c r="T68" s="1328"/>
      <c r="V68" s="459"/>
      <c r="W68" s="459"/>
    </row>
    <row r="69" spans="1:23" ht="18" customHeight="1">
      <c r="A69" s="1312" t="s">
        <v>1079</v>
      </c>
      <c r="B69" s="1312"/>
      <c r="C69" s="1312"/>
      <c r="D69" s="1319"/>
      <c r="E69" s="1319"/>
      <c r="F69" s="1319"/>
      <c r="G69" s="1319"/>
      <c r="H69" s="1319"/>
      <c r="I69" s="1319"/>
      <c r="J69" s="1319"/>
      <c r="K69" s="1319"/>
      <c r="L69" s="1319"/>
      <c r="M69" s="1319"/>
      <c r="N69" s="1319"/>
      <c r="O69" s="1319"/>
      <c r="P69" s="1319"/>
      <c r="Q69" s="1319"/>
      <c r="R69" s="1319"/>
      <c r="S69" s="1319"/>
      <c r="T69" s="1319"/>
    </row>
    <row r="70" spans="1:23" ht="18" customHeight="1">
      <c r="A70" s="1312" t="s">
        <v>1080</v>
      </c>
      <c r="B70" s="1312"/>
      <c r="C70" s="1312"/>
      <c r="D70" s="188" t="s">
        <v>1081</v>
      </c>
      <c r="E70" s="1329"/>
      <c r="F70" s="1329"/>
      <c r="G70" s="1329"/>
      <c r="I70" s="188"/>
      <c r="J70" s="188"/>
      <c r="K70" s="188"/>
      <c r="L70" s="188"/>
    </row>
    <row r="71" spans="1:23" ht="18" customHeight="1">
      <c r="A71" s="1312" t="s">
        <v>1082</v>
      </c>
      <c r="B71" s="1312"/>
      <c r="C71" s="1312"/>
      <c r="D71" s="1319"/>
      <c r="E71" s="1319"/>
      <c r="F71" s="1319"/>
      <c r="G71" s="1319"/>
      <c r="H71" s="1319"/>
      <c r="I71" s="1319"/>
      <c r="J71" s="1319"/>
      <c r="K71" s="1319"/>
      <c r="L71" s="1319"/>
      <c r="M71" s="1319"/>
      <c r="N71" s="1319"/>
      <c r="O71" s="1319"/>
      <c r="P71" s="1319"/>
      <c r="Q71" s="1319"/>
      <c r="R71" s="1319"/>
      <c r="S71" s="1319"/>
      <c r="T71" s="1319"/>
    </row>
    <row r="72" spans="1:23" ht="18" customHeight="1">
      <c r="A72" s="1312" t="s">
        <v>1743</v>
      </c>
      <c r="B72" s="1312"/>
      <c r="C72" s="1312"/>
      <c r="D72" s="1328"/>
      <c r="E72" s="1328"/>
      <c r="F72" s="1328"/>
      <c r="G72" s="1328"/>
      <c r="H72" s="1328"/>
      <c r="I72" s="1328"/>
      <c r="J72" s="195"/>
      <c r="K72" s="1312"/>
      <c r="L72" s="1312"/>
      <c r="M72" s="1312"/>
      <c r="N72" s="1324"/>
      <c r="O72" s="1324"/>
      <c r="P72" s="1324"/>
      <c r="Q72" s="1324"/>
      <c r="R72" s="1324"/>
      <c r="S72" s="1324"/>
      <c r="T72" s="1324"/>
    </row>
    <row r="73" spans="1:23" ht="12" customHeight="1">
      <c r="A73" s="472"/>
      <c r="B73" s="472"/>
      <c r="C73" s="472"/>
      <c r="D73" s="472"/>
      <c r="E73" s="472"/>
      <c r="F73" s="472"/>
      <c r="G73" s="472"/>
      <c r="H73" s="470"/>
      <c r="I73" s="472"/>
      <c r="J73" s="472"/>
      <c r="K73" s="472"/>
      <c r="L73" s="472"/>
      <c r="M73" s="472"/>
      <c r="N73" s="472"/>
      <c r="O73" s="472"/>
      <c r="P73" s="472"/>
      <c r="Q73" s="472"/>
      <c r="R73" s="472"/>
      <c r="S73" s="472"/>
      <c r="T73" s="472"/>
    </row>
    <row r="74" spans="1:23" ht="18" customHeight="1">
      <c r="A74" s="1318" t="s">
        <v>1103</v>
      </c>
      <c r="B74" s="1318"/>
      <c r="C74" s="1324"/>
      <c r="K74" s="195"/>
      <c r="L74" s="195"/>
    </row>
    <row r="75" spans="1:23" ht="18" customHeight="1">
      <c r="A75" s="1335" t="s">
        <v>529</v>
      </c>
      <c r="B75" s="1335"/>
      <c r="C75" s="1335"/>
      <c r="D75" s="1328"/>
      <c r="E75" s="1328"/>
      <c r="F75" s="1328"/>
      <c r="G75" s="1328"/>
      <c r="H75" s="1328"/>
      <c r="I75" s="1328"/>
      <c r="J75" s="1328"/>
      <c r="K75" s="1328"/>
      <c r="L75" s="1328"/>
      <c r="M75" s="1328"/>
      <c r="N75" s="1328"/>
      <c r="O75" s="1328"/>
      <c r="P75" s="1328"/>
      <c r="Q75" s="1328"/>
      <c r="R75" s="1328"/>
      <c r="S75" s="1328"/>
      <c r="T75" s="1328"/>
    </row>
    <row r="76" spans="1:23" ht="18" customHeight="1">
      <c r="A76" s="1312" t="s">
        <v>530</v>
      </c>
      <c r="B76" s="1312"/>
      <c r="C76" s="1312"/>
      <c r="D76" s="1319"/>
      <c r="E76" s="1319"/>
      <c r="F76" s="1319"/>
      <c r="G76" s="1319"/>
      <c r="H76" s="1319"/>
      <c r="I76" s="1319"/>
      <c r="J76" s="1319"/>
      <c r="K76" s="1319"/>
      <c r="L76" s="1319"/>
      <c r="M76" s="1319"/>
      <c r="N76" s="1319"/>
      <c r="O76" s="1319"/>
      <c r="P76" s="1319"/>
      <c r="Q76" s="1319"/>
      <c r="S76" s="1315"/>
      <c r="T76" s="1315"/>
    </row>
    <row r="77" spans="1:23" ht="18" customHeight="1">
      <c r="A77" s="1312" t="s">
        <v>531</v>
      </c>
      <c r="B77" s="1312"/>
      <c r="C77" s="1312"/>
      <c r="D77" s="188" t="s">
        <v>532</v>
      </c>
      <c r="E77" s="1329"/>
      <c r="F77" s="1329"/>
      <c r="G77" s="1329"/>
      <c r="I77" s="188"/>
      <c r="J77" s="188"/>
      <c r="K77" s="188"/>
      <c r="L77" s="188"/>
    </row>
    <row r="78" spans="1:23" ht="18" customHeight="1">
      <c r="A78" s="1312" t="s">
        <v>533</v>
      </c>
      <c r="B78" s="1312"/>
      <c r="C78" s="1312"/>
      <c r="D78" s="1319"/>
      <c r="E78" s="1319"/>
      <c r="F78" s="1319"/>
      <c r="G78" s="1319"/>
      <c r="H78" s="1319"/>
      <c r="I78" s="1319"/>
      <c r="J78" s="1319"/>
      <c r="K78" s="1319"/>
      <c r="L78" s="1319"/>
      <c r="M78" s="1319"/>
      <c r="N78" s="1319"/>
      <c r="O78" s="1319"/>
      <c r="P78" s="1319"/>
      <c r="Q78" s="1319"/>
      <c r="R78" s="1319"/>
      <c r="S78" s="1319"/>
      <c r="T78" s="1319"/>
    </row>
    <row r="79" spans="1:23" ht="18" customHeight="1">
      <c r="A79" s="1312" t="s">
        <v>534</v>
      </c>
      <c r="B79" s="1312"/>
      <c r="C79" s="1312"/>
      <c r="D79" s="1328"/>
      <c r="E79" s="1328"/>
      <c r="F79" s="1328"/>
      <c r="G79" s="1328"/>
      <c r="H79" s="1328"/>
      <c r="I79" s="1328"/>
      <c r="J79" s="195"/>
      <c r="K79" s="1312"/>
      <c r="L79" s="1312"/>
      <c r="M79" s="1312"/>
      <c r="N79" s="1324"/>
      <c r="O79" s="1324"/>
      <c r="P79" s="1324"/>
      <c r="Q79" s="1324"/>
      <c r="R79" s="1324"/>
      <c r="S79" s="1324"/>
      <c r="T79" s="1324"/>
    </row>
    <row r="80" spans="1:23" ht="12" customHeight="1">
      <c r="A80" s="472"/>
      <c r="B80" s="472"/>
      <c r="C80" s="472"/>
      <c r="D80" s="472"/>
      <c r="E80" s="472"/>
      <c r="F80" s="472"/>
      <c r="G80" s="472"/>
      <c r="H80" s="470"/>
      <c r="I80" s="472"/>
      <c r="J80" s="472"/>
      <c r="K80" s="474"/>
      <c r="L80" s="474"/>
      <c r="M80" s="472"/>
      <c r="N80" s="472"/>
      <c r="O80" s="472"/>
      <c r="P80" s="472"/>
      <c r="Q80" s="472"/>
      <c r="R80" s="472"/>
      <c r="S80" s="472"/>
      <c r="T80" s="472"/>
    </row>
    <row r="81" spans="1:20" ht="18" customHeight="1">
      <c r="A81" s="1318" t="s">
        <v>535</v>
      </c>
      <c r="B81" s="1318"/>
      <c r="C81" s="1324"/>
      <c r="K81" s="195"/>
      <c r="L81" s="195"/>
    </row>
    <row r="82" spans="1:20" ht="18" customHeight="1">
      <c r="A82" s="1312" t="s">
        <v>536</v>
      </c>
      <c r="B82" s="1312"/>
      <c r="C82" s="1312"/>
      <c r="D82" s="188" t="s">
        <v>537</v>
      </c>
      <c r="E82" s="1314"/>
      <c r="F82" s="1314"/>
      <c r="G82" s="1314"/>
      <c r="H82" s="189" t="s">
        <v>2089</v>
      </c>
      <c r="I82" s="195"/>
      <c r="J82" s="1333" t="s">
        <v>2081</v>
      </c>
      <c r="K82" s="1333"/>
      <c r="L82" s="1333"/>
      <c r="M82" s="188" t="s">
        <v>538</v>
      </c>
      <c r="N82" s="1320"/>
      <c r="O82" s="1320"/>
      <c r="P82" s="1320"/>
      <c r="Q82" s="188" t="s">
        <v>539</v>
      </c>
    </row>
    <row r="83" spans="1:20" ht="18" customHeight="1">
      <c r="A83" s="1312" t="s">
        <v>1744</v>
      </c>
      <c r="B83" s="1312"/>
      <c r="C83" s="1312"/>
      <c r="D83" s="1319"/>
      <c r="E83" s="1319"/>
      <c r="F83" s="1319"/>
      <c r="G83" s="1319"/>
      <c r="H83" s="1319"/>
      <c r="I83" s="1319"/>
      <c r="J83" s="1319"/>
      <c r="K83" s="1319"/>
      <c r="L83" s="1319"/>
      <c r="M83" s="1319"/>
      <c r="N83" s="1319"/>
      <c r="O83" s="1319"/>
      <c r="P83" s="1319"/>
      <c r="Q83" s="1319"/>
      <c r="R83" s="1319"/>
      <c r="S83" s="1319"/>
      <c r="T83" s="1319"/>
    </row>
    <row r="84" spans="1:20" ht="18" customHeight="1">
      <c r="A84" s="1317" t="s">
        <v>540</v>
      </c>
      <c r="B84" s="1317"/>
      <c r="C84" s="1317"/>
      <c r="D84" s="188" t="s">
        <v>1745</v>
      </c>
      <c r="E84" s="1314"/>
      <c r="F84" s="1314"/>
      <c r="G84" s="1314"/>
      <c r="H84" s="189" t="s">
        <v>2090</v>
      </c>
      <c r="I84" s="195"/>
      <c r="J84" s="195"/>
      <c r="K84" s="475" t="s">
        <v>1745</v>
      </c>
      <c r="L84" s="1330" t="s">
        <v>2028</v>
      </c>
      <c r="M84" s="1330"/>
      <c r="N84" s="195" t="s">
        <v>541</v>
      </c>
      <c r="Q84" s="1316"/>
      <c r="R84" s="1316"/>
      <c r="S84" s="1316"/>
      <c r="T84" s="188" t="s">
        <v>539</v>
      </c>
    </row>
    <row r="85" spans="1:20" ht="18" customHeight="1">
      <c r="A85" s="473"/>
      <c r="B85" s="473"/>
      <c r="C85" s="473"/>
      <c r="D85" s="1328"/>
      <c r="E85" s="1328"/>
      <c r="F85" s="1328"/>
      <c r="G85" s="1328"/>
      <c r="H85" s="1328"/>
      <c r="I85" s="1328"/>
      <c r="J85" s="1328"/>
      <c r="K85" s="1328"/>
      <c r="L85" s="1328"/>
      <c r="M85" s="1328"/>
      <c r="N85" s="1328"/>
      <c r="O85" s="1328"/>
      <c r="P85" s="1328"/>
      <c r="Q85" s="1328"/>
      <c r="R85" s="1328"/>
      <c r="S85" s="1328"/>
      <c r="T85" s="1328"/>
    </row>
    <row r="86" spans="1:20" ht="18" customHeight="1">
      <c r="A86" s="1312" t="s">
        <v>1709</v>
      </c>
      <c r="B86" s="1312"/>
      <c r="C86" s="1312"/>
      <c r="D86" s="188" t="s">
        <v>1710</v>
      </c>
      <c r="E86" s="1329"/>
      <c r="F86" s="1329"/>
      <c r="G86" s="1329"/>
      <c r="I86" s="188"/>
      <c r="J86" s="188"/>
      <c r="K86" s="188"/>
      <c r="L86" s="188"/>
    </row>
    <row r="87" spans="1:20" ht="18" customHeight="1">
      <c r="A87" s="1312" t="s">
        <v>2800</v>
      </c>
      <c r="B87" s="1312"/>
      <c r="C87" s="1312"/>
      <c r="D87" s="1319"/>
      <c r="E87" s="1319"/>
      <c r="F87" s="1319"/>
      <c r="G87" s="1319"/>
      <c r="H87" s="1319"/>
      <c r="I87" s="1319"/>
      <c r="J87" s="1319"/>
      <c r="K87" s="1319"/>
      <c r="L87" s="1319"/>
      <c r="M87" s="1319"/>
      <c r="N87" s="1319"/>
      <c r="O87" s="1319"/>
      <c r="P87" s="1319"/>
      <c r="Q87" s="1319"/>
      <c r="R87" s="1319"/>
      <c r="S87" s="1319"/>
      <c r="T87" s="1319"/>
    </row>
    <row r="88" spans="1:20" ht="18" customHeight="1">
      <c r="A88" s="1312" t="s">
        <v>1711</v>
      </c>
      <c r="B88" s="1312"/>
      <c r="C88" s="1312"/>
      <c r="D88" s="1328"/>
      <c r="E88" s="1328"/>
      <c r="F88" s="1328"/>
      <c r="G88" s="1328"/>
      <c r="H88" s="1328"/>
      <c r="I88" s="1328"/>
      <c r="J88" s="195"/>
      <c r="K88" s="1312"/>
      <c r="L88" s="1312"/>
      <c r="M88" s="1312"/>
      <c r="N88" s="1324"/>
      <c r="O88" s="1324"/>
      <c r="P88" s="1324"/>
      <c r="Q88" s="1324"/>
      <c r="R88" s="1324"/>
      <c r="S88" s="1324"/>
      <c r="T88" s="1324"/>
    </row>
    <row r="89" spans="1:20" ht="12" customHeight="1">
      <c r="A89" s="472"/>
      <c r="B89" s="472"/>
      <c r="C89" s="472"/>
      <c r="D89" s="472"/>
      <c r="E89" s="472"/>
      <c r="F89" s="472"/>
      <c r="G89" s="472"/>
      <c r="H89" s="470"/>
      <c r="I89" s="472"/>
      <c r="J89" s="472"/>
      <c r="K89" s="472"/>
      <c r="L89" s="472"/>
      <c r="M89" s="472"/>
      <c r="N89" s="472"/>
      <c r="O89" s="472"/>
      <c r="P89" s="472"/>
      <c r="Q89" s="472"/>
      <c r="R89" s="472"/>
      <c r="S89" s="472"/>
      <c r="T89" s="472"/>
    </row>
    <row r="90" spans="1:20" ht="18" customHeight="1">
      <c r="A90" s="1318" t="s">
        <v>525</v>
      </c>
      <c r="B90" s="1318"/>
      <c r="C90" s="1318"/>
      <c r="D90" s="1318"/>
      <c r="E90" s="1318"/>
      <c r="F90" s="1318"/>
      <c r="G90" s="1318"/>
      <c r="H90" s="1318"/>
      <c r="I90" s="1318"/>
      <c r="J90" s="1318"/>
      <c r="K90" s="1318"/>
      <c r="L90" s="1318"/>
    </row>
    <row r="91" spans="1:20" ht="18" customHeight="1">
      <c r="A91" s="471"/>
      <c r="B91" s="195" t="s">
        <v>2259</v>
      </c>
      <c r="C91" s="471"/>
      <c r="D91" s="471"/>
      <c r="E91" s="471"/>
      <c r="F91" s="471"/>
      <c r="G91" s="471"/>
      <c r="H91" s="471"/>
      <c r="I91" s="471"/>
      <c r="J91" s="471"/>
      <c r="K91" s="471"/>
      <c r="L91" s="471"/>
      <c r="M91" s="471"/>
      <c r="N91" s="471"/>
      <c r="O91" s="471"/>
      <c r="P91" s="471"/>
      <c r="Q91" s="471"/>
    </row>
    <row r="92" spans="1:20" ht="12" customHeight="1">
      <c r="A92" s="476"/>
      <c r="B92" s="472"/>
      <c r="C92" s="472"/>
      <c r="D92" s="472"/>
      <c r="E92" s="472"/>
      <c r="F92" s="472"/>
      <c r="G92" s="472"/>
      <c r="H92" s="472"/>
      <c r="I92" s="472"/>
      <c r="J92" s="472"/>
      <c r="K92" s="472"/>
      <c r="L92" s="472"/>
      <c r="M92" s="472"/>
      <c r="N92" s="472"/>
      <c r="O92" s="472"/>
      <c r="P92" s="472"/>
      <c r="Q92" s="472"/>
      <c r="R92" s="472"/>
      <c r="S92" s="472"/>
      <c r="T92" s="472"/>
    </row>
    <row r="93" spans="1:20" ht="18" customHeight="1">
      <c r="A93" s="1318" t="s">
        <v>2746</v>
      </c>
      <c r="B93" s="1318"/>
      <c r="C93" s="1318"/>
      <c r="D93" s="1318"/>
      <c r="E93" s="1318"/>
      <c r="F93" s="1318"/>
      <c r="G93" s="1318"/>
      <c r="H93" s="1318"/>
      <c r="I93" s="1318"/>
      <c r="J93" s="1318"/>
      <c r="K93" s="1318"/>
      <c r="L93" s="1318"/>
    </row>
    <row r="94" spans="1:20" ht="18" customHeight="1">
      <c r="A94" s="471"/>
      <c r="B94" s="665" t="s">
        <v>1107</v>
      </c>
      <c r="C94" s="195" t="s">
        <v>2747</v>
      </c>
      <c r="D94" s="665" t="s">
        <v>192</v>
      </c>
      <c r="E94" s="195" t="s">
        <v>2748</v>
      </c>
      <c r="F94" s="459"/>
      <c r="G94" s="471"/>
      <c r="H94" s="471"/>
      <c r="I94" s="471"/>
      <c r="J94" s="471"/>
      <c r="K94" s="471"/>
      <c r="L94" s="471"/>
      <c r="M94" s="471"/>
      <c r="N94" s="471"/>
      <c r="O94" s="471"/>
    </row>
    <row r="95" spans="1:20" ht="12" customHeight="1">
      <c r="A95" s="1254"/>
      <c r="B95" s="1255"/>
      <c r="C95" s="1255"/>
      <c r="D95" s="1255"/>
      <c r="E95" s="1255"/>
      <c r="F95" s="474"/>
      <c r="G95" s="1254"/>
      <c r="H95" s="1254"/>
      <c r="I95" s="1254"/>
      <c r="J95" s="1254"/>
      <c r="K95" s="1254"/>
      <c r="L95" s="1254"/>
      <c r="M95" s="1254"/>
      <c r="N95" s="1254"/>
      <c r="O95" s="1254"/>
      <c r="P95" s="472"/>
      <c r="Q95" s="472"/>
      <c r="R95" s="472"/>
      <c r="S95" s="472"/>
      <c r="T95" s="472"/>
    </row>
    <row r="96" spans="1:20" ht="18" customHeight="1">
      <c r="A96" s="1318" t="s">
        <v>2745</v>
      </c>
      <c r="B96" s="1318"/>
      <c r="C96" s="1324"/>
      <c r="K96" s="195"/>
      <c r="L96" s="195"/>
    </row>
    <row r="97" spans="1:23" ht="18" customHeight="1">
      <c r="A97" s="471"/>
      <c r="B97" s="471"/>
      <c r="C97" s="195"/>
      <c r="D97" s="1319"/>
      <c r="E97" s="1319"/>
      <c r="F97" s="1319"/>
      <c r="G97" s="1319"/>
      <c r="H97" s="1319"/>
      <c r="I97" s="1319"/>
      <c r="J97" s="1319"/>
      <c r="K97" s="1319"/>
      <c r="L97" s="1319"/>
      <c r="M97" s="1319"/>
      <c r="N97" s="1319"/>
      <c r="O97" s="1319"/>
      <c r="P97" s="1319"/>
      <c r="Q97" s="1319"/>
      <c r="R97" s="1319"/>
      <c r="S97" s="1319"/>
      <c r="T97" s="1319"/>
    </row>
    <row r="98" spans="1:23" ht="18" customHeight="1">
      <c r="A98" s="471"/>
      <c r="B98" s="471"/>
      <c r="C98" s="195"/>
      <c r="D98" s="1331" t="str">
        <f>IF(B94="■","工事の着手予定年月日","")</f>
        <v/>
      </c>
      <c r="E98" s="1331"/>
      <c r="F98" s="1331"/>
      <c r="G98" s="1331"/>
      <c r="H98" s="1256" t="str">
        <f>IF(B94="■","：","")</f>
        <v/>
      </c>
      <c r="I98" s="1332"/>
      <c r="J98" s="1332"/>
      <c r="K98" s="1257" t="str">
        <f>IF(B94="■","年","")</f>
        <v/>
      </c>
      <c r="L98" s="1258"/>
      <c r="M98" s="1259" t="str">
        <f>IF(B94="■","月","")</f>
        <v/>
      </c>
      <c r="N98" s="1258"/>
      <c r="O98" s="1259" t="str">
        <f>IF(B94="■","日","")</f>
        <v/>
      </c>
    </row>
    <row r="99" spans="1:23" ht="18" customHeight="1">
      <c r="A99" s="471"/>
      <c r="B99" s="471"/>
      <c r="C99" s="195"/>
      <c r="D99" s="1331" t="str">
        <f>IF(B94="■","認定申請予定年月日","")</f>
        <v/>
      </c>
      <c r="E99" s="1331"/>
      <c r="F99" s="1331"/>
      <c r="G99" s="1331"/>
      <c r="H99" s="1256" t="str">
        <f>IF(B94="■","：","")</f>
        <v/>
      </c>
      <c r="I99" s="1332"/>
      <c r="J99" s="1332"/>
      <c r="K99" s="1257" t="str">
        <f>IF(B94="■","年","")</f>
        <v/>
      </c>
      <c r="L99" s="1258"/>
      <c r="M99" s="1259" t="str">
        <f>IF(B94="■","月","")</f>
        <v/>
      </c>
      <c r="N99" s="1258"/>
      <c r="O99" s="1259" t="str">
        <f>IF(B94="■","日","")</f>
        <v/>
      </c>
    </row>
    <row r="100" spans="1:23" ht="18" customHeight="1">
      <c r="A100" s="460"/>
      <c r="B100" s="460"/>
      <c r="C100" s="188"/>
      <c r="K100" s="195"/>
      <c r="L100" s="195"/>
    </row>
    <row r="101" spans="1:23">
      <c r="A101" s="1260" t="s">
        <v>2493</v>
      </c>
      <c r="B101" s="1247"/>
      <c r="C101" s="1248"/>
      <c r="D101" s="1248"/>
      <c r="E101" s="1248"/>
      <c r="F101" s="1248"/>
      <c r="G101" s="1248"/>
      <c r="H101" s="404"/>
      <c r="I101" s="1248"/>
      <c r="J101" s="1248"/>
      <c r="K101" s="1248"/>
      <c r="L101" s="1248"/>
      <c r="M101" s="1248"/>
      <c r="N101" s="1248"/>
      <c r="O101" s="1248"/>
      <c r="P101" s="1248"/>
      <c r="Q101" s="1248"/>
      <c r="R101" s="1248"/>
      <c r="S101" s="1248"/>
      <c r="T101" s="1248"/>
    </row>
    <row r="102" spans="1:23" ht="12" customHeight="1">
      <c r="A102" s="1249" t="s">
        <v>2749</v>
      </c>
      <c r="B102" s="1247"/>
      <c r="C102" s="1248"/>
      <c r="D102" s="1248"/>
      <c r="E102" s="1248"/>
      <c r="F102" s="1248"/>
      <c r="G102" s="1248"/>
      <c r="H102" s="404"/>
      <c r="I102" s="1248"/>
      <c r="J102" s="1248"/>
      <c r="K102" s="1248"/>
      <c r="L102" s="1248"/>
      <c r="M102" s="1248"/>
      <c r="N102" s="1248"/>
      <c r="O102" s="1248"/>
      <c r="P102" s="1248"/>
      <c r="Q102" s="1248"/>
      <c r="R102" s="1248"/>
      <c r="S102" s="1248"/>
      <c r="T102" s="1248"/>
      <c r="V102" s="670"/>
      <c r="W102" s="669"/>
    </row>
    <row r="103" spans="1:23" ht="12" customHeight="1">
      <c r="A103" s="1261" t="s">
        <v>879</v>
      </c>
      <c r="B103" s="1247" t="s">
        <v>1712</v>
      </c>
      <c r="C103" s="1248"/>
      <c r="D103" s="1248"/>
      <c r="E103" s="1248"/>
      <c r="F103" s="1248"/>
      <c r="G103" s="1248"/>
      <c r="H103" s="1248"/>
      <c r="I103" s="1248"/>
      <c r="J103" s="1248"/>
      <c r="K103" s="1248"/>
      <c r="L103" s="1248"/>
      <c r="M103" s="1248"/>
      <c r="N103" s="1248"/>
      <c r="O103" s="1248"/>
      <c r="P103" s="1248"/>
      <c r="Q103" s="1248"/>
      <c r="R103" s="1248"/>
      <c r="S103" s="1248"/>
      <c r="T103" s="1248"/>
    </row>
    <row r="104" spans="1:23" ht="12" customHeight="1">
      <c r="A104" s="1261" t="s">
        <v>581</v>
      </c>
      <c r="B104" s="1247" t="s">
        <v>2773</v>
      </c>
      <c r="C104" s="1248"/>
      <c r="D104" s="1248"/>
      <c r="E104" s="1248"/>
      <c r="F104" s="1248"/>
      <c r="G104" s="1248"/>
      <c r="H104" s="1248"/>
      <c r="I104" s="1248"/>
      <c r="J104" s="1248"/>
      <c r="K104" s="1248"/>
      <c r="L104" s="1248"/>
      <c r="M104" s="1248"/>
      <c r="N104" s="1248"/>
      <c r="O104" s="1248"/>
      <c r="P104" s="1248"/>
      <c r="Q104" s="1248"/>
      <c r="R104" s="1248"/>
      <c r="S104" s="1248"/>
      <c r="T104" s="1248"/>
    </row>
    <row r="105" spans="1:23" ht="12" customHeight="1">
      <c r="A105" s="1261" t="s">
        <v>582</v>
      </c>
      <c r="B105" s="1247" t="s">
        <v>2750</v>
      </c>
      <c r="C105" s="1248"/>
      <c r="D105" s="1248"/>
      <c r="E105" s="1248"/>
      <c r="F105" s="1248"/>
      <c r="G105" s="1248"/>
      <c r="H105" s="1248"/>
      <c r="I105" s="1248"/>
      <c r="J105" s="1248"/>
      <c r="K105" s="1248"/>
      <c r="L105" s="1248"/>
      <c r="M105" s="1248"/>
      <c r="N105" s="1248"/>
      <c r="O105" s="1248"/>
      <c r="P105" s="1248"/>
      <c r="Q105" s="1248"/>
      <c r="R105" s="1248"/>
      <c r="S105" s="1248"/>
      <c r="T105" s="1248"/>
    </row>
    <row r="106" spans="1:23" ht="12" customHeight="1">
      <c r="A106" s="1261"/>
      <c r="B106" s="1247" t="s">
        <v>2751</v>
      </c>
      <c r="C106" s="1248"/>
      <c r="D106" s="1248"/>
      <c r="E106" s="1248"/>
      <c r="F106" s="1248"/>
      <c r="G106" s="1248"/>
      <c r="H106" s="1248"/>
      <c r="I106" s="1248"/>
      <c r="J106" s="1248"/>
      <c r="K106" s="1248"/>
      <c r="L106" s="1248"/>
      <c r="M106" s="1248"/>
      <c r="N106" s="1248"/>
      <c r="O106" s="1248"/>
      <c r="P106" s="1248"/>
      <c r="Q106" s="1248"/>
      <c r="R106" s="1248"/>
      <c r="S106" s="1248"/>
      <c r="T106" s="1248"/>
    </row>
    <row r="107" spans="1:23" ht="12" customHeight="1">
      <c r="A107" s="1261" t="s">
        <v>583</v>
      </c>
      <c r="B107" s="1247" t="s">
        <v>2752</v>
      </c>
      <c r="C107" s="1248"/>
      <c r="D107" s="1248"/>
      <c r="E107" s="1248"/>
      <c r="F107" s="1248"/>
      <c r="G107" s="1248"/>
      <c r="H107" s="1248"/>
      <c r="I107" s="1248"/>
      <c r="J107" s="1248"/>
      <c r="K107" s="1248"/>
      <c r="L107" s="1248"/>
      <c r="M107" s="1248"/>
      <c r="N107" s="1248"/>
      <c r="O107" s="1248"/>
      <c r="P107" s="1248"/>
      <c r="Q107" s="1248"/>
      <c r="R107" s="1248"/>
      <c r="S107" s="1248"/>
      <c r="T107" s="1248"/>
    </row>
    <row r="108" spans="1:23" ht="12" customHeight="1">
      <c r="A108" s="1247"/>
      <c r="B108" s="1247" t="s">
        <v>2753</v>
      </c>
      <c r="C108" s="1248"/>
      <c r="D108" s="1248"/>
      <c r="E108" s="1248"/>
      <c r="F108" s="1248"/>
      <c r="G108" s="1248"/>
      <c r="H108" s="1248"/>
      <c r="I108" s="1248"/>
      <c r="J108" s="1248"/>
      <c r="K108" s="1248"/>
      <c r="L108" s="1248"/>
      <c r="M108" s="1248"/>
      <c r="N108" s="1248"/>
      <c r="O108" s="1248"/>
      <c r="P108" s="1248"/>
      <c r="Q108" s="1248"/>
      <c r="R108" s="1248"/>
      <c r="S108" s="1248"/>
      <c r="T108" s="1248"/>
    </row>
    <row r="109" spans="1:23" ht="12" customHeight="1">
      <c r="A109" s="1261" t="s">
        <v>584</v>
      </c>
      <c r="B109" s="1247" t="s">
        <v>2754</v>
      </c>
      <c r="C109" s="1248"/>
      <c r="D109" s="1248"/>
      <c r="E109" s="1248"/>
      <c r="F109" s="1248"/>
      <c r="G109" s="1248"/>
      <c r="H109" s="1248"/>
      <c r="I109" s="1248"/>
      <c r="J109" s="1248"/>
      <c r="K109" s="1248"/>
      <c r="L109" s="1248"/>
      <c r="M109" s="1248"/>
      <c r="N109" s="1248"/>
      <c r="O109" s="1248"/>
      <c r="P109" s="1248"/>
      <c r="Q109" s="1248"/>
      <c r="R109" s="1248"/>
      <c r="S109" s="1248"/>
      <c r="T109" s="1248"/>
    </row>
    <row r="110" spans="1:23" ht="12" customHeight="1">
      <c r="A110" s="1261" t="s">
        <v>585</v>
      </c>
      <c r="B110" s="1247" t="s">
        <v>2755</v>
      </c>
      <c r="C110" s="195"/>
      <c r="D110" s="195"/>
      <c r="E110" s="195"/>
      <c r="F110" s="195"/>
      <c r="G110" s="195"/>
      <c r="H110" s="195"/>
      <c r="I110" s="195"/>
      <c r="J110" s="195"/>
      <c r="K110" s="195"/>
      <c r="L110" s="195"/>
      <c r="M110" s="195"/>
      <c r="N110" s="195"/>
      <c r="O110" s="195"/>
      <c r="P110" s="195"/>
      <c r="Q110" s="195"/>
      <c r="R110" s="195"/>
      <c r="S110" s="195"/>
      <c r="T110" s="195"/>
    </row>
    <row r="111" spans="1:23" ht="12" customHeight="1">
      <c r="A111" s="1247"/>
      <c r="B111" s="1247" t="s">
        <v>2756</v>
      </c>
      <c r="C111" s="462"/>
      <c r="D111" s="462"/>
      <c r="E111" s="462"/>
      <c r="F111" s="462"/>
      <c r="G111" s="462"/>
      <c r="H111" s="462"/>
      <c r="I111" s="462"/>
      <c r="J111" s="462"/>
      <c r="K111" s="462"/>
      <c r="L111" s="462"/>
      <c r="M111" s="462"/>
      <c r="N111" s="462"/>
      <c r="O111" s="462"/>
      <c r="P111" s="462"/>
      <c r="Q111" s="462"/>
      <c r="R111" s="462"/>
      <c r="S111" s="462"/>
      <c r="T111" s="462"/>
    </row>
    <row r="112" spans="1:23" ht="12" customHeight="1">
      <c r="A112" s="1247"/>
      <c r="B112" s="1247" t="s">
        <v>2757</v>
      </c>
      <c r="C112" s="462"/>
      <c r="D112" s="462"/>
      <c r="E112" s="462"/>
      <c r="F112" s="462"/>
      <c r="G112" s="462"/>
      <c r="H112" s="462"/>
      <c r="I112" s="462"/>
      <c r="J112" s="462"/>
      <c r="K112" s="462"/>
      <c r="L112" s="462"/>
      <c r="M112" s="462"/>
      <c r="N112" s="462"/>
      <c r="O112" s="462"/>
      <c r="P112" s="462"/>
      <c r="Q112" s="462"/>
      <c r="R112" s="462"/>
      <c r="S112" s="462"/>
      <c r="T112" s="462"/>
    </row>
    <row r="113" spans="1:25" ht="12" customHeight="1">
      <c r="A113" s="1261" t="s">
        <v>586</v>
      </c>
      <c r="B113" s="1247" t="s">
        <v>2758</v>
      </c>
      <c r="C113" s="462"/>
      <c r="D113" s="462"/>
      <c r="E113" s="462"/>
      <c r="F113" s="462"/>
      <c r="G113" s="462"/>
      <c r="H113" s="462"/>
      <c r="I113" s="462"/>
      <c r="J113" s="462"/>
      <c r="K113" s="462"/>
      <c r="L113" s="462"/>
      <c r="M113" s="462"/>
      <c r="N113" s="462"/>
      <c r="O113" s="462"/>
      <c r="P113" s="462"/>
      <c r="Q113" s="462"/>
      <c r="R113" s="462"/>
      <c r="S113" s="462"/>
      <c r="T113" s="462"/>
    </row>
    <row r="114" spans="1:25" ht="12" customHeight="1">
      <c r="A114" s="459"/>
      <c r="B114" s="1247" t="s">
        <v>2751</v>
      </c>
      <c r="C114" s="462"/>
      <c r="D114" s="462"/>
      <c r="E114" s="462"/>
      <c r="F114" s="462"/>
      <c r="G114" s="462"/>
      <c r="H114" s="462"/>
      <c r="I114" s="462"/>
      <c r="J114" s="462"/>
      <c r="K114" s="462"/>
      <c r="L114" s="462"/>
      <c r="M114" s="462"/>
      <c r="N114" s="462"/>
      <c r="O114" s="462"/>
      <c r="P114" s="462"/>
      <c r="Q114" s="462"/>
      <c r="R114" s="462"/>
      <c r="S114" s="462"/>
      <c r="T114" s="462"/>
    </row>
    <row r="115" spans="1:25" ht="18" customHeight="1">
      <c r="A115" s="188"/>
      <c r="B115" s="192"/>
      <c r="C115" s="192"/>
      <c r="D115" s="192"/>
      <c r="E115" s="192"/>
      <c r="F115" s="192"/>
      <c r="G115" s="192"/>
      <c r="H115" s="192"/>
      <c r="I115" s="192"/>
      <c r="J115" s="192"/>
      <c r="K115" s="192"/>
      <c r="L115" s="192"/>
      <c r="M115" s="192"/>
      <c r="N115" s="192"/>
      <c r="O115" s="192"/>
      <c r="P115" s="192"/>
      <c r="Q115" s="192"/>
      <c r="R115" s="192"/>
      <c r="S115" s="192"/>
      <c r="T115" s="192"/>
    </row>
    <row r="116" spans="1:25" s="1017" customFormat="1" ht="18" customHeight="1">
      <c r="A116" s="1327" t="s">
        <v>2227</v>
      </c>
      <c r="B116" s="1327"/>
      <c r="C116" s="1327"/>
      <c r="D116" s="1327"/>
      <c r="E116" s="1327"/>
      <c r="F116" s="1327"/>
      <c r="G116" s="1327"/>
      <c r="H116" s="1327"/>
      <c r="I116" s="1327"/>
      <c r="J116" s="1327"/>
      <c r="K116" s="1327"/>
      <c r="L116" s="1327"/>
      <c r="M116" s="1327"/>
      <c r="N116" s="1327"/>
      <c r="O116" s="1327"/>
      <c r="P116" s="1327"/>
      <c r="Q116" s="1327"/>
      <c r="R116" s="1327"/>
      <c r="S116" s="1327"/>
      <c r="T116" s="1327"/>
      <c r="U116" s="1016"/>
      <c r="V116" s="458"/>
      <c r="W116" s="1016"/>
      <c r="X116" s="1016"/>
      <c r="Y116" s="1016"/>
    </row>
    <row r="117" spans="1:25" s="1017" customFormat="1" ht="18" customHeight="1" thickBot="1">
      <c r="A117" s="1115" t="s">
        <v>2231</v>
      </c>
      <c r="B117" s="472"/>
      <c r="C117" s="472"/>
      <c r="D117" s="472"/>
      <c r="E117" s="472"/>
      <c r="F117" s="472"/>
      <c r="G117" s="472"/>
      <c r="H117" s="470"/>
      <c r="I117" s="472"/>
      <c r="J117" s="472"/>
      <c r="K117" s="472"/>
      <c r="L117" s="472"/>
      <c r="M117" s="472"/>
      <c r="N117" s="472"/>
      <c r="O117" s="472"/>
      <c r="P117" s="472"/>
      <c r="Q117" s="472"/>
      <c r="R117" s="472"/>
      <c r="S117" s="472"/>
      <c r="T117" s="472"/>
      <c r="U117" s="1016"/>
      <c r="V117" s="458"/>
      <c r="W117" s="1016"/>
      <c r="X117" s="1016"/>
      <c r="Y117" s="1016"/>
    </row>
    <row r="118" spans="1:25" s="1017" customFormat="1" ht="18" customHeight="1" thickBot="1">
      <c r="A118" s="477" t="s">
        <v>2232</v>
      </c>
      <c r="B118" s="192"/>
      <c r="C118" s="192"/>
      <c r="D118" s="192"/>
      <c r="E118" s="192"/>
      <c r="F118" s="192"/>
      <c r="G118" s="192"/>
      <c r="H118" s="192"/>
      <c r="I118" s="192"/>
      <c r="J118" s="192"/>
      <c r="K118" s="192"/>
      <c r="L118" s="192"/>
      <c r="M118" s="192"/>
      <c r="N118" s="192"/>
      <c r="O118" s="192"/>
      <c r="P118" s="192"/>
      <c r="Q118" s="192"/>
      <c r="R118" s="192"/>
      <c r="S118" s="192"/>
      <c r="T118" s="192"/>
      <c r="U118" s="1016"/>
      <c r="V118" s="1110">
        <f>SUM(V119:V121)</f>
        <v>0</v>
      </c>
      <c r="W118" s="1016"/>
      <c r="X118" s="1016"/>
      <c r="Y118" s="1016"/>
    </row>
    <row r="119" spans="1:25" s="1017" customFormat="1" ht="18" customHeight="1">
      <c r="A119" s="188"/>
      <c r="B119" s="665" t="s">
        <v>1107</v>
      </c>
      <c r="C119" s="189" t="s">
        <v>2233</v>
      </c>
      <c r="D119" s="192"/>
      <c r="E119" s="192"/>
      <c r="F119" s="192"/>
      <c r="G119" s="192"/>
      <c r="H119" s="192"/>
      <c r="I119" s="192"/>
      <c r="J119" s="192"/>
      <c r="K119" s="192"/>
      <c r="L119" s="192"/>
      <c r="M119" s="192"/>
      <c r="N119" s="192"/>
      <c r="O119" s="192"/>
      <c r="P119" s="192"/>
      <c r="Q119" s="192"/>
      <c r="R119" s="192"/>
      <c r="S119" s="192"/>
      <c r="T119" s="192"/>
      <c r="U119" s="1016"/>
      <c r="V119" s="1111">
        <f>IF(B119="■",1,0)</f>
        <v>0</v>
      </c>
      <c r="W119" s="1016"/>
      <c r="X119" s="1016"/>
      <c r="Y119" s="1016"/>
    </row>
    <row r="120" spans="1:25" s="1017" customFormat="1" ht="18" customHeight="1">
      <c r="A120" s="188"/>
      <c r="B120" s="665" t="s">
        <v>1107</v>
      </c>
      <c r="C120" s="189" t="s">
        <v>2234</v>
      </c>
      <c r="D120" s="192"/>
      <c r="E120" s="192"/>
      <c r="F120" s="192"/>
      <c r="G120" s="192"/>
      <c r="H120" s="192"/>
      <c r="I120" s="192"/>
      <c r="J120" s="192"/>
      <c r="K120" s="192"/>
      <c r="L120" s="192"/>
      <c r="M120" s="192"/>
      <c r="N120" s="192"/>
      <c r="O120" s="192"/>
      <c r="P120" s="192"/>
      <c r="Q120" s="192"/>
      <c r="R120" s="192"/>
      <c r="S120" s="192"/>
      <c r="T120" s="192"/>
      <c r="U120" s="1016"/>
      <c r="V120" s="1111">
        <f>IF(B120="■",1,0)</f>
        <v>0</v>
      </c>
      <c r="W120" s="1016"/>
      <c r="X120" s="1016"/>
      <c r="Y120" s="1016"/>
    </row>
    <row r="121" spans="1:25" s="1017" customFormat="1" ht="18" customHeight="1" thickBot="1">
      <c r="A121" s="470"/>
      <c r="B121" s="666" t="s">
        <v>1107</v>
      </c>
      <c r="C121" s="472" t="s">
        <v>2235</v>
      </c>
      <c r="D121" s="194"/>
      <c r="E121" s="194"/>
      <c r="F121" s="194"/>
      <c r="G121" s="194"/>
      <c r="H121" s="194"/>
      <c r="I121" s="194"/>
      <c r="J121" s="194"/>
      <c r="K121" s="194"/>
      <c r="L121" s="194"/>
      <c r="M121" s="194"/>
      <c r="N121" s="194"/>
      <c r="O121" s="194"/>
      <c r="P121" s="194"/>
      <c r="Q121" s="194"/>
      <c r="R121" s="194"/>
      <c r="S121" s="194"/>
      <c r="T121" s="194"/>
      <c r="U121" s="1016"/>
      <c r="V121" s="1112">
        <f>IF(B121="■",1,0)</f>
        <v>0</v>
      </c>
      <c r="W121" s="1016"/>
      <c r="X121" s="1016"/>
      <c r="Y121" s="1016"/>
    </row>
    <row r="122" spans="1:25" s="1017" customFormat="1" ht="18" customHeight="1" thickBot="1">
      <c r="A122" s="479" t="s">
        <v>2236</v>
      </c>
      <c r="B122" s="192"/>
      <c r="C122" s="192"/>
      <c r="D122" s="192"/>
      <c r="E122" s="192"/>
      <c r="F122" s="192"/>
      <c r="G122" s="192"/>
      <c r="H122" s="192"/>
      <c r="I122" s="192"/>
      <c r="J122" s="192"/>
      <c r="K122" s="192"/>
      <c r="L122" s="192"/>
      <c r="M122" s="192"/>
      <c r="N122" s="192"/>
      <c r="O122" s="192"/>
      <c r="P122" s="192"/>
      <c r="Q122" s="192"/>
      <c r="R122" s="192"/>
      <c r="S122" s="192"/>
      <c r="T122" s="192"/>
      <c r="U122" s="1016"/>
      <c r="V122" s="1110">
        <f>SUM(V123:V129)</f>
        <v>0</v>
      </c>
      <c r="W122" s="1016"/>
      <c r="X122" s="1016"/>
      <c r="Y122" s="1016"/>
    </row>
    <row r="123" spans="1:25" s="1017" customFormat="1" ht="18" customHeight="1">
      <c r="A123" s="188"/>
      <c r="B123" s="665" t="s">
        <v>1107</v>
      </c>
      <c r="C123" s="189" t="s">
        <v>2237</v>
      </c>
      <c r="D123" s="192"/>
      <c r="E123" s="192"/>
      <c r="F123" s="192"/>
      <c r="G123" s="192"/>
      <c r="H123" s="192"/>
      <c r="I123" s="192"/>
      <c r="J123" s="192"/>
      <c r="K123" s="192"/>
      <c r="L123" s="192"/>
      <c r="M123" s="192"/>
      <c r="N123" s="192"/>
      <c r="O123" s="192"/>
      <c r="P123" s="192"/>
      <c r="Q123" s="192"/>
      <c r="R123" s="192"/>
      <c r="S123" s="192"/>
      <c r="T123" s="192"/>
      <c r="U123" s="1016"/>
      <c r="V123" s="1113">
        <f>IF(B123="■",1,0)</f>
        <v>0</v>
      </c>
      <c r="W123" s="1016"/>
      <c r="X123" s="1016"/>
      <c r="Y123" s="1016"/>
    </row>
    <row r="124" spans="1:25" s="1017" customFormat="1" ht="18" customHeight="1">
      <c r="A124" s="188"/>
      <c r="B124" s="665" t="s">
        <v>1107</v>
      </c>
      <c r="C124" s="189" t="s">
        <v>2251</v>
      </c>
      <c r="D124" s="192"/>
      <c r="E124" s="192"/>
      <c r="F124" s="192"/>
      <c r="G124" s="192"/>
      <c r="H124" s="192"/>
      <c r="I124" s="192"/>
      <c r="J124" s="192"/>
      <c r="K124" s="192"/>
      <c r="L124" s="192"/>
      <c r="M124" s="192"/>
      <c r="N124" s="192"/>
      <c r="O124" s="192"/>
      <c r="P124" s="192"/>
      <c r="Q124" s="192"/>
      <c r="R124" s="192"/>
      <c r="S124" s="192"/>
      <c r="T124" s="192"/>
      <c r="U124" s="1016"/>
      <c r="V124" s="1111">
        <f t="shared" ref="V124:V129" si="2">IF(B124="■",1,0)</f>
        <v>0</v>
      </c>
      <c r="W124" s="1016"/>
      <c r="X124" s="1016"/>
      <c r="Y124" s="1016"/>
    </row>
    <row r="125" spans="1:25" s="1017" customFormat="1" ht="18" customHeight="1">
      <c r="A125" s="188"/>
      <c r="B125" s="665" t="s">
        <v>1107</v>
      </c>
      <c r="C125" s="189" t="s">
        <v>2252</v>
      </c>
      <c r="D125" s="192"/>
      <c r="E125" s="192"/>
      <c r="F125" s="192"/>
      <c r="G125" s="192"/>
      <c r="H125" s="192"/>
      <c r="I125" s="192"/>
      <c r="J125" s="192"/>
      <c r="K125" s="192"/>
      <c r="L125" s="192"/>
      <c r="M125" s="192"/>
      <c r="N125" s="192"/>
      <c r="O125" s="192"/>
      <c r="P125" s="192"/>
      <c r="Q125" s="192"/>
      <c r="R125" s="192"/>
      <c r="S125" s="192"/>
      <c r="T125" s="192"/>
      <c r="U125" s="1016"/>
      <c r="V125" s="1111">
        <f t="shared" si="2"/>
        <v>0</v>
      </c>
      <c r="W125" s="1016"/>
      <c r="X125" s="1016"/>
      <c r="Y125" s="1016"/>
    </row>
    <row r="126" spans="1:25" s="1017" customFormat="1" ht="18" customHeight="1">
      <c r="A126" s="188"/>
      <c r="B126" s="665" t="s">
        <v>1107</v>
      </c>
      <c r="C126" s="189" t="s">
        <v>2238</v>
      </c>
      <c r="D126" s="192"/>
      <c r="E126" s="192"/>
      <c r="F126" s="192"/>
      <c r="G126" s="192"/>
      <c r="H126" s="192"/>
      <c r="I126" s="192"/>
      <c r="J126" s="192"/>
      <c r="K126" s="192"/>
      <c r="L126" s="192"/>
      <c r="M126" s="192"/>
      <c r="N126" s="192"/>
      <c r="O126" s="192"/>
      <c r="P126" s="192"/>
      <c r="Q126" s="192"/>
      <c r="R126" s="192"/>
      <c r="S126" s="192"/>
      <c r="T126" s="192"/>
      <c r="U126" s="1016"/>
      <c r="V126" s="1111">
        <f t="shared" si="2"/>
        <v>0</v>
      </c>
      <c r="W126" s="1016"/>
      <c r="X126" s="1016"/>
      <c r="Y126" s="1016"/>
    </row>
    <row r="127" spans="1:25" s="1017" customFormat="1" ht="18" customHeight="1">
      <c r="A127" s="188"/>
      <c r="B127" s="665" t="s">
        <v>1107</v>
      </c>
      <c r="C127" s="189" t="s">
        <v>2730</v>
      </c>
      <c r="D127" s="192"/>
      <c r="E127" s="192"/>
      <c r="F127" s="192"/>
      <c r="G127" s="192"/>
      <c r="H127" s="192"/>
      <c r="I127" s="192"/>
      <c r="J127" s="192"/>
      <c r="K127" s="192"/>
      <c r="L127" s="192"/>
      <c r="M127" s="192"/>
      <c r="N127" s="192"/>
      <c r="O127" s="192"/>
      <c r="P127" s="192"/>
      <c r="Q127" s="192"/>
      <c r="R127" s="192"/>
      <c r="S127" s="192"/>
      <c r="T127" s="192"/>
      <c r="U127" s="1016"/>
      <c r="V127" s="1111">
        <f t="shared" si="2"/>
        <v>0</v>
      </c>
      <c r="W127" s="1016"/>
      <c r="X127" s="1016"/>
      <c r="Y127" s="1016"/>
    </row>
    <row r="128" spans="1:25" s="1017" customFormat="1" ht="18" customHeight="1">
      <c r="A128" s="188"/>
      <c r="B128" s="665" t="s">
        <v>1107</v>
      </c>
      <c r="C128" s="189" t="s">
        <v>2729</v>
      </c>
      <c r="D128" s="192"/>
      <c r="E128" s="192"/>
      <c r="F128" s="192"/>
      <c r="G128" s="192"/>
      <c r="H128" s="192"/>
      <c r="I128" s="192"/>
      <c r="J128" s="192"/>
      <c r="K128" s="192"/>
      <c r="L128" s="192"/>
      <c r="M128" s="192"/>
      <c r="N128" s="192"/>
      <c r="O128" s="192"/>
      <c r="P128" s="192"/>
      <c r="Q128" s="192"/>
      <c r="R128" s="192"/>
      <c r="S128" s="192"/>
      <c r="T128" s="192"/>
      <c r="U128" s="1016"/>
      <c r="V128" s="1111">
        <f t="shared" si="2"/>
        <v>0</v>
      </c>
      <c r="W128" s="1016"/>
      <c r="X128" s="1016"/>
      <c r="Y128" s="1016"/>
    </row>
    <row r="129" spans="1:25" s="1017" customFormat="1" ht="18" customHeight="1">
      <c r="A129" s="470"/>
      <c r="B129" s="666" t="s">
        <v>1107</v>
      </c>
      <c r="C129" s="472" t="s">
        <v>2318</v>
      </c>
      <c r="D129" s="194"/>
      <c r="E129" s="194"/>
      <c r="F129" s="194"/>
      <c r="G129" s="194"/>
      <c r="H129" s="194"/>
      <c r="I129" s="194"/>
      <c r="J129" s="194"/>
      <c r="K129" s="194"/>
      <c r="L129" s="194"/>
      <c r="M129" s="194"/>
      <c r="N129" s="194"/>
      <c r="O129" s="194"/>
      <c r="P129" s="194"/>
      <c r="Q129" s="194"/>
      <c r="R129" s="194"/>
      <c r="S129" s="194"/>
      <c r="T129" s="194"/>
      <c r="U129" s="1016"/>
      <c r="V129" s="1112">
        <f t="shared" si="2"/>
        <v>0</v>
      </c>
      <c r="W129" s="1016"/>
      <c r="X129" s="1016"/>
      <c r="Y129" s="1016"/>
    </row>
    <row r="130" spans="1:25" s="1017" customFormat="1" ht="18" customHeight="1">
      <c r="A130" s="479" t="s">
        <v>2253</v>
      </c>
      <c r="B130" s="192"/>
      <c r="C130" s="192"/>
      <c r="D130" s="192"/>
      <c r="E130" s="192"/>
      <c r="F130" s="192"/>
      <c r="G130" s="192"/>
      <c r="H130" s="192"/>
      <c r="I130" s="192"/>
      <c r="J130" s="192"/>
      <c r="K130" s="192"/>
      <c r="L130" s="192"/>
      <c r="M130" s="192"/>
      <c r="N130" s="192"/>
      <c r="O130" s="192"/>
      <c r="P130" s="192"/>
      <c r="Q130" s="192"/>
      <c r="R130" s="192"/>
      <c r="S130" s="192"/>
      <c r="T130" s="192"/>
      <c r="U130" s="1016"/>
      <c r="V130" s="458"/>
      <c r="W130" s="1016"/>
      <c r="X130" s="1016"/>
      <c r="Y130" s="1016"/>
    </row>
    <row r="131" spans="1:25" s="1017" customFormat="1" ht="18" customHeight="1" thickBot="1">
      <c r="A131" s="470"/>
      <c r="B131" s="666" t="s">
        <v>3</v>
      </c>
      <c r="C131" s="472" t="s">
        <v>2254</v>
      </c>
      <c r="D131" s="194"/>
      <c r="E131" s="194"/>
      <c r="F131" s="194"/>
      <c r="G131" s="194"/>
      <c r="H131" s="194"/>
      <c r="I131" s="194"/>
      <c r="J131" s="194"/>
      <c r="K131" s="194"/>
      <c r="L131" s="194"/>
      <c r="M131" s="194"/>
      <c r="N131" s="194"/>
      <c r="O131" s="194"/>
      <c r="P131" s="194"/>
      <c r="Q131" s="194"/>
      <c r="R131" s="194"/>
      <c r="S131" s="194"/>
      <c r="T131" s="194"/>
      <c r="U131" s="1016"/>
      <c r="V131" s="458"/>
      <c r="W131" s="1016"/>
      <c r="X131" s="1016"/>
      <c r="Y131" s="1016"/>
    </row>
    <row r="132" spans="1:25" s="1017" customFormat="1" ht="18" customHeight="1" thickBot="1">
      <c r="A132" s="479" t="s">
        <v>2239</v>
      </c>
      <c r="B132" s="192"/>
      <c r="C132" s="192"/>
      <c r="D132" s="192"/>
      <c r="E132" s="192"/>
      <c r="F132" s="192"/>
      <c r="G132" s="192"/>
      <c r="H132" s="192"/>
      <c r="I132" s="192"/>
      <c r="J132" s="192"/>
      <c r="K132" s="192"/>
      <c r="L132" s="192"/>
      <c r="M132" s="192"/>
      <c r="N132" s="192"/>
      <c r="O132" s="192"/>
      <c r="P132" s="192"/>
      <c r="Q132" s="192"/>
      <c r="R132" s="192"/>
      <c r="S132" s="192"/>
      <c r="T132" s="192"/>
      <c r="U132" s="1016"/>
      <c r="V132" s="1110">
        <f>SUM(V133:V134)</f>
        <v>0</v>
      </c>
      <c r="W132" s="1016"/>
      <c r="X132" s="1016"/>
      <c r="Y132" s="1016"/>
    </row>
    <row r="133" spans="1:25" s="1017" customFormat="1" ht="18" customHeight="1">
      <c r="A133" s="188"/>
      <c r="B133" s="665" t="s">
        <v>1107</v>
      </c>
      <c r="C133" s="189" t="s">
        <v>2240</v>
      </c>
      <c r="D133" s="192"/>
      <c r="E133" s="192"/>
      <c r="F133" s="192"/>
      <c r="G133" s="192"/>
      <c r="H133" s="192"/>
      <c r="I133" s="192"/>
      <c r="J133" s="192"/>
      <c r="K133" s="192"/>
      <c r="L133" s="192"/>
      <c r="M133" s="192"/>
      <c r="N133" s="192"/>
      <c r="O133" s="192"/>
      <c r="P133" s="192"/>
      <c r="Q133" s="192"/>
      <c r="R133" s="192"/>
      <c r="S133" s="192"/>
      <c r="T133" s="192"/>
      <c r="U133" s="1016"/>
      <c r="V133" s="1113">
        <f>IF(B133="■",1,0)</f>
        <v>0</v>
      </c>
      <c r="W133" s="1016"/>
      <c r="X133" s="1016"/>
      <c r="Y133" s="1016"/>
    </row>
    <row r="134" spans="1:25" s="1017" customFormat="1" ht="18" customHeight="1" thickBot="1">
      <c r="A134" s="470"/>
      <c r="B134" s="666" t="s">
        <v>1107</v>
      </c>
      <c r="C134" s="472" t="s">
        <v>2241</v>
      </c>
      <c r="D134" s="194"/>
      <c r="E134" s="194"/>
      <c r="F134" s="194"/>
      <c r="G134" s="194"/>
      <c r="H134" s="194"/>
      <c r="I134" s="194"/>
      <c r="J134" s="194"/>
      <c r="K134" s="194"/>
      <c r="L134" s="194"/>
      <c r="M134" s="194"/>
      <c r="N134" s="194"/>
      <c r="O134" s="194"/>
      <c r="P134" s="194"/>
      <c r="Q134" s="194"/>
      <c r="R134" s="194"/>
      <c r="S134" s="194"/>
      <c r="T134" s="194"/>
      <c r="U134" s="1016"/>
      <c r="V134" s="1111">
        <f>IF(B134="■",1,0)</f>
        <v>0</v>
      </c>
      <c r="W134" s="1016"/>
      <c r="X134" s="1016"/>
      <c r="Y134" s="1016"/>
    </row>
    <row r="135" spans="1:25" s="1017" customFormat="1" ht="18" customHeight="1" thickBot="1">
      <c r="A135" s="479" t="s">
        <v>2242</v>
      </c>
      <c r="B135" s="192"/>
      <c r="C135" s="192"/>
      <c r="D135" s="192"/>
      <c r="E135" s="192"/>
      <c r="F135" s="192"/>
      <c r="G135" s="192"/>
      <c r="H135" s="192"/>
      <c r="I135" s="192"/>
      <c r="J135" s="192"/>
      <c r="K135" s="192"/>
      <c r="L135" s="192"/>
      <c r="M135" s="192"/>
      <c r="N135" s="192"/>
      <c r="O135" s="192"/>
      <c r="P135" s="192"/>
      <c r="Q135" s="192"/>
      <c r="R135" s="192"/>
      <c r="S135" s="192"/>
      <c r="T135" s="192"/>
      <c r="U135" s="1016"/>
      <c r="V135" s="1110">
        <f>SUM(V136:V137)</f>
        <v>0</v>
      </c>
      <c r="W135" s="1016"/>
      <c r="X135" s="1016"/>
      <c r="Y135" s="1016"/>
    </row>
    <row r="136" spans="1:25" s="1017" customFormat="1" ht="18" customHeight="1">
      <c r="A136" s="188"/>
      <c r="B136" s="665" t="s">
        <v>1107</v>
      </c>
      <c r="C136" s="189" t="s">
        <v>2243</v>
      </c>
      <c r="D136" s="189"/>
      <c r="E136" s="189"/>
      <c r="F136" s="189"/>
      <c r="G136" s="189"/>
      <c r="H136" s="189"/>
      <c r="I136" s="189"/>
      <c r="J136" s="189"/>
      <c r="K136" s="189"/>
      <c r="L136" s="189"/>
      <c r="M136" s="189"/>
      <c r="N136" s="189"/>
      <c r="O136" s="189"/>
      <c r="P136" s="189"/>
      <c r="Q136" s="189"/>
      <c r="R136" s="189"/>
      <c r="S136" s="189"/>
      <c r="T136" s="189"/>
      <c r="U136" s="1016"/>
      <c r="V136" s="1111">
        <f>IF(B136="■",1,0)</f>
        <v>0</v>
      </c>
      <c r="W136" s="1016"/>
      <c r="X136" s="1016"/>
      <c r="Y136" s="1016"/>
    </row>
    <row r="137" spans="1:25" s="1017" customFormat="1" ht="18" customHeight="1" thickBot="1">
      <c r="A137" s="470"/>
      <c r="B137" s="666" t="s">
        <v>1107</v>
      </c>
      <c r="C137" s="472" t="s">
        <v>2244</v>
      </c>
      <c r="D137" s="472"/>
      <c r="E137" s="472"/>
      <c r="F137" s="472"/>
      <c r="G137" s="472"/>
      <c r="H137" s="472"/>
      <c r="I137" s="472"/>
      <c r="J137" s="472"/>
      <c r="K137" s="472"/>
      <c r="L137" s="472"/>
      <c r="M137" s="472"/>
      <c r="N137" s="472"/>
      <c r="O137" s="472"/>
      <c r="P137" s="472"/>
      <c r="Q137" s="472"/>
      <c r="R137" s="472"/>
      <c r="S137" s="472"/>
      <c r="T137" s="472"/>
      <c r="U137" s="1016"/>
      <c r="V137" s="1111">
        <f>IF(B137="■",1,0)</f>
        <v>0</v>
      </c>
      <c r="W137" s="1016"/>
      <c r="X137" s="1016"/>
      <c r="Y137" s="1016"/>
    </row>
    <row r="138" spans="1:25" s="1017" customFormat="1" ht="18" customHeight="1" thickBot="1">
      <c r="A138" s="479" t="s">
        <v>2245</v>
      </c>
      <c r="B138" s="192"/>
      <c r="C138" s="192"/>
      <c r="D138" s="192"/>
      <c r="E138" s="192"/>
      <c r="F138" s="192"/>
      <c r="G138" s="192"/>
      <c r="H138" s="192"/>
      <c r="I138" s="192"/>
      <c r="J138" s="192"/>
      <c r="K138" s="192"/>
      <c r="L138" s="192"/>
      <c r="M138" s="192"/>
      <c r="N138" s="192"/>
      <c r="O138" s="192"/>
      <c r="P138" s="192"/>
      <c r="Q138" s="192"/>
      <c r="R138" s="192"/>
      <c r="S138" s="192"/>
      <c r="T138" s="192"/>
      <c r="U138" s="1016"/>
      <c r="V138" s="1110">
        <f>SUM(V139:V142)</f>
        <v>0</v>
      </c>
      <c r="W138" s="1016"/>
      <c r="X138" s="1016"/>
      <c r="Y138" s="1016"/>
    </row>
    <row r="139" spans="1:25" s="1017" customFormat="1" ht="18" customHeight="1">
      <c r="A139" s="479"/>
      <c r="B139" s="665" t="s">
        <v>1107</v>
      </c>
      <c r="C139" s="189" t="s">
        <v>2255</v>
      </c>
      <c r="D139" s="192"/>
      <c r="E139" s="192"/>
      <c r="F139" s="192"/>
      <c r="G139" s="192"/>
      <c r="H139" s="192"/>
      <c r="I139" s="192"/>
      <c r="J139" s="192"/>
      <c r="K139" s="192"/>
      <c r="L139" s="192"/>
      <c r="M139" s="192"/>
      <c r="N139" s="192"/>
      <c r="O139" s="192"/>
      <c r="P139" s="192"/>
      <c r="Q139" s="192"/>
      <c r="R139" s="192"/>
      <c r="S139" s="192"/>
      <c r="T139" s="192"/>
      <c r="U139" s="1016"/>
      <c r="V139" s="1111" t="str">
        <f>IF(B139="■",1,"-")</f>
        <v>-</v>
      </c>
      <c r="W139" s="1016"/>
      <c r="X139" s="1016"/>
      <c r="Y139" s="1016"/>
    </row>
    <row r="140" spans="1:25" s="1017" customFormat="1" ht="18" customHeight="1">
      <c r="A140" s="479"/>
      <c r="B140" s="665" t="s">
        <v>3</v>
      </c>
      <c r="C140" s="189" t="s">
        <v>2256</v>
      </c>
      <c r="D140" s="192"/>
      <c r="E140" s="192"/>
      <c r="F140" s="192"/>
      <c r="G140" s="192"/>
      <c r="H140" s="192"/>
      <c r="I140" s="192"/>
      <c r="J140" s="192"/>
      <c r="K140" s="192"/>
      <c r="L140" s="192"/>
      <c r="M140" s="192"/>
      <c r="N140" s="192"/>
      <c r="O140" s="192"/>
      <c r="P140" s="192"/>
      <c r="Q140" s="192"/>
      <c r="R140" s="192"/>
      <c r="S140" s="192"/>
      <c r="T140" s="192"/>
      <c r="U140" s="1016"/>
      <c r="V140" s="1111" t="str">
        <f>IF(B140="■",1,"-")</f>
        <v>-</v>
      </c>
      <c r="W140" s="1016"/>
      <c r="X140" s="1016"/>
      <c r="Y140" s="1016"/>
    </row>
    <row r="141" spans="1:25" s="1017" customFormat="1" ht="18" customHeight="1">
      <c r="A141" s="479"/>
      <c r="B141" s="665" t="s">
        <v>3</v>
      </c>
      <c r="C141" s="189" t="s">
        <v>2257</v>
      </c>
      <c r="D141" s="192"/>
      <c r="E141" s="192"/>
      <c r="F141" s="192"/>
      <c r="G141" s="192"/>
      <c r="H141" s="192"/>
      <c r="I141" s="192"/>
      <c r="J141" s="192"/>
      <c r="K141" s="192"/>
      <c r="L141" s="192"/>
      <c r="M141" s="192"/>
      <c r="N141" s="192"/>
      <c r="O141" s="192"/>
      <c r="P141" s="192"/>
      <c r="Q141" s="192"/>
      <c r="R141" s="192"/>
      <c r="S141" s="192"/>
      <c r="T141" s="192"/>
      <c r="U141" s="1016"/>
      <c r="V141" s="1111" t="str">
        <f>IF(B141="■",1,"-")</f>
        <v>-</v>
      </c>
      <c r="W141" s="1016"/>
      <c r="X141" s="1016"/>
      <c r="Y141" s="1016"/>
    </row>
    <row r="142" spans="1:25" s="1017" customFormat="1" ht="18" customHeight="1" thickBot="1">
      <c r="A142" s="470"/>
      <c r="B142" s="666" t="s">
        <v>1107</v>
      </c>
      <c r="C142" s="472" t="s">
        <v>2246</v>
      </c>
      <c r="D142" s="472"/>
      <c r="E142" s="472"/>
      <c r="F142" s="472"/>
      <c r="G142" s="472"/>
      <c r="H142" s="472"/>
      <c r="I142" s="472"/>
      <c r="J142" s="472"/>
      <c r="K142" s="472"/>
      <c r="L142" s="472"/>
      <c r="M142" s="472"/>
      <c r="N142" s="472"/>
      <c r="O142" s="472"/>
      <c r="P142" s="472"/>
      <c r="Q142" s="472"/>
      <c r="R142" s="472"/>
      <c r="S142" s="472"/>
      <c r="T142" s="472"/>
      <c r="U142" s="1016"/>
      <c r="V142" s="1112" t="str">
        <f>IF(B142="■",1,"-")</f>
        <v>-</v>
      </c>
      <c r="W142" s="1016"/>
      <c r="X142" s="1016"/>
      <c r="Y142" s="1016"/>
    </row>
    <row r="143" spans="1:25" s="1017" customFormat="1" ht="18" customHeight="1" thickBot="1">
      <c r="A143" s="479" t="s">
        <v>2247</v>
      </c>
      <c r="B143" s="192"/>
      <c r="C143" s="192"/>
      <c r="D143" s="192"/>
      <c r="E143" s="192"/>
      <c r="F143" s="192"/>
      <c r="G143" s="192"/>
      <c r="H143" s="192"/>
      <c r="I143" s="192"/>
      <c r="J143" s="192"/>
      <c r="K143" s="192"/>
      <c r="L143" s="192"/>
      <c r="M143" s="192"/>
      <c r="N143" s="192"/>
      <c r="O143" s="192"/>
      <c r="P143" s="192"/>
      <c r="Q143" s="192"/>
      <c r="R143" s="192"/>
      <c r="S143" s="192"/>
      <c r="T143" s="192"/>
      <c r="U143" s="1016"/>
      <c r="V143" s="1110">
        <f>SUM(V144:V145)</f>
        <v>0</v>
      </c>
      <c r="W143" s="1016"/>
      <c r="X143" s="1016"/>
      <c r="Y143" s="1016"/>
    </row>
    <row r="144" spans="1:25" s="1017" customFormat="1" ht="18" customHeight="1">
      <c r="A144" s="479"/>
      <c r="B144" s="665" t="s">
        <v>1107</v>
      </c>
      <c r="C144" s="189" t="s">
        <v>2248</v>
      </c>
      <c r="D144" s="192"/>
      <c r="E144" s="192"/>
      <c r="F144" s="192"/>
      <c r="G144" s="192"/>
      <c r="H144" s="192"/>
      <c r="I144" s="192"/>
      <c r="J144" s="192"/>
      <c r="K144" s="192"/>
      <c r="L144" s="192"/>
      <c r="M144" s="192"/>
      <c r="N144" s="192"/>
      <c r="O144" s="192"/>
      <c r="P144" s="192"/>
      <c r="Q144" s="192"/>
      <c r="R144" s="192"/>
      <c r="S144" s="192"/>
      <c r="T144" s="192"/>
      <c r="U144" s="1016"/>
      <c r="V144" s="1111">
        <f>IF(B144="■",1,0)</f>
        <v>0</v>
      </c>
      <c r="W144" s="1016"/>
      <c r="X144" s="1016"/>
      <c r="Y144" s="1016"/>
    </row>
    <row r="145" spans="1:25" s="1017" customFormat="1" ht="18" customHeight="1">
      <c r="A145" s="470"/>
      <c r="B145" s="666" t="s">
        <v>1107</v>
      </c>
      <c r="C145" s="472" t="s">
        <v>2258</v>
      </c>
      <c r="D145" s="472"/>
      <c r="E145" s="472"/>
      <c r="F145" s="472"/>
      <c r="G145" s="472"/>
      <c r="H145" s="472"/>
      <c r="I145" s="472"/>
      <c r="J145" s="472"/>
      <c r="K145" s="472"/>
      <c r="L145" s="472"/>
      <c r="M145" s="472"/>
      <c r="N145" s="472"/>
      <c r="O145" s="472"/>
      <c r="P145" s="472"/>
      <c r="Q145" s="472"/>
      <c r="R145" s="472"/>
      <c r="S145" s="472"/>
      <c r="T145" s="472"/>
      <c r="U145" s="1016"/>
      <c r="V145" s="1112">
        <f>IF(B145="■",1,0)</f>
        <v>0</v>
      </c>
      <c r="W145" s="1016"/>
      <c r="X145" s="1016"/>
      <c r="Y145" s="1016"/>
    </row>
    <row r="146" spans="1:25" s="1017" customFormat="1" ht="18" customHeight="1">
      <c r="A146" s="479" t="s">
        <v>2249</v>
      </c>
      <c r="B146" s="192"/>
      <c r="C146" s="192"/>
      <c r="D146" s="192"/>
      <c r="E146" s="192"/>
      <c r="F146" s="192"/>
      <c r="G146" s="192"/>
      <c r="H146" s="192"/>
      <c r="I146" s="192"/>
      <c r="J146" s="192"/>
      <c r="K146" s="192"/>
      <c r="L146" s="192"/>
      <c r="M146" s="192"/>
      <c r="N146" s="192"/>
      <c r="O146" s="192"/>
      <c r="P146" s="192"/>
      <c r="Q146" s="192"/>
      <c r="R146" s="192"/>
      <c r="S146" s="192"/>
      <c r="T146" s="192"/>
      <c r="U146" s="1016"/>
      <c r="V146" s="458"/>
      <c r="W146" s="1016"/>
      <c r="X146" s="1016"/>
      <c r="Y146" s="1016"/>
    </row>
    <row r="147" spans="1:25" s="1017" customFormat="1" ht="18" customHeight="1">
      <c r="A147" s="470"/>
      <c r="B147" s="666" t="s">
        <v>3</v>
      </c>
      <c r="C147" s="472" t="s">
        <v>2250</v>
      </c>
      <c r="D147" s="472"/>
      <c r="E147" s="472"/>
      <c r="F147" s="472"/>
      <c r="G147" s="472"/>
      <c r="H147" s="472"/>
      <c r="I147" s="472"/>
      <c r="J147" s="472"/>
      <c r="K147" s="472"/>
      <c r="L147" s="472"/>
      <c r="M147" s="472"/>
      <c r="N147" s="472"/>
      <c r="O147" s="472"/>
      <c r="P147" s="472"/>
      <c r="Q147" s="472"/>
      <c r="R147" s="472"/>
      <c r="S147" s="472"/>
      <c r="T147" s="472"/>
      <c r="U147" s="1016"/>
      <c r="V147" s="458"/>
      <c r="W147" s="1016"/>
      <c r="X147" s="1016"/>
      <c r="Y147" s="1016"/>
    </row>
    <row r="148" spans="1:25" s="1017" customFormat="1" ht="18" customHeight="1">
      <c r="A148" s="188"/>
      <c r="B148" s="189"/>
      <c r="C148" s="189"/>
      <c r="D148" s="189"/>
      <c r="E148" s="189"/>
      <c r="F148" s="189"/>
      <c r="G148" s="189"/>
      <c r="H148" s="189"/>
      <c r="I148" s="189"/>
      <c r="J148" s="189"/>
      <c r="K148" s="189"/>
      <c r="L148" s="189"/>
      <c r="M148" s="189"/>
      <c r="N148" s="189"/>
      <c r="O148" s="189"/>
      <c r="P148" s="189"/>
      <c r="Q148" s="189"/>
      <c r="R148" s="189"/>
      <c r="S148" s="189"/>
      <c r="T148" s="189"/>
      <c r="U148" s="1016"/>
      <c r="V148" s="458"/>
      <c r="W148" s="1016"/>
      <c r="X148" s="1016"/>
      <c r="Y148" s="1016"/>
    </row>
    <row r="149" spans="1:25" s="1017" customFormat="1" ht="18" customHeight="1">
      <c r="A149" s="188"/>
      <c r="B149" s="189"/>
      <c r="C149" s="189"/>
      <c r="D149" s="189"/>
      <c r="E149" s="189"/>
      <c r="F149" s="189"/>
      <c r="G149" s="189"/>
      <c r="H149" s="189"/>
      <c r="I149" s="189"/>
      <c r="J149" s="189"/>
      <c r="K149" s="189"/>
      <c r="L149" s="189"/>
      <c r="M149" s="189"/>
      <c r="N149" s="189"/>
      <c r="O149" s="189"/>
      <c r="P149" s="189"/>
      <c r="Q149" s="189"/>
      <c r="R149" s="189"/>
      <c r="S149" s="189"/>
      <c r="T149" s="189"/>
      <c r="U149" s="1016"/>
      <c r="V149" s="458"/>
      <c r="W149" s="1016"/>
      <c r="X149" s="1016"/>
      <c r="Y149" s="1016"/>
    </row>
    <row r="150" spans="1:25" s="1017" customFormat="1" ht="18" customHeight="1">
      <c r="A150" s="188"/>
      <c r="B150" s="189"/>
      <c r="C150" s="189"/>
      <c r="D150" s="189"/>
      <c r="E150" s="189"/>
      <c r="F150" s="189"/>
      <c r="G150" s="189"/>
      <c r="H150" s="189"/>
      <c r="I150" s="189"/>
      <c r="J150" s="189"/>
      <c r="K150" s="189"/>
      <c r="L150" s="189"/>
      <c r="M150" s="189"/>
      <c r="N150" s="189"/>
      <c r="O150" s="189"/>
      <c r="P150" s="189"/>
      <c r="Q150" s="189"/>
      <c r="R150" s="189"/>
      <c r="S150" s="189"/>
      <c r="T150" s="189"/>
      <c r="U150" s="1016"/>
      <c r="V150" s="458"/>
      <c r="W150" s="1016"/>
      <c r="X150" s="1016"/>
      <c r="Y150" s="1016"/>
    </row>
    <row r="151" spans="1:25" s="1017" customFormat="1" ht="18" customHeight="1">
      <c r="A151" s="1115" t="s">
        <v>2228</v>
      </c>
      <c r="B151" s="472"/>
      <c r="C151" s="472"/>
      <c r="D151" s="472"/>
      <c r="E151" s="472"/>
      <c r="F151" s="472"/>
      <c r="G151" s="472"/>
      <c r="H151" s="470"/>
      <c r="I151" s="472"/>
      <c r="J151" s="472"/>
      <c r="K151" s="472"/>
      <c r="L151" s="472"/>
      <c r="M151" s="472"/>
      <c r="N151" s="472"/>
      <c r="O151" s="472"/>
      <c r="P151" s="472"/>
      <c r="Q151" s="472"/>
      <c r="R151" s="472"/>
      <c r="S151" s="472"/>
      <c r="T151" s="472"/>
      <c r="U151" s="1016"/>
      <c r="V151" s="458"/>
      <c r="W151" s="1016"/>
      <c r="X151" s="1016"/>
      <c r="Y151" s="1016"/>
    </row>
    <row r="152" spans="1:25" s="1017" customFormat="1" ht="18" customHeight="1">
      <c r="A152" s="188"/>
      <c r="B152" s="665" t="s">
        <v>1107</v>
      </c>
      <c r="C152" s="189" t="s">
        <v>2229</v>
      </c>
      <c r="D152" s="192"/>
      <c r="E152" s="192"/>
      <c r="F152" s="192"/>
      <c r="G152" s="192"/>
      <c r="H152" s="192"/>
      <c r="I152" s="192"/>
      <c r="J152" s="192"/>
      <c r="K152" s="192"/>
      <c r="L152" s="192"/>
      <c r="M152" s="192"/>
      <c r="N152" s="192"/>
      <c r="O152" s="192"/>
      <c r="P152" s="192"/>
      <c r="Q152" s="192"/>
      <c r="R152" s="192"/>
      <c r="S152" s="192"/>
      <c r="T152" s="192"/>
      <c r="U152" s="1016"/>
      <c r="V152" s="458"/>
      <c r="W152" s="1016"/>
      <c r="X152" s="1016"/>
      <c r="Y152" s="1016"/>
    </row>
    <row r="153" spans="1:25" s="1017" customFormat="1" ht="18" customHeight="1">
      <c r="A153" s="188"/>
      <c r="B153" s="665" t="s">
        <v>192</v>
      </c>
      <c r="C153" s="189" t="s">
        <v>2230</v>
      </c>
      <c r="D153" s="192"/>
      <c r="E153" s="192"/>
      <c r="F153" s="192"/>
      <c r="G153" s="192"/>
      <c r="H153" s="192"/>
      <c r="I153" s="192"/>
      <c r="J153" s="192"/>
      <c r="K153" s="192"/>
      <c r="L153" s="192"/>
      <c r="M153" s="192"/>
      <c r="N153" s="192"/>
      <c r="O153" s="192"/>
      <c r="P153" s="192"/>
      <c r="Q153" s="192"/>
      <c r="R153" s="192"/>
      <c r="S153" s="192"/>
      <c r="T153" s="192"/>
      <c r="U153" s="1016"/>
      <c r="V153" s="458"/>
      <c r="W153" s="1016"/>
      <c r="X153" s="1016"/>
      <c r="Y153" s="1016"/>
    </row>
    <row r="154" spans="1:25" s="1017" customFormat="1" ht="18" customHeight="1">
      <c r="A154" s="470"/>
      <c r="B154" s="472"/>
      <c r="C154" s="472"/>
      <c r="D154" s="472"/>
      <c r="E154" s="472"/>
      <c r="F154" s="472"/>
      <c r="G154" s="472"/>
      <c r="H154" s="472"/>
      <c r="I154" s="472"/>
      <c r="J154" s="472"/>
      <c r="K154" s="472"/>
      <c r="L154" s="472"/>
      <c r="M154" s="472"/>
      <c r="N154" s="472"/>
      <c r="O154" s="472"/>
      <c r="P154" s="472"/>
      <c r="Q154" s="472"/>
      <c r="R154" s="472"/>
      <c r="S154" s="472"/>
      <c r="T154" s="472"/>
      <c r="U154" s="1016"/>
      <c r="V154" s="458"/>
      <c r="W154" s="1016"/>
      <c r="X154" s="1016"/>
      <c r="Y154" s="1016"/>
    </row>
    <row r="155" spans="1:25" s="1017" customFormat="1" ht="18" customHeight="1">
      <c r="A155" s="188"/>
      <c r="B155" s="189"/>
      <c r="C155" s="189"/>
      <c r="D155" s="189"/>
      <c r="E155" s="189"/>
      <c r="F155" s="189"/>
      <c r="G155" s="189"/>
      <c r="H155" s="189"/>
      <c r="I155" s="189"/>
      <c r="J155" s="189"/>
      <c r="K155" s="189"/>
      <c r="L155" s="189"/>
      <c r="M155" s="189"/>
      <c r="N155" s="189"/>
      <c r="O155" s="189"/>
      <c r="P155" s="189"/>
      <c r="Q155" s="189"/>
      <c r="R155" s="189"/>
      <c r="S155" s="189"/>
      <c r="T155" s="189"/>
      <c r="U155" s="1016"/>
      <c r="V155" s="458"/>
      <c r="W155" s="1016"/>
      <c r="X155" s="1016"/>
      <c r="Y155" s="1016"/>
    </row>
    <row r="156" spans="1:25" s="1017" customFormat="1" ht="18" customHeight="1">
      <c r="A156" s="188"/>
      <c r="B156" s="189"/>
      <c r="C156" s="189"/>
      <c r="D156" s="189"/>
      <c r="E156" s="189"/>
      <c r="F156" s="189"/>
      <c r="G156" s="189"/>
      <c r="H156" s="189"/>
      <c r="I156" s="189"/>
      <c r="J156" s="189"/>
      <c r="K156" s="189"/>
      <c r="L156" s="189"/>
      <c r="M156" s="189"/>
      <c r="N156" s="189"/>
      <c r="O156" s="189"/>
      <c r="P156" s="189"/>
      <c r="Q156" s="189"/>
      <c r="R156" s="189"/>
      <c r="S156" s="189"/>
      <c r="T156" s="189"/>
      <c r="U156" s="1016"/>
      <c r="V156" s="458"/>
      <c r="W156" s="1016"/>
      <c r="X156" s="1016"/>
      <c r="Y156" s="1016"/>
    </row>
    <row r="157" spans="1:25" s="1017" customFormat="1" ht="18" customHeight="1">
      <c r="A157" s="188"/>
      <c r="B157" s="189"/>
      <c r="C157" s="189"/>
      <c r="D157" s="189"/>
      <c r="E157" s="189"/>
      <c r="F157" s="189"/>
      <c r="G157" s="189"/>
      <c r="H157" s="189"/>
      <c r="I157" s="189"/>
      <c r="J157" s="189"/>
      <c r="K157" s="189"/>
      <c r="L157" s="189"/>
      <c r="M157" s="189"/>
      <c r="N157" s="189"/>
      <c r="O157" s="189"/>
      <c r="P157" s="189"/>
      <c r="Q157" s="189"/>
      <c r="R157" s="189"/>
      <c r="S157" s="189"/>
      <c r="T157" s="189"/>
      <c r="U157" s="1016"/>
      <c r="V157" s="458"/>
      <c r="W157" s="1016"/>
      <c r="X157" s="1016"/>
      <c r="Y157" s="1016"/>
    </row>
    <row r="158" spans="1:25" s="1245" customFormat="1">
      <c r="A158" s="1260" t="s">
        <v>2493</v>
      </c>
      <c r="B158" s="1252"/>
      <c r="C158" s="6"/>
      <c r="D158" s="6"/>
      <c r="E158" s="6"/>
      <c r="F158" s="6"/>
      <c r="G158" s="6"/>
      <c r="H158" s="6"/>
      <c r="I158" s="6"/>
      <c r="J158" s="6"/>
      <c r="K158" s="6"/>
      <c r="L158" s="6"/>
      <c r="M158" s="6"/>
      <c r="N158" s="6"/>
      <c r="O158" s="6"/>
      <c r="P158" s="6"/>
      <c r="Q158" s="6"/>
      <c r="R158" s="6"/>
      <c r="S158" s="6"/>
      <c r="T158" s="189"/>
      <c r="U158" s="458"/>
      <c r="V158" s="458"/>
      <c r="W158" s="458"/>
      <c r="X158" s="458"/>
      <c r="Y158" s="458"/>
    </row>
    <row r="159" spans="1:25" s="1248" customFormat="1" ht="12" customHeight="1">
      <c r="A159" s="1250" t="s">
        <v>879</v>
      </c>
      <c r="B159" s="1252" t="s">
        <v>2572</v>
      </c>
      <c r="C159" s="202"/>
      <c r="D159" s="202"/>
      <c r="E159" s="202"/>
      <c r="F159" s="202"/>
      <c r="G159" s="202"/>
      <c r="H159" s="202"/>
      <c r="I159" s="202"/>
      <c r="J159" s="202"/>
      <c r="K159" s="202"/>
      <c r="L159" s="202"/>
      <c r="M159" s="202"/>
      <c r="N159" s="202"/>
      <c r="O159" s="202"/>
      <c r="P159" s="202"/>
      <c r="Q159" s="202"/>
      <c r="R159" s="202"/>
      <c r="S159" s="202"/>
      <c r="U159" s="458"/>
      <c r="V159" s="458"/>
      <c r="W159" s="458"/>
      <c r="X159" s="458"/>
      <c r="Y159" s="458"/>
    </row>
    <row r="160" spans="1:25" s="1248" customFormat="1" ht="12" customHeight="1">
      <c r="A160" s="1262" t="s">
        <v>581</v>
      </c>
      <c r="B160" s="1252" t="s">
        <v>2573</v>
      </c>
      <c r="C160" s="202"/>
      <c r="D160" s="202"/>
      <c r="E160" s="202"/>
      <c r="F160" s="202"/>
      <c r="G160" s="202"/>
      <c r="H160" s="202"/>
      <c r="I160" s="202"/>
      <c r="J160" s="202"/>
      <c r="K160" s="202"/>
      <c r="L160" s="202"/>
      <c r="M160" s="202"/>
      <c r="N160" s="202"/>
      <c r="O160" s="202"/>
      <c r="P160" s="202"/>
      <c r="Q160" s="202"/>
      <c r="R160" s="202"/>
      <c r="S160" s="202"/>
      <c r="T160" s="202"/>
      <c r="U160" s="458"/>
      <c r="V160" s="458"/>
      <c r="W160" s="458"/>
      <c r="X160" s="458"/>
      <c r="Y160" s="458"/>
    </row>
    <row r="161" spans="1:25" s="1248" customFormat="1" ht="12" customHeight="1">
      <c r="A161" s="1250"/>
      <c r="B161" s="1252"/>
      <c r="C161" s="202"/>
      <c r="D161" s="202"/>
      <c r="E161" s="202"/>
      <c r="F161" s="202"/>
      <c r="G161" s="202"/>
      <c r="H161" s="202"/>
      <c r="I161" s="202"/>
      <c r="J161" s="202"/>
      <c r="K161" s="202"/>
      <c r="L161" s="202"/>
      <c r="M161" s="202"/>
      <c r="N161" s="202"/>
      <c r="O161" s="202"/>
      <c r="P161" s="202"/>
      <c r="Q161" s="202"/>
      <c r="R161" s="202"/>
      <c r="S161" s="202"/>
      <c r="U161" s="458"/>
      <c r="V161" s="458"/>
      <c r="W161" s="458"/>
      <c r="X161" s="458"/>
      <c r="Y161" s="458"/>
    </row>
    <row r="162" spans="1:25" s="1248" customFormat="1" ht="12" customHeight="1">
      <c r="A162" s="1250"/>
      <c r="C162" s="202"/>
      <c r="D162" s="202"/>
      <c r="E162" s="202"/>
      <c r="F162" s="202"/>
      <c r="G162" s="202"/>
      <c r="H162" s="202"/>
      <c r="I162" s="202"/>
      <c r="J162" s="202"/>
      <c r="K162" s="202"/>
      <c r="L162" s="202"/>
      <c r="M162" s="202"/>
      <c r="N162" s="202"/>
      <c r="O162" s="202"/>
      <c r="P162" s="202"/>
      <c r="Q162" s="202"/>
      <c r="R162" s="202"/>
      <c r="S162" s="202"/>
      <c r="U162" s="458"/>
      <c r="V162" s="458"/>
      <c r="W162" s="458"/>
      <c r="X162" s="458"/>
      <c r="Y162" s="458"/>
    </row>
    <row r="163" spans="1:25" ht="18" customHeight="1">
      <c r="A163" s="188"/>
      <c r="H163" s="189"/>
    </row>
    <row r="164" spans="1:25" ht="18" customHeight="1">
      <c r="A164" s="1327" t="s">
        <v>1713</v>
      </c>
      <c r="B164" s="1327"/>
      <c r="C164" s="1327"/>
      <c r="D164" s="1327"/>
      <c r="E164" s="1327"/>
      <c r="F164" s="1327"/>
      <c r="G164" s="1327"/>
      <c r="H164" s="1327"/>
      <c r="I164" s="1327"/>
      <c r="J164" s="1327"/>
      <c r="K164" s="1327"/>
      <c r="L164" s="1327"/>
      <c r="M164" s="1327"/>
      <c r="N164" s="1327"/>
      <c r="O164" s="1327"/>
      <c r="P164" s="1327"/>
      <c r="Q164" s="1327"/>
      <c r="R164" s="1327"/>
      <c r="S164" s="1327"/>
      <c r="T164" s="1327"/>
    </row>
    <row r="165" spans="1:25" ht="18" customHeight="1">
      <c r="A165" s="189" t="s">
        <v>1714</v>
      </c>
      <c r="H165" s="470"/>
      <c r="I165" s="472"/>
      <c r="J165" s="472"/>
      <c r="K165" s="472"/>
      <c r="L165" s="472"/>
      <c r="M165" s="472"/>
      <c r="N165" s="472"/>
      <c r="O165" s="472"/>
      <c r="P165" s="472"/>
      <c r="Q165" s="472"/>
      <c r="R165" s="472"/>
      <c r="S165" s="472"/>
      <c r="T165" s="472"/>
    </row>
    <row r="166" spans="1:25" ht="18" customHeight="1">
      <c r="A166" s="477" t="s">
        <v>79</v>
      </c>
      <c r="B166" s="477"/>
      <c r="C166" s="478"/>
      <c r="D166" s="478"/>
      <c r="E166" s="478"/>
      <c r="F166" s="478"/>
      <c r="G166" s="478"/>
      <c r="K166" s="195"/>
      <c r="L166" s="195"/>
    </row>
    <row r="167" spans="1:25" ht="18" customHeight="1">
      <c r="A167" s="472"/>
      <c r="B167" s="1326"/>
      <c r="C167" s="1326"/>
      <c r="D167" s="1326"/>
      <c r="E167" s="1326"/>
      <c r="F167" s="1326"/>
      <c r="G167" s="1326"/>
      <c r="H167" s="1326"/>
      <c r="I167" s="1326"/>
      <c r="J167" s="1326"/>
      <c r="K167" s="1326"/>
      <c r="L167" s="1326"/>
      <c r="M167" s="1326"/>
      <c r="N167" s="1326"/>
      <c r="O167" s="1326"/>
      <c r="P167" s="1326"/>
      <c r="Q167" s="1326"/>
      <c r="R167" s="1326"/>
      <c r="S167" s="1326"/>
      <c r="T167" s="1326"/>
    </row>
    <row r="168" spans="1:25" ht="18" customHeight="1">
      <c r="A168" s="477" t="s">
        <v>1083</v>
      </c>
      <c r="B168" s="479"/>
      <c r="K168" s="195"/>
      <c r="L168" s="195"/>
    </row>
    <row r="169" spans="1:25" ht="18" customHeight="1">
      <c r="B169" s="665" t="s">
        <v>1107</v>
      </c>
      <c r="C169" s="189" t="s">
        <v>593</v>
      </c>
      <c r="F169" s="188" t="s">
        <v>917</v>
      </c>
      <c r="G169" s="665" t="s">
        <v>1107</v>
      </c>
      <c r="H169" s="189" t="s">
        <v>1108</v>
      </c>
      <c r="K169" s="665" t="s">
        <v>1107</v>
      </c>
      <c r="L169" s="189" t="s">
        <v>1085</v>
      </c>
      <c r="O169" s="665" t="s">
        <v>1107</v>
      </c>
      <c r="P169" s="189" t="s">
        <v>1715</v>
      </c>
      <c r="S169" s="188" t="s">
        <v>1716</v>
      </c>
      <c r="V169" s="458" t="str">
        <f>IF(G169="■",H169,IF(K169="■",L169,IF(O169="■",P169,"")))</f>
        <v/>
      </c>
    </row>
    <row r="170" spans="1:25" ht="18" customHeight="1">
      <c r="A170" s="472"/>
      <c r="B170" s="666" t="s">
        <v>1107</v>
      </c>
      <c r="C170" s="472" t="s">
        <v>1086</v>
      </c>
      <c r="D170" s="472"/>
      <c r="E170" s="472"/>
      <c r="F170" s="472"/>
      <c r="G170" s="666" t="s">
        <v>1107</v>
      </c>
      <c r="H170" s="472" t="s">
        <v>1087</v>
      </c>
      <c r="I170" s="472"/>
      <c r="J170" s="472"/>
      <c r="K170" s="472"/>
      <c r="L170" s="472"/>
      <c r="M170" s="472"/>
      <c r="N170" s="472"/>
      <c r="O170" s="472"/>
      <c r="P170" s="472"/>
      <c r="Q170" s="472"/>
      <c r="R170" s="472"/>
      <c r="S170" s="472"/>
      <c r="T170" s="472"/>
    </row>
    <row r="171" spans="1:25" ht="18" customHeight="1">
      <c r="A171" s="479" t="s">
        <v>1717</v>
      </c>
      <c r="B171" s="479"/>
      <c r="K171" s="195"/>
      <c r="L171" s="195"/>
    </row>
    <row r="172" spans="1:25" ht="18" customHeight="1">
      <c r="A172" s="472"/>
      <c r="B172" s="666" t="s">
        <v>1107</v>
      </c>
      <c r="C172" s="474" t="s">
        <v>1088</v>
      </c>
      <c r="D172" s="474"/>
      <c r="E172" s="666" t="s">
        <v>1107</v>
      </c>
      <c r="F172" s="474" t="s">
        <v>1089</v>
      </c>
      <c r="G172" s="474"/>
      <c r="H172" s="470"/>
      <c r="I172" s="666" t="s">
        <v>1107</v>
      </c>
      <c r="J172" s="474" t="s">
        <v>1091</v>
      </c>
      <c r="K172" s="474"/>
      <c r="L172" s="474"/>
      <c r="M172" s="472"/>
      <c r="N172" s="472"/>
      <c r="O172" s="472"/>
      <c r="P172" s="472"/>
      <c r="Q172" s="472"/>
      <c r="R172" s="472"/>
      <c r="S172" s="472"/>
      <c r="T172" s="472"/>
      <c r="V172" s="458" t="str">
        <f>IF(AND(B172="■",E172="■"),"防火地域、準防火地域",IF(B172="■",C172,IF(E172="■",F172,IF(I172="■",J172,""))))</f>
        <v/>
      </c>
    </row>
    <row r="173" spans="1:25" ht="18" customHeight="1">
      <c r="A173" s="479" t="s">
        <v>1718</v>
      </c>
      <c r="B173" s="479"/>
      <c r="K173" s="195"/>
      <c r="L173" s="195"/>
    </row>
    <row r="174" spans="1:25" ht="18" customHeight="1">
      <c r="A174" s="472"/>
      <c r="B174" s="1325"/>
      <c r="C174" s="1325"/>
      <c r="D174" s="1325"/>
      <c r="E174" s="667"/>
      <c r="F174" s="667"/>
      <c r="G174" s="667"/>
      <c r="H174" s="667"/>
      <c r="I174" s="667"/>
      <c r="J174" s="667"/>
      <c r="K174" s="667"/>
      <c r="L174" s="667"/>
      <c r="M174" s="667"/>
      <c r="N174" s="667"/>
      <c r="O174" s="667"/>
      <c r="P174" s="667"/>
      <c r="Q174" s="667"/>
      <c r="R174" s="667"/>
      <c r="S174" s="667"/>
      <c r="T174" s="667"/>
    </row>
    <row r="175" spans="1:25" ht="18" customHeight="1">
      <c r="A175" s="477" t="s">
        <v>1719</v>
      </c>
      <c r="B175" s="479"/>
      <c r="K175" s="195"/>
      <c r="L175" s="195"/>
    </row>
    <row r="176" spans="1:25" ht="18" customHeight="1">
      <c r="B176" s="470" t="s">
        <v>1090</v>
      </c>
      <c r="C176" s="474" t="s">
        <v>1092</v>
      </c>
      <c r="D176" s="474"/>
      <c r="E176" s="474"/>
      <c r="F176" s="470" t="s">
        <v>192</v>
      </c>
      <c r="G176" s="474" t="s">
        <v>1093</v>
      </c>
      <c r="H176" s="470"/>
      <c r="I176" s="474"/>
      <c r="J176" s="474"/>
      <c r="K176" s="474"/>
      <c r="L176" s="474"/>
      <c r="M176" s="472"/>
      <c r="N176" s="472"/>
      <c r="O176" s="472"/>
      <c r="P176" s="472"/>
      <c r="Q176" s="472"/>
      <c r="R176" s="472"/>
      <c r="S176" s="472"/>
      <c r="T176" s="472"/>
    </row>
    <row r="177" spans="1:20" ht="18" customHeight="1">
      <c r="A177" s="477" t="s">
        <v>1720</v>
      </c>
      <c r="B177" s="477"/>
      <c r="C177" s="478"/>
      <c r="D177" s="478"/>
      <c r="E177" s="478"/>
      <c r="F177" s="478"/>
      <c r="G177" s="478"/>
      <c r="H177" s="463"/>
      <c r="I177" s="478"/>
      <c r="K177" s="195"/>
      <c r="L177" s="195"/>
    </row>
    <row r="178" spans="1:20" ht="18" customHeight="1">
      <c r="A178" s="472"/>
      <c r="B178" s="1325"/>
      <c r="C178" s="1325"/>
      <c r="D178" s="1325"/>
      <c r="E178" s="667"/>
      <c r="F178" s="667"/>
      <c r="G178" s="667"/>
      <c r="H178" s="667"/>
      <c r="I178" s="667"/>
      <c r="J178" s="667"/>
      <c r="K178" s="667"/>
      <c r="L178" s="667"/>
      <c r="M178" s="667"/>
      <c r="N178" s="667"/>
      <c r="O178" s="667"/>
      <c r="P178" s="667"/>
      <c r="Q178" s="667"/>
      <c r="R178" s="667"/>
      <c r="S178" s="667"/>
      <c r="T178" s="667"/>
    </row>
    <row r="179" spans="1:20" ht="18" customHeight="1">
      <c r="A179" s="477" t="s">
        <v>1721</v>
      </c>
      <c r="B179" s="479"/>
      <c r="K179" s="195"/>
      <c r="L179" s="195"/>
    </row>
    <row r="180" spans="1:20" ht="18" customHeight="1">
      <c r="A180" s="472"/>
      <c r="B180" s="1325"/>
      <c r="C180" s="1325"/>
      <c r="D180" s="1325"/>
      <c r="E180" s="667"/>
      <c r="F180" s="667"/>
      <c r="G180" s="667"/>
      <c r="H180" s="667"/>
      <c r="I180" s="667"/>
      <c r="J180" s="667"/>
      <c r="K180" s="667"/>
      <c r="L180" s="667"/>
      <c r="M180" s="667"/>
      <c r="N180" s="667"/>
      <c r="O180" s="667"/>
      <c r="P180" s="667"/>
      <c r="Q180" s="667"/>
      <c r="R180" s="667"/>
      <c r="S180" s="667"/>
      <c r="T180" s="667"/>
    </row>
    <row r="181" spans="1:20" ht="18" customHeight="1">
      <c r="A181" s="477" t="s">
        <v>1722</v>
      </c>
      <c r="B181" s="479"/>
      <c r="K181" s="195"/>
      <c r="L181" s="195"/>
    </row>
    <row r="182" spans="1:20" ht="18" customHeight="1">
      <c r="A182" s="1312" t="s">
        <v>1723</v>
      </c>
      <c r="B182" s="1312"/>
      <c r="C182" s="1312"/>
      <c r="D182" s="1312"/>
      <c r="E182" s="188"/>
      <c r="F182" s="1320"/>
      <c r="G182" s="1320"/>
      <c r="H182" s="188" t="s">
        <v>1094</v>
      </c>
      <c r="I182" s="195"/>
      <c r="J182" s="195"/>
      <c r="K182" s="195"/>
      <c r="L182" s="195"/>
    </row>
    <row r="183" spans="1:20" ht="18" customHeight="1">
      <c r="A183" s="1312" t="s">
        <v>1095</v>
      </c>
      <c r="B183" s="1312"/>
      <c r="C183" s="1312"/>
      <c r="D183" s="1312"/>
      <c r="E183" s="188"/>
      <c r="F183" s="1320"/>
      <c r="G183" s="1320"/>
      <c r="H183" s="188" t="s">
        <v>1094</v>
      </c>
      <c r="I183" s="195"/>
      <c r="J183" s="195"/>
      <c r="K183" s="195"/>
      <c r="L183" s="195"/>
    </row>
    <row r="184" spans="1:20" ht="18" customHeight="1">
      <c r="A184" s="472"/>
      <c r="B184" s="472"/>
      <c r="C184" s="472"/>
      <c r="D184" s="472"/>
      <c r="E184" s="472"/>
      <c r="F184" s="472"/>
      <c r="G184" s="472"/>
      <c r="H184" s="470"/>
      <c r="I184" s="472"/>
      <c r="J184" s="472"/>
      <c r="K184" s="474"/>
      <c r="L184" s="474"/>
      <c r="M184" s="472"/>
      <c r="N184" s="472"/>
      <c r="O184" s="472"/>
      <c r="P184" s="472"/>
      <c r="Q184" s="472"/>
      <c r="R184" s="472"/>
      <c r="S184" s="472"/>
      <c r="T184" s="472"/>
    </row>
    <row r="185" spans="1:20" ht="18" customHeight="1">
      <c r="A185" s="477" t="s">
        <v>1096</v>
      </c>
      <c r="B185" s="477"/>
      <c r="C185" s="478"/>
      <c r="D185" s="478"/>
      <c r="E185" s="478"/>
      <c r="F185" s="478"/>
      <c r="G185" s="478"/>
      <c r="H185" s="463"/>
      <c r="I185" s="478"/>
      <c r="J185" s="478"/>
      <c r="K185" s="481"/>
      <c r="L185" s="481"/>
    </row>
    <row r="186" spans="1:20" ht="18" customHeight="1">
      <c r="A186" s="1312" t="s">
        <v>1097</v>
      </c>
      <c r="B186" s="1312"/>
      <c r="C186" s="1312"/>
      <c r="D186" s="1312"/>
      <c r="E186" s="188"/>
      <c r="F186" s="1313"/>
      <c r="G186" s="1313"/>
      <c r="H186" s="1313"/>
      <c r="I186" s="195" t="s">
        <v>1098</v>
      </c>
      <c r="J186" s="195"/>
      <c r="K186" s="195"/>
      <c r="L186" s="195"/>
    </row>
    <row r="187" spans="1:20" ht="18" customHeight="1">
      <c r="A187" s="1312" t="s">
        <v>1099</v>
      </c>
      <c r="B187" s="1312"/>
      <c r="C187" s="1312"/>
      <c r="D187" s="1312"/>
      <c r="E187" s="188"/>
      <c r="F187" s="1313"/>
      <c r="G187" s="1313"/>
      <c r="H187" s="1313"/>
      <c r="I187" s="195" t="s">
        <v>1098</v>
      </c>
      <c r="J187" s="195"/>
      <c r="K187" s="195"/>
      <c r="L187" s="195"/>
    </row>
    <row r="188" spans="1:20" ht="18" customHeight="1">
      <c r="A188" s="1312" t="s">
        <v>605</v>
      </c>
      <c r="B188" s="1312"/>
      <c r="C188" s="1312"/>
      <c r="D188" s="1312"/>
      <c r="F188" s="188" t="s">
        <v>1109</v>
      </c>
      <c r="G188" s="1320"/>
      <c r="H188" s="1320"/>
      <c r="I188" s="189" t="s">
        <v>1100</v>
      </c>
      <c r="J188" s="188"/>
      <c r="L188" s="195"/>
    </row>
    <row r="189" spans="1:20" ht="18" customHeight="1">
      <c r="F189" s="188" t="s">
        <v>1724</v>
      </c>
      <c r="G189" s="1320"/>
      <c r="H189" s="1320"/>
      <c r="I189" s="189" t="s">
        <v>1100</v>
      </c>
      <c r="J189" s="188"/>
      <c r="L189" s="195"/>
    </row>
    <row r="190" spans="1:20" ht="18" customHeight="1">
      <c r="A190" s="1322" t="s">
        <v>1101</v>
      </c>
      <c r="B190" s="1322"/>
      <c r="C190" s="1322"/>
      <c r="D190" s="1322"/>
      <c r="E190" s="482"/>
      <c r="F190" s="1323" t="s">
        <v>2696</v>
      </c>
      <c r="G190" s="1323"/>
      <c r="H190" s="1323"/>
      <c r="I190" s="1323"/>
      <c r="J190" s="1323"/>
      <c r="K190" s="1323"/>
      <c r="L190" s="470" t="s">
        <v>1747</v>
      </c>
      <c r="M190" s="470" t="s">
        <v>1102</v>
      </c>
      <c r="N190" s="1321" t="s">
        <v>66</v>
      </c>
      <c r="O190" s="1321"/>
      <c r="P190" s="1321"/>
      <c r="Q190" s="1321"/>
      <c r="R190" s="1321"/>
      <c r="S190" s="470" t="s">
        <v>1725</v>
      </c>
      <c r="T190" s="472"/>
    </row>
    <row r="191" spans="1:20" ht="18" customHeight="1">
      <c r="A191" s="479" t="s">
        <v>40</v>
      </c>
      <c r="B191" s="480"/>
      <c r="C191" s="480"/>
      <c r="D191" s="480"/>
      <c r="E191" s="668" t="s">
        <v>1107</v>
      </c>
      <c r="F191" s="481" t="s">
        <v>41</v>
      </c>
      <c r="G191" s="481"/>
      <c r="H191" s="668" t="s">
        <v>1107</v>
      </c>
      <c r="I191" s="481" t="s">
        <v>2759</v>
      </c>
      <c r="J191" s="481"/>
      <c r="K191" s="668" t="s">
        <v>1107</v>
      </c>
      <c r="L191" s="481" t="s">
        <v>42</v>
      </c>
      <c r="M191" s="478"/>
      <c r="N191" s="668" t="s">
        <v>1107</v>
      </c>
      <c r="O191" s="481" t="s">
        <v>43</v>
      </c>
    </row>
    <row r="192" spans="1:20" ht="18" customHeight="1">
      <c r="A192" s="480"/>
      <c r="B192" s="480"/>
      <c r="C192" s="480"/>
      <c r="D192" s="480"/>
      <c r="E192" s="480"/>
      <c r="F192" s="188"/>
      <c r="G192" s="188"/>
      <c r="I192" s="472"/>
      <c r="J192" s="472"/>
      <c r="K192" s="472"/>
      <c r="L192" s="472"/>
      <c r="M192" s="190"/>
      <c r="N192" s="190"/>
      <c r="O192" s="190"/>
      <c r="P192" s="472"/>
      <c r="Q192" s="472"/>
      <c r="R192" s="472"/>
      <c r="S192" s="472"/>
      <c r="T192" s="472"/>
    </row>
    <row r="193" spans="1:25" ht="18" customHeight="1">
      <c r="A193" s="477" t="s">
        <v>1726</v>
      </c>
      <c r="B193" s="477"/>
      <c r="C193" s="478"/>
      <c r="D193" s="478"/>
      <c r="E193" s="478"/>
      <c r="F193" s="478"/>
      <c r="G193" s="478"/>
      <c r="H193" s="463"/>
      <c r="K193" s="195"/>
      <c r="L193" s="195"/>
    </row>
    <row r="194" spans="1:25" ht="18" customHeight="1">
      <c r="B194" s="192"/>
      <c r="C194" s="192"/>
      <c r="D194" s="192"/>
      <c r="E194" s="192"/>
      <c r="F194" s="192"/>
      <c r="G194" s="192"/>
      <c r="H194" s="192"/>
      <c r="I194" s="192"/>
      <c r="J194" s="192"/>
      <c r="K194" s="192"/>
      <c r="L194" s="192"/>
      <c r="M194" s="192"/>
      <c r="N194" s="192"/>
      <c r="O194" s="192"/>
      <c r="P194" s="192"/>
      <c r="Q194" s="192"/>
      <c r="R194" s="192"/>
      <c r="S194" s="192"/>
      <c r="T194" s="192"/>
    </row>
    <row r="195" spans="1:25" ht="18" customHeight="1">
      <c r="A195" s="472"/>
      <c r="B195" s="194"/>
      <c r="C195" s="194"/>
      <c r="D195" s="194"/>
      <c r="E195" s="194"/>
      <c r="F195" s="194"/>
      <c r="G195" s="194"/>
      <c r="H195" s="194"/>
      <c r="I195" s="194"/>
      <c r="J195" s="194"/>
      <c r="K195" s="194"/>
      <c r="L195" s="194"/>
      <c r="M195" s="194"/>
      <c r="N195" s="194"/>
      <c r="O195" s="194"/>
      <c r="P195" s="194"/>
      <c r="Q195" s="194"/>
      <c r="R195" s="194"/>
      <c r="S195" s="194"/>
      <c r="T195" s="194"/>
    </row>
    <row r="196" spans="1:25" ht="18" customHeight="1">
      <c r="A196" s="479" t="s">
        <v>1727</v>
      </c>
      <c r="B196" s="479"/>
      <c r="K196" s="195"/>
      <c r="L196" s="195"/>
    </row>
    <row r="197" spans="1:25" ht="18" customHeight="1">
      <c r="A197" s="191"/>
      <c r="B197" s="1336" t="str">
        <f>IF(B94="■","区分所有住宅である","")</f>
        <v/>
      </c>
      <c r="C197" s="1336"/>
      <c r="D197" s="1336"/>
      <c r="E197" s="1336"/>
      <c r="F197" s="1336"/>
      <c r="G197" s="192"/>
      <c r="H197" s="192"/>
      <c r="I197" s="192"/>
      <c r="J197" s="192"/>
      <c r="K197" s="192"/>
      <c r="L197" s="192"/>
      <c r="M197" s="192"/>
      <c r="N197" s="192"/>
      <c r="O197" s="192"/>
      <c r="P197" s="192"/>
      <c r="Q197" s="192"/>
      <c r="R197" s="192"/>
      <c r="S197" s="192"/>
      <c r="T197" s="192"/>
    </row>
    <row r="198" spans="1:25" ht="18" customHeight="1">
      <c r="A198" s="193"/>
      <c r="B198" s="194"/>
      <c r="C198" s="194"/>
      <c r="D198" s="194"/>
      <c r="E198" s="194"/>
      <c r="F198" s="194"/>
      <c r="G198" s="194"/>
      <c r="H198" s="194"/>
      <c r="I198" s="194"/>
      <c r="J198" s="194"/>
      <c r="K198" s="194"/>
      <c r="L198" s="194"/>
      <c r="M198" s="194"/>
      <c r="N198" s="194"/>
      <c r="O198" s="194"/>
      <c r="P198" s="194"/>
      <c r="Q198" s="194"/>
      <c r="R198" s="194"/>
      <c r="S198" s="194"/>
      <c r="T198" s="194"/>
    </row>
    <row r="199" spans="1:25" ht="18" customHeight="1">
      <c r="B199" s="195"/>
      <c r="C199" s="195"/>
      <c r="D199" s="195"/>
      <c r="E199" s="195"/>
      <c r="F199" s="195"/>
      <c r="G199" s="195"/>
      <c r="I199" s="195"/>
      <c r="J199" s="195"/>
      <c r="K199" s="195"/>
    </row>
    <row r="200" spans="1:25" ht="18" customHeight="1">
      <c r="B200" s="195"/>
      <c r="C200" s="195"/>
      <c r="D200" s="195"/>
      <c r="E200" s="195"/>
      <c r="F200" s="195"/>
      <c r="G200" s="195"/>
      <c r="I200" s="195"/>
      <c r="J200" s="195"/>
      <c r="K200" s="195"/>
    </row>
    <row r="201" spans="1:25" ht="18" customHeight="1">
      <c r="B201" s="195"/>
      <c r="C201" s="195"/>
      <c r="D201" s="195"/>
      <c r="E201" s="195"/>
      <c r="F201" s="195"/>
      <c r="G201" s="195"/>
      <c r="I201" s="195"/>
      <c r="J201" s="195"/>
      <c r="K201" s="195"/>
    </row>
    <row r="202" spans="1:25">
      <c r="A202" s="1260" t="s">
        <v>2493</v>
      </c>
      <c r="B202" s="1249"/>
      <c r="C202" s="1247"/>
      <c r="D202" s="1247"/>
    </row>
    <row r="203" spans="1:25" s="1248" customFormat="1" ht="12" customHeight="1">
      <c r="A203" s="1249" t="s">
        <v>2760</v>
      </c>
      <c r="B203" s="1247"/>
      <c r="C203" s="1247"/>
      <c r="D203" s="1247"/>
      <c r="H203" s="404"/>
      <c r="U203" s="458"/>
      <c r="V203" s="670"/>
      <c r="W203" s="669"/>
      <c r="X203" s="458"/>
      <c r="Y203" s="458"/>
    </row>
    <row r="204" spans="1:25" s="1248" customFormat="1" ht="12" customHeight="1">
      <c r="A204" s="1261" t="s">
        <v>879</v>
      </c>
      <c r="B204" s="1247" t="s">
        <v>2761</v>
      </c>
      <c r="C204" s="1247"/>
      <c r="D204" s="1247"/>
      <c r="U204" s="458"/>
      <c r="V204" s="458"/>
      <c r="W204" s="458"/>
      <c r="X204" s="458"/>
      <c r="Y204" s="458"/>
    </row>
    <row r="205" spans="1:25" s="1248" customFormat="1" ht="12" customHeight="1">
      <c r="A205" s="1261" t="s">
        <v>581</v>
      </c>
      <c r="B205" s="1247" t="s">
        <v>2762</v>
      </c>
      <c r="C205" s="1247"/>
      <c r="D205" s="1247"/>
      <c r="U205" s="458"/>
      <c r="V205" s="458"/>
      <c r="W205" s="458"/>
      <c r="X205" s="458"/>
      <c r="Y205" s="458"/>
    </row>
    <row r="206" spans="1:25" s="1248" customFormat="1" ht="12" customHeight="1">
      <c r="A206" s="1247"/>
      <c r="B206" s="1247" t="s">
        <v>2763</v>
      </c>
      <c r="C206" s="1247"/>
      <c r="D206" s="1247"/>
      <c r="U206" s="458"/>
      <c r="V206" s="458"/>
      <c r="W206" s="458"/>
      <c r="X206" s="458"/>
      <c r="Y206" s="458"/>
    </row>
    <row r="207" spans="1:25" s="1248" customFormat="1" ht="12" customHeight="1">
      <c r="A207" s="1261"/>
      <c r="B207" s="1247" t="s">
        <v>2764</v>
      </c>
      <c r="C207" s="1247"/>
      <c r="D207" s="1247"/>
      <c r="U207" s="458"/>
      <c r="V207" s="458"/>
      <c r="W207" s="458"/>
      <c r="X207" s="458"/>
      <c r="Y207" s="458"/>
    </row>
    <row r="208" spans="1:25" s="1248" customFormat="1" ht="12" customHeight="1">
      <c r="A208" s="1261"/>
      <c r="B208" s="1247" t="s">
        <v>2765</v>
      </c>
      <c r="C208" s="1247"/>
      <c r="D208" s="1247"/>
      <c r="U208" s="458"/>
      <c r="V208" s="458"/>
      <c r="W208" s="458"/>
      <c r="X208" s="458"/>
      <c r="Y208" s="458"/>
    </row>
    <row r="209" spans="1:25" s="1248" customFormat="1" ht="12" customHeight="1">
      <c r="A209" s="1261" t="s">
        <v>582</v>
      </c>
      <c r="B209" s="1247" t="s">
        <v>1728</v>
      </c>
      <c r="C209" s="1247"/>
      <c r="D209" s="1247"/>
      <c r="U209" s="458"/>
      <c r="V209" s="458"/>
      <c r="W209" s="458"/>
      <c r="X209" s="458"/>
      <c r="Y209" s="458"/>
    </row>
    <row r="210" spans="1:25" s="1248" customFormat="1" ht="12" customHeight="1">
      <c r="A210" s="1261"/>
      <c r="B210" s="1247" t="s">
        <v>1729</v>
      </c>
      <c r="C210" s="1247"/>
      <c r="D210" s="1247"/>
      <c r="U210" s="458"/>
      <c r="V210" s="458"/>
      <c r="W210" s="458"/>
      <c r="X210" s="458"/>
      <c r="Y210" s="458"/>
    </row>
    <row r="211" spans="1:25" s="1248" customFormat="1" ht="12" customHeight="1">
      <c r="A211" s="1261" t="s">
        <v>583</v>
      </c>
      <c r="B211" s="1247" t="s">
        <v>2793</v>
      </c>
      <c r="C211" s="1247"/>
      <c r="D211" s="1247"/>
      <c r="U211" s="458"/>
      <c r="V211" s="458"/>
      <c r="W211" s="458"/>
      <c r="X211" s="458"/>
      <c r="Y211" s="458"/>
    </row>
    <row r="212" spans="1:25" s="1248" customFormat="1" ht="12" customHeight="1">
      <c r="A212" s="1261"/>
      <c r="B212" s="1247" t="s">
        <v>2794</v>
      </c>
      <c r="C212" s="1247"/>
      <c r="D212" s="1247"/>
      <c r="U212" s="458"/>
      <c r="V212" s="458"/>
      <c r="W212" s="458"/>
      <c r="X212" s="458"/>
      <c r="Y212" s="458"/>
    </row>
    <row r="213" spans="1:25" s="1248" customFormat="1" ht="12" customHeight="1">
      <c r="A213" s="1261" t="s">
        <v>584</v>
      </c>
      <c r="B213" s="1247" t="s">
        <v>2766</v>
      </c>
      <c r="C213" s="1247"/>
      <c r="D213" s="1247"/>
      <c r="U213" s="458"/>
      <c r="V213" s="458"/>
      <c r="W213" s="458"/>
      <c r="X213" s="458"/>
      <c r="Y213" s="458"/>
    </row>
    <row r="214" spans="1:25" s="1248" customFormat="1" ht="12" customHeight="1">
      <c r="A214" s="1261"/>
      <c r="B214" s="1247" t="s">
        <v>2767</v>
      </c>
      <c r="C214" s="1247"/>
      <c r="D214" s="1247"/>
      <c r="U214" s="458"/>
      <c r="V214" s="458"/>
      <c r="W214" s="458"/>
      <c r="X214" s="458"/>
      <c r="Y214" s="458"/>
    </row>
    <row r="215" spans="1:25" s="1248" customFormat="1" ht="12" customHeight="1">
      <c r="A215" s="1261"/>
      <c r="B215" s="1247" t="s">
        <v>2768</v>
      </c>
      <c r="C215" s="1247"/>
      <c r="D215" s="1247"/>
      <c r="U215" s="458"/>
      <c r="V215" s="458"/>
      <c r="W215" s="458"/>
      <c r="X215" s="458"/>
      <c r="Y215" s="458"/>
    </row>
    <row r="216" spans="1:25" s="1248" customFormat="1" ht="12" customHeight="1">
      <c r="A216" s="1261"/>
      <c r="B216" s="1247" t="s">
        <v>2769</v>
      </c>
      <c r="C216" s="1247"/>
      <c r="D216" s="1247"/>
      <c r="U216" s="458"/>
      <c r="V216" s="458"/>
      <c r="W216" s="458"/>
      <c r="X216" s="458"/>
      <c r="Y216" s="458"/>
    </row>
    <row r="217" spans="1:25" s="1248" customFormat="1" ht="12" customHeight="1">
      <c r="A217" s="1261"/>
      <c r="B217" s="1247" t="s">
        <v>2770</v>
      </c>
      <c r="C217" s="1247"/>
      <c r="D217" s="1247"/>
      <c r="U217" s="458"/>
      <c r="V217" s="458"/>
      <c r="W217" s="458"/>
      <c r="X217" s="458"/>
      <c r="Y217" s="458"/>
    </row>
    <row r="218" spans="1:25" s="1248" customFormat="1" ht="12" customHeight="1">
      <c r="A218" s="1261"/>
      <c r="B218" s="1247" t="s">
        <v>2771</v>
      </c>
      <c r="C218" s="1247"/>
      <c r="D218" s="1247"/>
      <c r="U218" s="458"/>
      <c r="V218" s="458"/>
      <c r="W218" s="458"/>
      <c r="X218" s="458"/>
      <c r="Y218" s="458"/>
    </row>
    <row r="219" spans="1:25" s="1248" customFormat="1" ht="12" customHeight="1">
      <c r="A219" s="1261" t="s">
        <v>585</v>
      </c>
      <c r="B219" s="1247" t="s">
        <v>2501</v>
      </c>
      <c r="C219" s="1247"/>
      <c r="D219" s="1247"/>
      <c r="U219" s="458"/>
      <c r="V219" s="458"/>
      <c r="W219" s="458"/>
      <c r="X219" s="458"/>
      <c r="Y219" s="458"/>
    </row>
    <row r="220" spans="1:25" s="1248" customFormat="1" ht="12" customHeight="1">
      <c r="A220" s="1261" t="s">
        <v>586</v>
      </c>
      <c r="B220" s="1247" t="s">
        <v>2494</v>
      </c>
      <c r="C220" s="1247"/>
      <c r="D220" s="1247"/>
      <c r="U220" s="458"/>
      <c r="V220" s="458"/>
      <c r="W220" s="458"/>
      <c r="X220" s="458"/>
      <c r="Y220" s="458"/>
    </row>
    <row r="221" spans="1:25" ht="18" customHeight="1"/>
    <row r="222" spans="1:25" ht="18" customHeight="1"/>
    <row r="223" spans="1:25" ht="18" customHeight="1"/>
  </sheetData>
  <mergeCells count="99">
    <mergeCell ref="B197:F197"/>
    <mergeCell ref="A4:T4"/>
    <mergeCell ref="A5:T5"/>
    <mergeCell ref="A11:G11"/>
    <mergeCell ref="H11:I11"/>
    <mergeCell ref="A58:T58"/>
    <mergeCell ref="D64:T64"/>
    <mergeCell ref="D75:T75"/>
    <mergeCell ref="A81:C81"/>
    <mergeCell ref="A79:C79"/>
    <mergeCell ref="D78:T78"/>
    <mergeCell ref="D79:I79"/>
    <mergeCell ref="K79:M79"/>
    <mergeCell ref="E77:G77"/>
    <mergeCell ref="A68:C68"/>
    <mergeCell ref="A70:C70"/>
    <mergeCell ref="K14:R14"/>
    <mergeCell ref="K16:R16"/>
    <mergeCell ref="A60:C60"/>
    <mergeCell ref="E82:G82"/>
    <mergeCell ref="A65:C65"/>
    <mergeCell ref="N79:T79"/>
    <mergeCell ref="D65:I65"/>
    <mergeCell ref="D72:I72"/>
    <mergeCell ref="E70:G70"/>
    <mergeCell ref="A71:C71"/>
    <mergeCell ref="D62:Q62"/>
    <mergeCell ref="D69:T69"/>
    <mergeCell ref="D71:T71"/>
    <mergeCell ref="K72:M72"/>
    <mergeCell ref="N72:T72"/>
    <mergeCell ref="A69:C69"/>
    <mergeCell ref="A63:C63"/>
    <mergeCell ref="J82:L82"/>
    <mergeCell ref="D85:T85"/>
    <mergeCell ref="D83:T83"/>
    <mergeCell ref="B37:E37"/>
    <mergeCell ref="E63:G63"/>
    <mergeCell ref="N82:P82"/>
    <mergeCell ref="A75:C75"/>
    <mergeCell ref="A61:C61"/>
    <mergeCell ref="A62:C62"/>
    <mergeCell ref="D68:T68"/>
    <mergeCell ref="A67:C67"/>
    <mergeCell ref="K65:M65"/>
    <mergeCell ref="N65:T65"/>
    <mergeCell ref="A64:C64"/>
    <mergeCell ref="D61:T61"/>
    <mergeCell ref="A72:C72"/>
    <mergeCell ref="A74:C74"/>
    <mergeCell ref="A82:C82"/>
    <mergeCell ref="A76:C76"/>
    <mergeCell ref="A77:C77"/>
    <mergeCell ref="A78:C78"/>
    <mergeCell ref="L84:M84"/>
    <mergeCell ref="B180:D180"/>
    <mergeCell ref="A93:L93"/>
    <mergeCell ref="D98:G98"/>
    <mergeCell ref="I98:J98"/>
    <mergeCell ref="D99:G99"/>
    <mergeCell ref="I99:J99"/>
    <mergeCell ref="A164:T164"/>
    <mergeCell ref="F182:G182"/>
    <mergeCell ref="D88:I88"/>
    <mergeCell ref="K88:M88"/>
    <mergeCell ref="N88:T88"/>
    <mergeCell ref="E86:G86"/>
    <mergeCell ref="A188:D188"/>
    <mergeCell ref="N190:R190"/>
    <mergeCell ref="A190:D190"/>
    <mergeCell ref="F190:K190"/>
    <mergeCell ref="A96:C96"/>
    <mergeCell ref="D97:T97"/>
    <mergeCell ref="A187:D187"/>
    <mergeCell ref="F187:H187"/>
    <mergeCell ref="G188:H188"/>
    <mergeCell ref="G189:H189"/>
    <mergeCell ref="A182:D182"/>
    <mergeCell ref="B174:D174"/>
    <mergeCell ref="B178:D178"/>
    <mergeCell ref="B167:T167"/>
    <mergeCell ref="A116:T116"/>
    <mergeCell ref="A183:D183"/>
    <mergeCell ref="A186:D186"/>
    <mergeCell ref="F186:H186"/>
    <mergeCell ref="N8:O8"/>
    <mergeCell ref="S62:T62"/>
    <mergeCell ref="S76:T76"/>
    <mergeCell ref="A86:C86"/>
    <mergeCell ref="Q84:S84"/>
    <mergeCell ref="E84:G84"/>
    <mergeCell ref="A84:C84"/>
    <mergeCell ref="A83:C83"/>
    <mergeCell ref="A90:L90"/>
    <mergeCell ref="A88:C88"/>
    <mergeCell ref="A87:C87"/>
    <mergeCell ref="D76:Q76"/>
    <mergeCell ref="F183:G183"/>
    <mergeCell ref="D87:T87"/>
  </mergeCells>
  <phoneticPr fontId="4"/>
  <dataValidations count="11">
    <dataValidation type="list" allowBlank="1" showInputMessage="1" showErrorMessage="1" sqref="F176 B169:B170 I172 N191 H191 K191 E191 K169 G169:G170 O169 B176 E172 B172 B133:B134 B144:B145 B136:B137 B139:B142 B131 B119:B121 B123:B129 B147 B152:B153 B94 D94" xr:uid="{00000000-0002-0000-0000-000000000000}">
      <formula1>"□,■"</formula1>
    </dataValidation>
    <dataValidation imeMode="hiragana" allowBlank="1" showInputMessage="1" showErrorMessage="1" sqref="B167:T167 D78:T78 D76:Q76 D97:T97 D64:T64 D87:T87 D71:T71 D69:T69 K14:R16 S15 D62:Q62" xr:uid="{00000000-0002-0000-0000-000001000000}"/>
    <dataValidation imeMode="halfAlpha" allowBlank="1" showInputMessage="1" showErrorMessage="1" sqref="B174:T174 J188:J189 G188:H189 F186:H187 F182:G183 B180:T180 B178:T178 D79:J79 E70:G70 E77:G77 N79:T79 E63:G63 D65:J65 N65:T65 N72:T72 D72:J72 E86:G86 N88:T88 D88:J88" xr:uid="{00000000-0002-0000-0000-000002000000}"/>
    <dataValidation type="list" allowBlank="1" showInputMessage="1" sqref="N190:R190 F190:K190" xr:uid="{00000000-0002-0000-0000-000003000000}">
      <formula1>$W$1:$W$5</formula1>
    </dataValidation>
    <dataValidation type="list" allowBlank="1" showInputMessage="1" sqref="E82:G82 E84:G84" xr:uid="{00000000-0002-0000-0000-000004000000}">
      <formula1>$V$1:$V$3</formula1>
    </dataValidation>
    <dataValidation imeMode="halfKatakana" allowBlank="1" showInputMessage="1" showErrorMessage="1" sqref="D61:T61 D68:T68 D75:T75" xr:uid="{00000000-0002-0000-0000-000005000000}"/>
    <dataValidation type="list" imeMode="hiragana" allowBlank="1" showInputMessage="1" showErrorMessage="1" sqref="S62:T62 S76:T76" xr:uid="{00000000-0002-0000-0000-000006000000}">
      <formula1>"他1名,他2名"</formula1>
    </dataValidation>
    <dataValidation type="list" allowBlank="1" showInputMessage="1" showErrorMessage="1" sqref="E101:G101" xr:uid="{00000000-0002-0000-0000-000009000000}">
      <formula1>$V$82:$V$84</formula1>
    </dataValidation>
    <dataValidation type="list" imeMode="halfAlpha" allowBlank="1" showInputMessage="1" showErrorMessage="1" sqref="B197:F197" xr:uid="{00000000-0002-0000-0000-00000A000000}">
      <formula1>"区分所有住宅である,区分所有住宅でない"</formula1>
    </dataValidation>
    <dataValidation type="list" allowBlank="1" showInputMessage="1" showErrorMessage="1" sqref="L84:M84" xr:uid="{00000000-0002-0000-0000-000007000000}">
      <formula1>$V$11:$V$57</formula1>
    </dataValidation>
    <dataValidation type="list" allowBlank="1" showInputMessage="1" sqref="J82:L82" xr:uid="{00000000-0002-0000-0000-000008000000}">
      <formula1>$W$9:$W$57</formula1>
    </dataValidation>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rowBreaks count="4" manualBreakCount="4">
    <brk id="57" max="19" man="1"/>
    <brk id="115" max="19" man="1"/>
    <brk id="163" max="19" man="1"/>
    <brk id="231" max="19" man="1"/>
  </rowBreaks>
  <ignoredErrors>
    <ignoredError sqref="V122"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sheetPr>
  <dimension ref="A1:O93"/>
  <sheetViews>
    <sheetView showGridLines="0" showZeros="0" view="pageBreakPreview" zoomScaleNormal="100" workbookViewId="0">
      <selection activeCell="J1" sqref="J1"/>
    </sheetView>
  </sheetViews>
  <sheetFormatPr defaultColWidth="9" defaultRowHeight="13.5"/>
  <cols>
    <col min="1" max="1" width="5.625" style="1152" customWidth="1"/>
    <col min="2" max="2" width="5.625" style="1155" customWidth="1"/>
    <col min="3" max="3" width="3.125" style="1155" customWidth="1"/>
    <col min="4" max="4" width="41.625" style="1152" customWidth="1"/>
    <col min="5" max="5" width="13.125" style="1152" customWidth="1"/>
    <col min="6" max="9" width="7.625" style="1152" customWidth="1"/>
    <col min="10" max="10" width="9" style="1152"/>
    <col min="11" max="11" width="9" style="51"/>
    <col min="12" max="13" width="9" style="1152"/>
    <col min="14" max="14" width="12.25" style="1152" hidden="1" customWidth="1"/>
    <col min="15" max="15" width="7.625" style="1153" hidden="1" customWidth="1"/>
    <col min="16" max="16384" width="9" style="1152"/>
  </cols>
  <sheetData>
    <row r="1" spans="1:15" s="2" customFormat="1" ht="15" customHeight="1">
      <c r="A1" s="1609" t="s">
        <v>550</v>
      </c>
      <c r="B1" s="1609"/>
      <c r="C1" s="1609"/>
      <c r="D1" s="1609"/>
      <c r="I1" s="48" t="s">
        <v>49</v>
      </c>
      <c r="K1" s="51"/>
      <c r="M1" s="686"/>
      <c r="O1" s="686"/>
    </row>
    <row r="2" spans="1:15" s="2" customFormat="1" ht="9.75" customHeight="1">
      <c r="A2" s="1610"/>
      <c r="B2" s="1610"/>
      <c r="C2" s="1609"/>
      <c r="D2" s="1609"/>
      <c r="K2" s="51"/>
      <c r="O2" s="686"/>
    </row>
    <row r="3" spans="1:15" s="2" customFormat="1" ht="18" customHeight="1">
      <c r="A3" s="1606" t="s">
        <v>50</v>
      </c>
      <c r="B3" s="1607"/>
      <c r="C3" s="1608"/>
      <c r="D3" s="1611">
        <f>申請書!D97</f>
        <v>0</v>
      </c>
      <c r="E3" s="1612"/>
      <c r="F3" s="1612"/>
      <c r="G3" s="1612"/>
      <c r="H3" s="1612"/>
      <c r="I3" s="1613"/>
      <c r="K3" s="51"/>
      <c r="O3" s="686"/>
    </row>
    <row r="4" spans="1:15" s="2" customFormat="1" ht="18" customHeight="1">
      <c r="A4" s="1606" t="s">
        <v>51</v>
      </c>
      <c r="B4" s="1607"/>
      <c r="C4" s="1608"/>
      <c r="D4" s="1611">
        <f>申請書!B167</f>
        <v>0</v>
      </c>
      <c r="E4" s="1612"/>
      <c r="F4" s="1612"/>
      <c r="G4" s="1612"/>
      <c r="H4" s="1612"/>
      <c r="I4" s="1613"/>
      <c r="K4" s="51"/>
      <c r="O4" s="686"/>
    </row>
    <row r="5" spans="1:15" s="2" customFormat="1" ht="18" customHeight="1">
      <c r="A5" s="1606" t="s">
        <v>52</v>
      </c>
      <c r="B5" s="1607"/>
      <c r="C5" s="1608"/>
      <c r="D5" s="1611" t="str">
        <f>申請書!D85&amp;" "&amp;申請書!D83</f>
        <v xml:space="preserve"> </v>
      </c>
      <c r="E5" s="1612"/>
      <c r="F5" s="1612"/>
      <c r="G5" s="1612"/>
      <c r="H5" s="1612"/>
      <c r="I5" s="1613"/>
      <c r="K5" s="51"/>
      <c r="O5" s="686"/>
    </row>
    <row r="6" spans="1:15" s="2" customFormat="1" ht="18" customHeight="1">
      <c r="A6" s="1606" t="s">
        <v>53</v>
      </c>
      <c r="B6" s="1607"/>
      <c r="C6" s="1608"/>
      <c r="D6" s="1614"/>
      <c r="E6" s="1345"/>
      <c r="F6" s="1345"/>
      <c r="G6" s="1345"/>
      <c r="H6" s="1345"/>
      <c r="I6" s="1615"/>
      <c r="K6" s="51"/>
      <c r="O6" s="686"/>
    </row>
    <row r="7" spans="1:15" s="2" customFormat="1" ht="12" customHeight="1">
      <c r="A7" s="75"/>
      <c r="B7" s="75"/>
      <c r="C7" s="75"/>
      <c r="D7" s="75"/>
      <c r="E7" s="76"/>
      <c r="F7" s="76"/>
      <c r="G7" s="76"/>
      <c r="H7" s="76"/>
      <c r="I7" s="75"/>
      <c r="K7" s="51"/>
      <c r="O7" s="686"/>
    </row>
    <row r="8" spans="1:15" s="2" customFormat="1" ht="12.6" customHeight="1">
      <c r="A8" s="1598" t="s">
        <v>54</v>
      </c>
      <c r="B8" s="1599"/>
      <c r="C8" s="1599"/>
      <c r="D8" s="1599"/>
      <c r="E8" s="1595" t="s">
        <v>55</v>
      </c>
      <c r="F8" s="1603" t="s">
        <v>56</v>
      </c>
      <c r="G8" s="1603" t="s">
        <v>57</v>
      </c>
      <c r="H8" s="1603" t="s">
        <v>58</v>
      </c>
      <c r="I8" s="1603" t="s">
        <v>59</v>
      </c>
      <c r="K8" s="51"/>
      <c r="O8" s="206"/>
    </row>
    <row r="9" spans="1:15" s="2" customFormat="1" ht="12.6" customHeight="1">
      <c r="A9" s="1600"/>
      <c r="B9" s="1344"/>
      <c r="C9" s="1344"/>
      <c r="D9" s="1344"/>
      <c r="E9" s="1596"/>
      <c r="F9" s="1604"/>
      <c r="G9" s="1604"/>
      <c r="H9" s="1604"/>
      <c r="I9" s="1604"/>
      <c r="K9" s="51"/>
      <c r="O9" s="206"/>
    </row>
    <row r="10" spans="1:15" s="2" customFormat="1" ht="12.6" customHeight="1">
      <c r="A10" s="1600"/>
      <c r="B10" s="1344"/>
      <c r="C10" s="1344"/>
      <c r="D10" s="1344"/>
      <c r="E10" s="1596"/>
      <c r="F10" s="1604"/>
      <c r="G10" s="1604"/>
      <c r="H10" s="1604"/>
      <c r="I10" s="1604"/>
      <c r="K10" s="51"/>
      <c r="O10" s="206"/>
    </row>
    <row r="11" spans="1:15" s="2" customFormat="1" ht="12.6" customHeight="1">
      <c r="A11" s="1187" t="s">
        <v>2603</v>
      </c>
      <c r="B11" s="1094"/>
      <c r="C11" s="1094"/>
      <c r="D11" s="1094"/>
      <c r="E11" s="1597"/>
      <c r="F11" s="1605"/>
      <c r="G11" s="1605"/>
      <c r="H11" s="1605"/>
      <c r="I11" s="1605"/>
      <c r="K11" s="51"/>
      <c r="O11" s="206"/>
    </row>
    <row r="12" spans="1:15" s="2" customFormat="1" ht="13.5" customHeight="1">
      <c r="A12" s="1601" t="s">
        <v>2598</v>
      </c>
      <c r="B12" s="1602"/>
      <c r="C12" s="1602"/>
      <c r="D12" s="1602"/>
      <c r="E12" s="996"/>
      <c r="F12" s="77" t="s">
        <v>245</v>
      </c>
      <c r="G12" s="77" t="s">
        <v>246</v>
      </c>
      <c r="H12" s="77" t="s">
        <v>247</v>
      </c>
      <c r="I12" s="77" t="s">
        <v>248</v>
      </c>
      <c r="K12" s="51"/>
      <c r="O12" s="206"/>
    </row>
    <row r="13" spans="1:15" s="2" customFormat="1" ht="12.6" customHeight="1">
      <c r="A13" s="1593" t="s">
        <v>60</v>
      </c>
      <c r="B13" s="1594"/>
      <c r="C13" s="1594"/>
      <c r="D13" s="1594"/>
      <c r="E13" s="82"/>
      <c r="F13" s="80"/>
      <c r="G13" s="80"/>
      <c r="H13" s="80"/>
      <c r="I13" s="80"/>
      <c r="K13" s="51"/>
      <c r="O13" s="206"/>
    </row>
    <row r="14" spans="1:15" s="2" customFormat="1" ht="12.6" customHeight="1">
      <c r="A14" s="72"/>
      <c r="B14" s="1184" t="s">
        <v>551</v>
      </c>
      <c r="C14" s="1185" t="s">
        <v>61</v>
      </c>
      <c r="E14" s="710" t="s">
        <v>1117</v>
      </c>
      <c r="F14" s="711" t="s">
        <v>192</v>
      </c>
      <c r="G14" s="711" t="s">
        <v>1107</v>
      </c>
      <c r="H14" s="711" t="s">
        <v>1107</v>
      </c>
      <c r="I14" s="711" t="s">
        <v>1107</v>
      </c>
      <c r="K14" s="206"/>
      <c r="O14" s="206">
        <f>IF(E14=$N$67,1,IF(E14=$N$68,2,IF(E14=$N$69,3)))</f>
        <v>1</v>
      </c>
    </row>
    <row r="15" spans="1:15" s="2" customFormat="1" ht="12.6" customHeight="1">
      <c r="A15" s="1156" t="str">
        <f>申請書!B119</f>
        <v>□</v>
      </c>
      <c r="B15" s="1018" t="s">
        <v>552</v>
      </c>
      <c r="C15" s="81" t="s">
        <v>62</v>
      </c>
      <c r="E15" s="710" t="str">
        <f>IF(A15="□",$N$66,$N$67)</f>
        <v>-</v>
      </c>
      <c r="F15" s="711" t="str">
        <f>IF(A15="■","■","□")</f>
        <v>□</v>
      </c>
      <c r="G15" s="711" t="s">
        <v>1107</v>
      </c>
      <c r="H15" s="711" t="s">
        <v>1107</v>
      </c>
      <c r="I15" s="711" t="s">
        <v>1107</v>
      </c>
      <c r="K15" s="206"/>
      <c r="O15" s="1021" t="str">
        <f>IF(A15="□","-",IF(E15=$N$67,1,IF(E15=$N$68,2,IF(E15=$N$69,3))))</f>
        <v>-</v>
      </c>
    </row>
    <row r="16" spans="1:15" s="2" customFormat="1" ht="12.6" customHeight="1">
      <c r="A16" s="72"/>
      <c r="B16" s="1184" t="s">
        <v>553</v>
      </c>
      <c r="C16" s="1185" t="s">
        <v>1837</v>
      </c>
      <c r="E16" s="82" t="s">
        <v>66</v>
      </c>
      <c r="F16" s="711" t="s">
        <v>192</v>
      </c>
      <c r="G16" s="80" t="s">
        <v>66</v>
      </c>
      <c r="H16" s="80" t="s">
        <v>66</v>
      </c>
      <c r="I16" s="80" t="s">
        <v>66</v>
      </c>
      <c r="K16" s="206"/>
      <c r="O16" s="206"/>
    </row>
    <row r="17" spans="1:15" s="2" customFormat="1" ht="12.6" customHeight="1">
      <c r="A17" s="1156" t="str">
        <f>申請書!B120</f>
        <v>□</v>
      </c>
      <c r="B17" s="1018" t="s">
        <v>1838</v>
      </c>
      <c r="C17" s="81" t="s">
        <v>1839</v>
      </c>
      <c r="E17" s="710" t="str">
        <f>IF(A17="□",$N$63,$N$64)</f>
        <v>-</v>
      </c>
      <c r="F17" s="711" t="str">
        <f>IF(A17="■","■","□")</f>
        <v>□</v>
      </c>
      <c r="G17" s="711" t="s">
        <v>1107</v>
      </c>
      <c r="H17" s="711" t="s">
        <v>1107</v>
      </c>
      <c r="I17" s="711" t="s">
        <v>1107</v>
      </c>
      <c r="K17" s="206"/>
      <c r="O17" s="1021" t="str">
        <f>IF(A17="□","-",IF(E17=$N$64,1,IF(E17=$N$65,2,IF(E17=$N$63,"なし"))))</f>
        <v>-</v>
      </c>
    </row>
    <row r="18" spans="1:15" s="2" customFormat="1" ht="12.6" customHeight="1">
      <c r="A18" s="1156" t="str">
        <f>申請書!B121</f>
        <v>□</v>
      </c>
      <c r="B18" s="1018" t="s">
        <v>2511</v>
      </c>
      <c r="C18" s="81" t="s">
        <v>63</v>
      </c>
      <c r="E18" s="710" t="str">
        <f>IF(A18="□",$N$63,$N$64)</f>
        <v>-</v>
      </c>
      <c r="F18" s="711" t="str">
        <f>IF(A18="■","■","□")</f>
        <v>□</v>
      </c>
      <c r="G18" s="711" t="s">
        <v>1107</v>
      </c>
      <c r="H18" s="711" t="s">
        <v>1107</v>
      </c>
      <c r="I18" s="711" t="s">
        <v>1107</v>
      </c>
      <c r="K18" s="206"/>
      <c r="O18" s="1021" t="str">
        <f>IF(A18="□","-",IF(E18=$N$64,1,IF(E18=$N$65,2,IF(E18=$N$63,"なし"))))</f>
        <v>-</v>
      </c>
    </row>
    <row r="19" spans="1:15" s="2" customFormat="1" ht="12.6" customHeight="1">
      <c r="A19" s="72"/>
      <c r="B19" s="1184" t="s">
        <v>2512</v>
      </c>
      <c r="C19" s="1185" t="s">
        <v>64</v>
      </c>
      <c r="E19" s="82"/>
      <c r="F19" s="711" t="s">
        <v>192</v>
      </c>
      <c r="G19" s="80" t="s">
        <v>2513</v>
      </c>
      <c r="H19" s="80" t="s">
        <v>2513</v>
      </c>
      <c r="I19" s="80" t="s">
        <v>2513</v>
      </c>
      <c r="K19" s="206"/>
      <c r="O19" s="206"/>
    </row>
    <row r="20" spans="1:15" s="2" customFormat="1" ht="12.6" customHeight="1">
      <c r="A20" s="72"/>
      <c r="B20" s="1184" t="s">
        <v>2514</v>
      </c>
      <c r="C20" s="1185" t="s">
        <v>65</v>
      </c>
      <c r="E20" s="82"/>
      <c r="F20" s="711" t="s">
        <v>192</v>
      </c>
      <c r="G20" s="80" t="s">
        <v>2513</v>
      </c>
      <c r="H20" s="80" t="s">
        <v>2513</v>
      </c>
      <c r="I20" s="80" t="s">
        <v>2513</v>
      </c>
      <c r="K20" s="206"/>
      <c r="O20" s="206"/>
    </row>
    <row r="21" spans="1:15" s="2" customFormat="1" ht="12.6" customHeight="1">
      <c r="A21" s="1593" t="s">
        <v>67</v>
      </c>
      <c r="B21" s="1594"/>
      <c r="C21" s="1594"/>
      <c r="D21" s="1594"/>
      <c r="E21" s="82"/>
      <c r="F21" s="80"/>
      <c r="G21" s="80"/>
      <c r="H21" s="80"/>
      <c r="I21" s="80"/>
      <c r="K21" s="206"/>
      <c r="O21" s="206"/>
    </row>
    <row r="22" spans="1:15" s="2" customFormat="1" ht="12.6" customHeight="1">
      <c r="A22" s="1156" t="str">
        <f>申請書!B127</f>
        <v>□</v>
      </c>
      <c r="B22" s="1018" t="s">
        <v>2515</v>
      </c>
      <c r="C22" s="81" t="s">
        <v>68</v>
      </c>
      <c r="E22" s="710" t="str">
        <f>IF(A22="□",$N$66,$N$67)</f>
        <v>-</v>
      </c>
      <c r="F22" s="711" t="str">
        <f>IF(A22="■","■","□")</f>
        <v>□</v>
      </c>
      <c r="G22" s="711" t="s">
        <v>1107</v>
      </c>
      <c r="H22" s="711" t="s">
        <v>1107</v>
      </c>
      <c r="I22" s="711" t="s">
        <v>1107</v>
      </c>
      <c r="K22" s="206"/>
      <c r="O22" s="1021" t="str">
        <f>IF(A22="□","-",IF(E22=$N$67,1,IF(E22=$N$68,2,IF(E22=$N$69,3,IF(E22=$N$66,"なし")))))</f>
        <v>-</v>
      </c>
    </row>
    <row r="23" spans="1:15" s="2" customFormat="1" ht="12.6" customHeight="1">
      <c r="A23" s="1156" t="str">
        <f>申請書!B128</f>
        <v>□</v>
      </c>
      <c r="B23" s="1018" t="s">
        <v>2516</v>
      </c>
      <c r="C23" s="81" t="s">
        <v>69</v>
      </c>
      <c r="E23" s="710" t="str">
        <f>IF(A23="□",$N$70,$N$71)</f>
        <v>-</v>
      </c>
      <c r="F23" s="711" t="str">
        <f>IF(A23="■","■","□")</f>
        <v>□</v>
      </c>
      <c r="G23" s="711" t="s">
        <v>1107</v>
      </c>
      <c r="H23" s="711" t="s">
        <v>1107</v>
      </c>
      <c r="I23" s="711" t="s">
        <v>1107</v>
      </c>
      <c r="K23" s="206"/>
      <c r="O23" s="1021" t="str">
        <f>IF(A23="□","-",IF(E23=$N$71,1,IF(E23=$N$72,2,IF(E23=$N$73,3,IF(E23=$N$74,4,IF(E23=$N$70,"なし"))))))</f>
        <v>-</v>
      </c>
    </row>
    <row r="24" spans="1:15" s="2" customFormat="1" ht="12.6" customHeight="1">
      <c r="A24" s="78" t="s">
        <v>70</v>
      </c>
      <c r="B24" s="79"/>
      <c r="C24" s="79"/>
      <c r="D24" s="79"/>
      <c r="E24" s="82"/>
      <c r="F24" s="80"/>
      <c r="G24" s="80"/>
      <c r="H24" s="80"/>
      <c r="I24" s="80"/>
      <c r="K24" s="686"/>
      <c r="O24" s="686"/>
    </row>
    <row r="25" spans="1:15" s="2" customFormat="1" ht="12.6" customHeight="1">
      <c r="A25" s="72"/>
      <c r="B25" s="1184" t="s">
        <v>2517</v>
      </c>
      <c r="C25" s="1185" t="s">
        <v>71</v>
      </c>
      <c r="E25" s="710" t="s">
        <v>1117</v>
      </c>
      <c r="F25" s="711" t="s">
        <v>192</v>
      </c>
      <c r="G25" s="711" t="s">
        <v>1107</v>
      </c>
      <c r="H25" s="711" t="s">
        <v>1107</v>
      </c>
      <c r="I25" s="711" t="s">
        <v>1107</v>
      </c>
      <c r="K25" s="206"/>
      <c r="O25" s="206">
        <f>IF(E25=$N$67,1,IF(E25=$N$68,2,IF(E25=$N$69,3)))</f>
        <v>1</v>
      </c>
    </row>
    <row r="26" spans="1:15" s="2" customFormat="1" ht="12.6" customHeight="1">
      <c r="A26" s="78" t="s">
        <v>1841</v>
      </c>
      <c r="B26" s="79"/>
      <c r="C26" s="79"/>
      <c r="D26" s="79"/>
      <c r="E26" s="82"/>
      <c r="F26" s="80"/>
      <c r="G26" s="80"/>
      <c r="H26" s="80"/>
      <c r="I26" s="80"/>
      <c r="K26" s="686"/>
      <c r="O26" s="686"/>
    </row>
    <row r="27" spans="1:15" s="2" customFormat="1" ht="12.6" customHeight="1">
      <c r="A27" s="72"/>
      <c r="B27" s="1184" t="s">
        <v>2596</v>
      </c>
      <c r="C27" s="1185" t="s">
        <v>72</v>
      </c>
      <c r="E27" s="710" t="s">
        <v>1117</v>
      </c>
      <c r="F27" s="711" t="s">
        <v>192</v>
      </c>
      <c r="G27" s="711" t="s">
        <v>1107</v>
      </c>
      <c r="H27" s="711" t="s">
        <v>1107</v>
      </c>
      <c r="I27" s="711" t="s">
        <v>1107</v>
      </c>
      <c r="K27" s="206"/>
      <c r="O27" s="206">
        <f>IF(E27=$N$67,1,IF(E27=$N$68,2,IF(E27=$N$69,3,IF(E27=$N$66,"なし"))))</f>
        <v>1</v>
      </c>
    </row>
    <row r="28" spans="1:15" s="2" customFormat="1" ht="12.6" customHeight="1">
      <c r="A28" s="72"/>
      <c r="B28" s="1184" t="s">
        <v>2597</v>
      </c>
      <c r="C28" s="1185" t="s">
        <v>1840</v>
      </c>
      <c r="E28" s="710" t="s">
        <v>1117</v>
      </c>
      <c r="F28" s="711" t="s">
        <v>192</v>
      </c>
      <c r="G28" s="711" t="s">
        <v>1107</v>
      </c>
      <c r="H28" s="711" t="s">
        <v>1107</v>
      </c>
      <c r="I28" s="711" t="s">
        <v>1107</v>
      </c>
      <c r="K28" s="206"/>
      <c r="O28" s="206">
        <f>IF(E28=$N$67,1,IF(E28=$N$68,2,IF(E28=$N$69,3,IF(E28=$N$66,"なし"))))</f>
        <v>1</v>
      </c>
    </row>
    <row r="29" spans="1:15" s="2" customFormat="1" ht="13.5" customHeight="1">
      <c r="A29" s="1601" t="s">
        <v>2604</v>
      </c>
      <c r="B29" s="1602"/>
      <c r="C29" s="1602"/>
      <c r="D29" s="1602"/>
      <c r="E29" s="996"/>
      <c r="F29" s="77" t="s">
        <v>2518</v>
      </c>
      <c r="G29" s="77" t="s">
        <v>2519</v>
      </c>
      <c r="H29" s="77" t="s">
        <v>2520</v>
      </c>
      <c r="I29" s="77" t="s">
        <v>2521</v>
      </c>
      <c r="K29" s="686"/>
      <c r="O29" s="686"/>
    </row>
    <row r="30" spans="1:15" s="2" customFormat="1" ht="12.6" customHeight="1">
      <c r="A30" s="1593" t="s">
        <v>67</v>
      </c>
      <c r="B30" s="1594"/>
      <c r="C30" s="1594"/>
      <c r="D30" s="1594"/>
      <c r="E30" s="82"/>
      <c r="F30" s="82"/>
      <c r="G30" s="82"/>
      <c r="H30" s="82"/>
      <c r="I30" s="82"/>
      <c r="K30" s="686"/>
      <c r="O30" s="686"/>
    </row>
    <row r="31" spans="1:15" s="2" customFormat="1" ht="12.6" customHeight="1">
      <c r="A31" s="1156" t="str">
        <f>申請書!B123</f>
        <v>□</v>
      </c>
      <c r="B31" s="1018" t="s">
        <v>2522</v>
      </c>
      <c r="C31" s="81" t="s">
        <v>73</v>
      </c>
      <c r="E31" s="710" t="str">
        <f>IF(A31="□",$N$70,$N$71)</f>
        <v>-</v>
      </c>
      <c r="F31" s="711" t="str">
        <f>IF(A31="■","■","□")</f>
        <v>□</v>
      </c>
      <c r="G31" s="710" t="s">
        <v>1107</v>
      </c>
      <c r="H31" s="710" t="s">
        <v>1107</v>
      </c>
      <c r="I31" s="710" t="s">
        <v>1107</v>
      </c>
      <c r="K31" s="206"/>
      <c r="O31" s="1021" t="str">
        <f>IF(A31="□","-",IF(E31=$N$71,1,IF(E31=$N$72,2,IF(E31=$N$73,3,IF(E31=$N$74,4)))))</f>
        <v>-</v>
      </c>
    </row>
    <row r="32" spans="1:15" s="2" customFormat="1" ht="12.6" customHeight="1">
      <c r="A32" s="1156" t="str">
        <f>申請書!B124</f>
        <v>□</v>
      </c>
      <c r="B32" s="1018" t="s">
        <v>1124</v>
      </c>
      <c r="C32" s="81" t="s">
        <v>74</v>
      </c>
      <c r="E32" s="710" t="str">
        <f>IF(A32="□",$N$70,$N$71)</f>
        <v>-</v>
      </c>
      <c r="F32" s="711" t="str">
        <f>IF(A32="■","■","□")</f>
        <v>□</v>
      </c>
      <c r="G32" s="710" t="s">
        <v>1107</v>
      </c>
      <c r="H32" s="710" t="s">
        <v>1107</v>
      </c>
      <c r="I32" s="710" t="s">
        <v>1107</v>
      </c>
      <c r="K32" s="206"/>
      <c r="O32" s="1021" t="str">
        <f>IF(A32="□","-",IF(E32=$N$71,1,IF(E32=$N$72,2,IF(E32=$N$73,3,IF(E32=$N$74,4,IF(E32=$N$70,"なし"))))))</f>
        <v>-</v>
      </c>
    </row>
    <row r="33" spans="1:15" s="2" customFormat="1" ht="12.6" customHeight="1">
      <c r="A33" s="1156" t="str">
        <f>申請書!B125</f>
        <v>□</v>
      </c>
      <c r="B33" s="1018" t="s">
        <v>1125</v>
      </c>
      <c r="C33" s="81" t="s">
        <v>75</v>
      </c>
      <c r="E33" s="82"/>
      <c r="F33" s="711" t="str">
        <f>IF(A33="■","■","□")</f>
        <v>□</v>
      </c>
      <c r="G33" s="710" t="s">
        <v>1107</v>
      </c>
      <c r="H33" s="710" t="s">
        <v>1107</v>
      </c>
      <c r="I33" s="710" t="s">
        <v>1107</v>
      </c>
      <c r="K33" s="686"/>
      <c r="O33" s="686"/>
    </row>
    <row r="34" spans="1:15" s="2" customFormat="1" ht="12.6" customHeight="1">
      <c r="A34" s="1156" t="str">
        <f>申請書!B126</f>
        <v>□</v>
      </c>
      <c r="B34" s="1018" t="s">
        <v>1126</v>
      </c>
      <c r="C34" s="81" t="s">
        <v>76</v>
      </c>
      <c r="E34" s="82"/>
      <c r="F34" s="711" t="str">
        <f>IF(A34="■","■","□")</f>
        <v>□</v>
      </c>
      <c r="G34" s="710" t="s">
        <v>1107</v>
      </c>
      <c r="H34" s="710" t="s">
        <v>1107</v>
      </c>
      <c r="I34" s="710" t="s">
        <v>1107</v>
      </c>
      <c r="K34" s="686"/>
      <c r="O34" s="686"/>
    </row>
    <row r="35" spans="1:15" s="2" customFormat="1" ht="12.6" customHeight="1">
      <c r="A35" s="1156" t="str">
        <f>申請書!B129</f>
        <v>□</v>
      </c>
      <c r="B35" s="1018" t="s">
        <v>1127</v>
      </c>
      <c r="C35" s="81" t="s">
        <v>77</v>
      </c>
      <c r="E35" s="710" t="str">
        <f>IF(A35="□",$N$70,$N$71)</f>
        <v>-</v>
      </c>
      <c r="F35" s="711" t="str">
        <f>IF(A35="■","■","□")</f>
        <v>□</v>
      </c>
      <c r="G35" s="710" t="s">
        <v>1107</v>
      </c>
      <c r="H35" s="710" t="s">
        <v>1107</v>
      </c>
      <c r="I35" s="710" t="s">
        <v>1107</v>
      </c>
      <c r="K35" s="206"/>
      <c r="O35" s="1021" t="str">
        <f>IF(A35="□","-",IF(E35=$N$71,1,IF(E35=$N$72,2,IF(E35=$N$73,3,IF(E35=$N$74,4,IF(E35=$N$70,"なし"))))))</f>
        <v>-</v>
      </c>
    </row>
    <row r="36" spans="1:15" s="2" customFormat="1" ht="12.6" customHeight="1">
      <c r="A36" s="1593" t="s">
        <v>1841</v>
      </c>
      <c r="B36" s="1594"/>
      <c r="C36" s="1594"/>
      <c r="D36" s="1594"/>
      <c r="E36" s="82"/>
      <c r="F36" s="82"/>
      <c r="G36" s="82"/>
      <c r="H36" s="82"/>
      <c r="I36" s="82"/>
      <c r="K36" s="686"/>
      <c r="O36" s="686"/>
    </row>
    <row r="37" spans="1:15" s="2" customFormat="1" ht="12.6" customHeight="1">
      <c r="A37" s="83"/>
      <c r="B37" s="1184" t="s">
        <v>2523</v>
      </c>
      <c r="C37" s="1185" t="s">
        <v>78</v>
      </c>
      <c r="E37" s="710" t="s">
        <v>1117</v>
      </c>
      <c r="F37" s="710" t="s">
        <v>192</v>
      </c>
      <c r="G37" s="710" t="s">
        <v>1107</v>
      </c>
      <c r="H37" s="710" t="s">
        <v>1107</v>
      </c>
      <c r="I37" s="710" t="s">
        <v>1107</v>
      </c>
      <c r="K37" s="206"/>
      <c r="O37" s="206">
        <f>IF(E37=$N$67,1,IF(E37=$N$68,2,IF(E37=$N$69,3,IF(E37=$N$66,"なし"))))</f>
        <v>1</v>
      </c>
    </row>
    <row r="38" spans="1:15" s="2" customFormat="1" ht="12.6" customHeight="1">
      <c r="A38" s="1156" t="str">
        <f>申請書!B131</f>
        <v>□</v>
      </c>
      <c r="B38" s="1018" t="s">
        <v>2524</v>
      </c>
      <c r="C38" s="81" t="s">
        <v>1842</v>
      </c>
      <c r="E38" s="82" t="s">
        <v>2525</v>
      </c>
      <c r="F38" s="711" t="str">
        <f>IF(A38="■","■","□")</f>
        <v>□</v>
      </c>
      <c r="G38" s="710" t="s">
        <v>1107</v>
      </c>
      <c r="H38" s="710" t="s">
        <v>1107</v>
      </c>
      <c r="I38" s="710" t="s">
        <v>1107</v>
      </c>
      <c r="K38" s="686"/>
      <c r="O38" s="1021" t="str">
        <f>IF(A38="□","-","")</f>
        <v>-</v>
      </c>
    </row>
    <row r="39" spans="1:15" s="2" customFormat="1" ht="12.6" customHeight="1">
      <c r="A39" s="1593" t="s">
        <v>2526</v>
      </c>
      <c r="B39" s="1594"/>
      <c r="C39" s="1594"/>
      <c r="D39" s="1594"/>
      <c r="E39" s="82"/>
      <c r="F39" s="82"/>
      <c r="G39" s="82"/>
      <c r="H39" s="82"/>
      <c r="I39" s="82"/>
      <c r="K39" s="686"/>
      <c r="O39" s="686"/>
    </row>
    <row r="40" spans="1:15" s="2" customFormat="1" ht="12.6" customHeight="1">
      <c r="A40" s="83"/>
      <c r="B40" s="1184" t="s">
        <v>2527</v>
      </c>
      <c r="C40" s="1185" t="s">
        <v>2319</v>
      </c>
      <c r="E40" s="710" t="s">
        <v>2877</v>
      </c>
      <c r="F40" s="711" t="s">
        <v>192</v>
      </c>
      <c r="G40" s="710" t="s">
        <v>1107</v>
      </c>
      <c r="H40" s="710" t="s">
        <v>1107</v>
      </c>
      <c r="I40" s="710" t="s">
        <v>1107</v>
      </c>
      <c r="K40" s="206"/>
      <c r="O40" s="1268">
        <f>IF(E40=$N$76,1,IF(E40=$N$77,2,IF(E40=$N$78,3,IF(E40=$N$79,4,IF(E40=$N$80,5,IF(E40=$N$81,6,IF(E40=$N$82,7)))))))</f>
        <v>1</v>
      </c>
    </row>
    <row r="41" spans="1:15" s="2" customFormat="1" ht="12.6" customHeight="1">
      <c r="A41" s="83"/>
      <c r="B41" s="1184" t="s">
        <v>2317</v>
      </c>
      <c r="C41" s="1185" t="s">
        <v>2320</v>
      </c>
      <c r="E41" s="710" t="s">
        <v>2792</v>
      </c>
      <c r="F41" s="711" t="s">
        <v>192</v>
      </c>
      <c r="G41" s="710" t="s">
        <v>1107</v>
      </c>
      <c r="H41" s="710" t="s">
        <v>1107</v>
      </c>
      <c r="I41" s="710" t="s">
        <v>1107</v>
      </c>
      <c r="K41" s="206"/>
      <c r="O41" s="1268">
        <f>IF(E41=$N$84,1,IF(E41=$N$85,4,IF(E41=$N$86,5,IF(E41=$N$87,6))))</f>
        <v>1</v>
      </c>
    </row>
    <row r="42" spans="1:15" s="2" customFormat="1" ht="12.6" customHeight="1">
      <c r="A42" s="1593" t="s">
        <v>0</v>
      </c>
      <c r="B42" s="1594"/>
      <c r="C42" s="1594"/>
      <c r="D42" s="1594"/>
      <c r="E42" s="82"/>
      <c r="F42" s="82"/>
      <c r="G42" s="82"/>
      <c r="H42" s="82"/>
      <c r="I42" s="82"/>
      <c r="K42" s="686"/>
      <c r="O42" s="686"/>
    </row>
    <row r="43" spans="1:15" s="2" customFormat="1" ht="12.6" customHeight="1">
      <c r="A43" s="1156" t="str">
        <f>申請書!B133</f>
        <v>□</v>
      </c>
      <c r="B43" s="1018" t="s">
        <v>2528</v>
      </c>
      <c r="C43" s="81" t="s">
        <v>1</v>
      </c>
      <c r="E43" s="82"/>
      <c r="F43" s="711" t="str">
        <f>IF(A43="■","■","□")</f>
        <v>□</v>
      </c>
      <c r="G43" s="710" t="s">
        <v>1107</v>
      </c>
      <c r="H43" s="710" t="s">
        <v>1107</v>
      </c>
      <c r="I43" s="710" t="s">
        <v>1107</v>
      </c>
      <c r="K43" s="686"/>
      <c r="O43" s="686"/>
    </row>
    <row r="44" spans="1:15" s="2" customFormat="1" ht="12.6" customHeight="1">
      <c r="A44" s="83"/>
      <c r="B44" s="1019"/>
      <c r="C44" s="81" t="s">
        <v>2599</v>
      </c>
      <c r="E44" s="710" t="str">
        <f>IF(A43="□",$N$66,$N$67)</f>
        <v>-</v>
      </c>
      <c r="F44" s="711" t="str">
        <f>IF(A43="■","■","□")</f>
        <v>□</v>
      </c>
      <c r="G44" s="710" t="s">
        <v>1107</v>
      </c>
      <c r="H44" s="710" t="s">
        <v>1107</v>
      </c>
      <c r="I44" s="710" t="s">
        <v>1107</v>
      </c>
      <c r="K44" s="206"/>
      <c r="O44" s="1021" t="str">
        <f>IF(A43="□","-",IF(E44=$N$67,1,IF(E44=$N$68,2,IF(E44=$N$69,3))))</f>
        <v>-</v>
      </c>
    </row>
    <row r="45" spans="1:15" s="2" customFormat="1" ht="12.6" customHeight="1">
      <c r="A45" s="83"/>
      <c r="B45" s="1019"/>
      <c r="C45" s="81" t="s">
        <v>2600</v>
      </c>
      <c r="E45" s="710" t="str">
        <f>IF(A43="□",$N$66,$N$67)</f>
        <v>-</v>
      </c>
      <c r="F45" s="711" t="str">
        <f>IF(A43="■","■","□")</f>
        <v>□</v>
      </c>
      <c r="G45" s="710" t="s">
        <v>1107</v>
      </c>
      <c r="H45" s="710" t="s">
        <v>1107</v>
      </c>
      <c r="I45" s="710" t="s">
        <v>1107</v>
      </c>
      <c r="K45" s="206"/>
      <c r="O45" s="1021" t="str">
        <f>IF(A43="□","-",IF(E45=$N$67,1,IF(E45=$N$68,2,IF(E45=$N$69,3))))</f>
        <v>-</v>
      </c>
    </row>
    <row r="46" spans="1:15" s="2" customFormat="1" ht="12.6" customHeight="1">
      <c r="A46" s="1156" t="str">
        <f>申請書!B134</f>
        <v>□</v>
      </c>
      <c r="B46" s="1018" t="s">
        <v>2529</v>
      </c>
      <c r="C46" s="81" t="s">
        <v>570</v>
      </c>
      <c r="E46" s="82"/>
      <c r="F46" s="64"/>
      <c r="G46" s="64"/>
      <c r="H46" s="64"/>
      <c r="I46" s="81"/>
      <c r="K46" s="686"/>
      <c r="O46" s="686"/>
    </row>
    <row r="47" spans="1:15" s="2" customFormat="1" ht="12.6" customHeight="1">
      <c r="A47" s="83"/>
      <c r="B47" s="1019"/>
      <c r="C47" s="81" t="s">
        <v>2601</v>
      </c>
      <c r="E47" s="82" t="s">
        <v>2530</v>
      </c>
      <c r="F47" s="711" t="str">
        <f>IF(A46="■","■","□")</f>
        <v>□</v>
      </c>
      <c r="G47" s="710" t="s">
        <v>1107</v>
      </c>
      <c r="H47" s="710" t="s">
        <v>1107</v>
      </c>
      <c r="I47" s="710" t="s">
        <v>1107</v>
      </c>
      <c r="K47" s="686"/>
      <c r="O47" s="686"/>
    </row>
    <row r="48" spans="1:15" s="2" customFormat="1" ht="12.6" customHeight="1">
      <c r="A48" s="83"/>
      <c r="B48" s="1019"/>
      <c r="C48" s="81" t="s">
        <v>2602</v>
      </c>
      <c r="E48" s="82" t="s">
        <v>2530</v>
      </c>
      <c r="F48" s="711" t="str">
        <f>IF(A46="■","■","□")</f>
        <v>□</v>
      </c>
      <c r="G48" s="710" t="s">
        <v>1107</v>
      </c>
      <c r="H48" s="710" t="s">
        <v>1107</v>
      </c>
      <c r="I48" s="710" t="s">
        <v>1107</v>
      </c>
      <c r="K48" s="686"/>
      <c r="O48" s="686"/>
    </row>
    <row r="49" spans="1:15" s="2" customFormat="1" ht="12.6" customHeight="1">
      <c r="A49" s="1593" t="s">
        <v>572</v>
      </c>
      <c r="B49" s="1594"/>
      <c r="C49" s="1594"/>
      <c r="D49" s="1594"/>
      <c r="E49" s="82"/>
      <c r="F49" s="82"/>
      <c r="G49" s="82"/>
      <c r="H49" s="82"/>
      <c r="I49" s="82"/>
      <c r="K49" s="686"/>
      <c r="O49" s="686"/>
    </row>
    <row r="50" spans="1:15" s="2" customFormat="1" ht="12.6" customHeight="1">
      <c r="A50" s="1156" t="str">
        <f>申請書!B136</f>
        <v>□</v>
      </c>
      <c r="B50" s="1018" t="s">
        <v>2531</v>
      </c>
      <c r="C50" s="81" t="s">
        <v>573</v>
      </c>
      <c r="E50" s="82" t="s">
        <v>2530</v>
      </c>
      <c r="F50" s="711" t="str">
        <f>IF(A50="■","■","□")</f>
        <v>□</v>
      </c>
      <c r="G50" s="710" t="s">
        <v>1107</v>
      </c>
      <c r="H50" s="710" t="s">
        <v>1107</v>
      </c>
      <c r="I50" s="710" t="s">
        <v>1107</v>
      </c>
      <c r="K50" s="686"/>
      <c r="O50" s="686"/>
    </row>
    <row r="51" spans="1:15" s="2" customFormat="1" ht="12.6" customHeight="1">
      <c r="A51" s="1156" t="str">
        <f>申請書!B137</f>
        <v>□</v>
      </c>
      <c r="B51" s="1018" t="s">
        <v>2532</v>
      </c>
      <c r="C51" s="81" t="s">
        <v>574</v>
      </c>
      <c r="E51" s="82" t="s">
        <v>2530</v>
      </c>
      <c r="F51" s="711" t="str">
        <f>IF(A51="■","■","□")</f>
        <v>□</v>
      </c>
      <c r="G51" s="710" t="s">
        <v>1107</v>
      </c>
      <c r="H51" s="710" t="s">
        <v>1107</v>
      </c>
      <c r="I51" s="710" t="s">
        <v>1107</v>
      </c>
      <c r="K51" s="686"/>
      <c r="O51" s="686"/>
    </row>
    <row r="52" spans="1:15" s="2" customFormat="1" ht="12.6" customHeight="1">
      <c r="A52" s="1593" t="s">
        <v>575</v>
      </c>
      <c r="B52" s="1594"/>
      <c r="C52" s="1594"/>
      <c r="D52" s="1594"/>
      <c r="E52" s="82"/>
      <c r="F52" s="82"/>
      <c r="G52" s="82"/>
      <c r="H52" s="82"/>
      <c r="I52" s="82"/>
      <c r="K52" s="686"/>
      <c r="O52" s="686"/>
    </row>
    <row r="53" spans="1:15" s="2" customFormat="1" ht="12.6" customHeight="1">
      <c r="A53" s="1156" t="str">
        <f>申請書!B144</f>
        <v>□</v>
      </c>
      <c r="B53" s="1018" t="s">
        <v>2533</v>
      </c>
      <c r="C53" s="81" t="s">
        <v>576</v>
      </c>
      <c r="E53" s="710" t="str">
        <f>IF(A53="□",$N$88,$N$89)</f>
        <v>-</v>
      </c>
      <c r="F53" s="711" t="str">
        <f>IF(A53="■","■","□")</f>
        <v>□</v>
      </c>
      <c r="G53" s="710" t="s">
        <v>1107</v>
      </c>
      <c r="H53" s="710" t="s">
        <v>1107</v>
      </c>
      <c r="I53" s="710" t="s">
        <v>1107</v>
      </c>
      <c r="K53" s="206"/>
      <c r="O53" s="1021" t="str">
        <f>IF(A53="□","-",IF(E53=$N$89,1,IF(E53=$N$90,2,IF(E53=$N$91,3,IF(E53=$N$92,4,IF(E53=$N$93,5))))))</f>
        <v>-</v>
      </c>
    </row>
    <row r="54" spans="1:15" s="2" customFormat="1" ht="12.6" customHeight="1">
      <c r="A54" s="1156" t="str">
        <f>申請書!B145</f>
        <v>□</v>
      </c>
      <c r="B54" s="1018" t="s">
        <v>2534</v>
      </c>
      <c r="C54" s="81" t="s">
        <v>577</v>
      </c>
      <c r="E54" s="710" t="str">
        <f>IF(A54="□",$N$88,$N$89)</f>
        <v>-</v>
      </c>
      <c r="F54" s="711" t="str">
        <f>IF(A54="■","■","□")</f>
        <v>□</v>
      </c>
      <c r="G54" s="710" t="s">
        <v>1107</v>
      </c>
      <c r="H54" s="710" t="s">
        <v>1107</v>
      </c>
      <c r="I54" s="710" t="s">
        <v>1107</v>
      </c>
      <c r="K54" s="206"/>
      <c r="O54" s="1021" t="str">
        <f>IF(A54="□","-",IF(E54=$N$89,1,IF(E54=$N$90,2,IF(E54=$N$91,3,IF(E54=$N$92,4,IF(E54=$N$93,5,IF(E54=$N$88,"なし",)))))))</f>
        <v>-</v>
      </c>
    </row>
    <row r="55" spans="1:15" s="2" customFormat="1" ht="12.6" customHeight="1">
      <c r="A55" s="1593" t="s">
        <v>1233</v>
      </c>
      <c r="B55" s="1594"/>
      <c r="C55" s="1594"/>
      <c r="D55" s="1594"/>
      <c r="E55" s="82"/>
      <c r="F55" s="82"/>
      <c r="G55" s="82"/>
      <c r="H55" s="82"/>
      <c r="I55" s="82"/>
      <c r="K55" s="51"/>
      <c r="O55" s="686"/>
    </row>
    <row r="56" spans="1:15" s="2" customFormat="1" ht="12.6" customHeight="1">
      <c r="A56" s="1186" t="str">
        <f>申請書!B147</f>
        <v>□</v>
      </c>
      <c r="B56" s="1020" t="s">
        <v>2535</v>
      </c>
      <c r="C56" s="84" t="s">
        <v>578</v>
      </c>
      <c r="D56" s="1308"/>
      <c r="E56" s="1307" t="s">
        <v>2530</v>
      </c>
      <c r="F56" s="1154" t="str">
        <f>IF(A56="■","■","□")</f>
        <v>□</v>
      </c>
      <c r="G56" s="712" t="s">
        <v>1107</v>
      </c>
      <c r="H56" s="712" t="s">
        <v>1107</v>
      </c>
      <c r="I56" s="712" t="s">
        <v>1107</v>
      </c>
      <c r="K56" s="51"/>
      <c r="O56" s="1021" t="str">
        <f>IF(A56="□","-","")</f>
        <v>-</v>
      </c>
    </row>
    <row r="57" spans="1:15" ht="12.6" customHeight="1">
      <c r="A57" s="1593" t="s">
        <v>579</v>
      </c>
      <c r="B57" s="1347"/>
      <c r="C57" s="1347"/>
      <c r="D57" s="1347"/>
      <c r="E57" s="64"/>
      <c r="F57" s="64"/>
      <c r="G57" s="64"/>
      <c r="H57" s="64"/>
      <c r="I57" s="64"/>
      <c r="N57" s="2"/>
    </row>
    <row r="58" spans="1:15" ht="12.6" customHeight="1">
      <c r="A58" s="1156" t="str">
        <f>申請書!B139</f>
        <v>□</v>
      </c>
      <c r="B58" s="1018" t="s">
        <v>2536</v>
      </c>
      <c r="C58" s="81" t="s">
        <v>1803</v>
      </c>
      <c r="E58" s="82" t="s">
        <v>2530</v>
      </c>
      <c r="F58" s="711" t="str">
        <f>IF(A58="■","■","□")</f>
        <v>□</v>
      </c>
      <c r="G58" s="710" t="s">
        <v>1107</v>
      </c>
      <c r="H58" s="710" t="s">
        <v>1107</v>
      </c>
      <c r="I58" s="710" t="s">
        <v>1107</v>
      </c>
      <c r="N58" s="2"/>
    </row>
    <row r="59" spans="1:15" ht="12.6" customHeight="1">
      <c r="A59" s="1156" t="str">
        <f>申請書!B140</f>
        <v>□</v>
      </c>
      <c r="B59" s="1018" t="s">
        <v>2537</v>
      </c>
      <c r="C59" s="81" t="s">
        <v>1804</v>
      </c>
      <c r="E59" s="82" t="s">
        <v>2530</v>
      </c>
      <c r="F59" s="711" t="str">
        <f>IF(A59="■","■","□")</f>
        <v>□</v>
      </c>
      <c r="G59" s="710" t="s">
        <v>1107</v>
      </c>
      <c r="H59" s="710" t="s">
        <v>1107</v>
      </c>
      <c r="I59" s="710" t="s">
        <v>1107</v>
      </c>
    </row>
    <row r="60" spans="1:15" ht="12.6" customHeight="1">
      <c r="A60" s="1156" t="str">
        <f>申請書!B141</f>
        <v>□</v>
      </c>
      <c r="B60" s="1018" t="s">
        <v>2538</v>
      </c>
      <c r="C60" s="81" t="s">
        <v>543</v>
      </c>
      <c r="D60" s="1309"/>
      <c r="E60" s="710" t="str">
        <f>IF(A60="□",$N$70,$N$71)</f>
        <v>-</v>
      </c>
      <c r="F60" s="711" t="str">
        <f>IF(A60="■","■","□")</f>
        <v>□</v>
      </c>
      <c r="G60" s="710" t="s">
        <v>1107</v>
      </c>
      <c r="H60" s="710" t="s">
        <v>1107</v>
      </c>
      <c r="I60" s="710" t="s">
        <v>1107</v>
      </c>
    </row>
    <row r="61" spans="1:15" ht="12.6" customHeight="1">
      <c r="A61" s="1157" t="str">
        <f>申請書!B142</f>
        <v>□</v>
      </c>
      <c r="B61" s="1020" t="s">
        <v>2539</v>
      </c>
      <c r="C61" s="84" t="s">
        <v>544</v>
      </c>
      <c r="D61" s="1310"/>
      <c r="E61" s="1307" t="s">
        <v>2530</v>
      </c>
      <c r="F61" s="1154" t="str">
        <f>IF(A61="■","■","□")</f>
        <v>□</v>
      </c>
      <c r="G61" s="712" t="s">
        <v>1107</v>
      </c>
      <c r="H61" s="712" t="s">
        <v>1107</v>
      </c>
      <c r="I61" s="712" t="s">
        <v>1107</v>
      </c>
    </row>
    <row r="63" spans="1:15">
      <c r="N63" s="1266" t="s">
        <v>66</v>
      </c>
    </row>
    <row r="64" spans="1:15">
      <c r="N64" s="64" t="s">
        <v>1115</v>
      </c>
    </row>
    <row r="65" spans="14:14">
      <c r="N65" s="1267" t="s">
        <v>1116</v>
      </c>
    </row>
    <row r="66" spans="14:14">
      <c r="N66" s="1266" t="s">
        <v>66</v>
      </c>
    </row>
    <row r="67" spans="14:14">
      <c r="N67" s="64" t="s">
        <v>1117</v>
      </c>
    </row>
    <row r="68" spans="14:14">
      <c r="N68" s="64" t="s">
        <v>1118</v>
      </c>
    </row>
    <row r="69" spans="14:14">
      <c r="N69" s="1267" t="s">
        <v>1119</v>
      </c>
    </row>
    <row r="70" spans="14:14">
      <c r="N70" s="1266" t="s">
        <v>66</v>
      </c>
    </row>
    <row r="71" spans="14:14">
      <c r="N71" s="64" t="s">
        <v>1120</v>
      </c>
    </row>
    <row r="72" spans="14:14">
      <c r="N72" s="64" t="s">
        <v>1121</v>
      </c>
    </row>
    <row r="73" spans="14:14">
      <c r="N73" s="64" t="s">
        <v>1122</v>
      </c>
    </row>
    <row r="74" spans="14:14">
      <c r="N74" s="1267" t="s">
        <v>1123</v>
      </c>
    </row>
    <row r="75" spans="14:14">
      <c r="N75" s="1266" t="s">
        <v>66</v>
      </c>
    </row>
    <row r="76" spans="14:14">
      <c r="N76" s="64" t="s">
        <v>2870</v>
      </c>
    </row>
    <row r="77" spans="14:14">
      <c r="N77" s="64" t="s">
        <v>2871</v>
      </c>
    </row>
    <row r="78" spans="14:14">
      <c r="N78" s="64" t="s">
        <v>2872</v>
      </c>
    </row>
    <row r="79" spans="14:14">
      <c r="N79" s="64" t="s">
        <v>2873</v>
      </c>
    </row>
    <row r="80" spans="14:14">
      <c r="N80" s="64" t="s">
        <v>2874</v>
      </c>
    </row>
    <row r="81" spans="14:14">
      <c r="N81" s="64" t="s">
        <v>2875</v>
      </c>
    </row>
    <row r="82" spans="14:14">
      <c r="N82" s="1267" t="s">
        <v>2876</v>
      </c>
    </row>
    <row r="83" spans="14:14">
      <c r="N83" s="1266" t="s">
        <v>66</v>
      </c>
    </row>
    <row r="84" spans="14:14">
      <c r="N84" s="64" t="s">
        <v>2785</v>
      </c>
    </row>
    <row r="85" spans="14:14">
      <c r="N85" s="64" t="s">
        <v>2786</v>
      </c>
    </row>
    <row r="86" spans="14:14">
      <c r="N86" s="64" t="s">
        <v>2787</v>
      </c>
    </row>
    <row r="87" spans="14:14">
      <c r="N87" s="1267" t="s">
        <v>2788</v>
      </c>
    </row>
    <row r="88" spans="14:14">
      <c r="N88" s="1266" t="s">
        <v>66</v>
      </c>
    </row>
    <row r="89" spans="14:14">
      <c r="N89" s="64" t="s">
        <v>2880</v>
      </c>
    </row>
    <row r="90" spans="14:14">
      <c r="N90" s="64" t="s">
        <v>2881</v>
      </c>
    </row>
    <row r="91" spans="14:14">
      <c r="N91" s="64" t="s">
        <v>2882</v>
      </c>
    </row>
    <row r="92" spans="14:14">
      <c r="N92" s="64" t="s">
        <v>2883</v>
      </c>
    </row>
    <row r="93" spans="14:14">
      <c r="N93" s="1267" t="s">
        <v>2884</v>
      </c>
    </row>
  </sheetData>
  <mergeCells count="27">
    <mergeCell ref="F8:F11"/>
    <mergeCell ref="A4:C4"/>
    <mergeCell ref="A5:C5"/>
    <mergeCell ref="A6:C6"/>
    <mergeCell ref="A1:D2"/>
    <mergeCell ref="D3:I3"/>
    <mergeCell ref="D4:I4"/>
    <mergeCell ref="D5:I5"/>
    <mergeCell ref="D6:I6"/>
    <mergeCell ref="H8:H11"/>
    <mergeCell ref="I8:I11"/>
    <mergeCell ref="A3:C3"/>
    <mergeCell ref="G8:G11"/>
    <mergeCell ref="A57:D57"/>
    <mergeCell ref="A42:D42"/>
    <mergeCell ref="A55:D55"/>
    <mergeCell ref="A52:D52"/>
    <mergeCell ref="E8:E11"/>
    <mergeCell ref="A8:D10"/>
    <mergeCell ref="A12:D12"/>
    <mergeCell ref="A49:D49"/>
    <mergeCell ref="A39:D39"/>
    <mergeCell ref="A30:D30"/>
    <mergeCell ref="A36:D36"/>
    <mergeCell ref="A13:D13"/>
    <mergeCell ref="A21:D21"/>
    <mergeCell ref="A29:D29"/>
  </mergeCells>
  <phoneticPr fontId="4"/>
  <dataValidations count="9">
    <dataValidation type="list" allowBlank="1" showInputMessage="1" showErrorMessage="1" sqref="F58:I61 F47:I48 F50:I51 F27:I28 F22:I23 F37:I38 G14:I15 F25:I25 G17:I18 F14:F20 F56:I56 F43:I45 F31:I35 F53:I54 F40:I41" xr:uid="{00000000-0002-0000-0900-000000000000}">
      <formula1>"■,☐"</formula1>
    </dataValidation>
    <dataValidation type="list" allowBlank="1" showInputMessage="1" showErrorMessage="1" sqref="A58:A61 A17:A18 A56 A31:A35 A38 A43 A46 A50:A51 A53:A54 A15 A22:A23" xr:uid="{00000000-0002-0000-0900-000001000000}">
      <formula1>"□,■"</formula1>
    </dataValidation>
    <dataValidation type="list" allowBlank="1" showInputMessage="1" showErrorMessage="1" sqref="E60 E31:E32 E35 E23" xr:uid="{00000000-0002-0000-0900-000002000000}">
      <formula1>$N$70:$N$74</formula1>
    </dataValidation>
    <dataValidation type="list" allowBlank="1" showInputMessage="1" showErrorMessage="1" sqref="E14 E25" xr:uid="{00000000-0002-0000-0900-000003000000}">
      <formula1>$N$67:$N$69</formula1>
    </dataValidation>
    <dataValidation type="list" allowBlank="1" showInputMessage="1" showErrorMessage="1" sqref="E37 E27:E28 E15 E44:E45 E22" xr:uid="{00000000-0002-0000-0900-000004000000}">
      <formula1>$N$66:$N$69</formula1>
    </dataValidation>
    <dataValidation type="list" allowBlank="1" showInputMessage="1" showErrorMessage="1" sqref="E41" xr:uid="{00000000-0002-0000-0900-000005000000}">
      <formula1>$N$83:$N$87</formula1>
    </dataValidation>
    <dataValidation type="list" allowBlank="1" showInputMessage="1" showErrorMessage="1" sqref="E17:E18" xr:uid="{00000000-0002-0000-0900-000006000000}">
      <formula1>$N$63:$N$65</formula1>
    </dataValidation>
    <dataValidation type="list" allowBlank="1" showInputMessage="1" showErrorMessage="1" sqref="E53:E54" xr:uid="{00000000-0002-0000-0900-000007000000}">
      <formula1>$N$88:$N$93</formula1>
    </dataValidation>
    <dataValidation type="list" allowBlank="1" showInputMessage="1" showErrorMessage="1" sqref="E40" xr:uid="{DA7B3DD6-C2C0-483D-A135-1FA3D65D11CE}">
      <formula1>$N$75:$N$82</formula1>
    </dataValidation>
  </dataValidations>
  <printOptions horizontalCentered="1"/>
  <pageMargins left="0.39370078740157483" right="0.39370078740157483" top="0.39370078740157483" bottom="0.39370078740157483" header="0.19685039370078741" footer="0.19685039370078741"/>
  <pageSetup paperSize="9" scale="96"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92D050"/>
    <pageSetUpPr fitToPage="1"/>
  </sheetPr>
  <dimension ref="A1:S111"/>
  <sheetViews>
    <sheetView showGridLines="0" showZeros="0" view="pageBreakPreview" zoomScale="85" zoomScaleNormal="100" workbookViewId="0">
      <selection activeCell="T1" sqref="T1"/>
    </sheetView>
  </sheetViews>
  <sheetFormatPr defaultColWidth="9" defaultRowHeight="13.5"/>
  <cols>
    <col min="1" max="1" width="2" style="1" customWidth="1"/>
    <col min="2" max="2" width="7.5" style="1" customWidth="1"/>
    <col min="3" max="17" width="6.25" style="1" customWidth="1"/>
    <col min="18" max="18" width="6" style="1" customWidth="1"/>
    <col min="19" max="33" width="6.375" style="1" customWidth="1"/>
    <col min="34" max="16384" width="9" style="1"/>
  </cols>
  <sheetData>
    <row r="1" spans="1:19" ht="39.950000000000003" customHeight="1" thickBot="1">
      <c r="B1" s="1619" t="s">
        <v>545</v>
      </c>
      <c r="C1" s="1619"/>
      <c r="D1" s="1619"/>
      <c r="E1" s="1619"/>
      <c r="F1" s="1619"/>
      <c r="G1" s="1619"/>
      <c r="H1" s="1619"/>
      <c r="I1" s="1619"/>
      <c r="J1" s="1619"/>
      <c r="K1" s="1619"/>
      <c r="L1" s="1619"/>
      <c r="M1" s="1619"/>
      <c r="N1" s="1619"/>
      <c r="O1" s="1619"/>
      <c r="P1" s="1619"/>
      <c r="Q1" s="1619"/>
      <c r="R1" s="1619"/>
      <c r="S1" s="1619"/>
    </row>
    <row r="2" spans="1:19" ht="20.100000000000001" customHeight="1" thickTop="1" thickBot="1">
      <c r="B2" s="38"/>
      <c r="C2" s="52" t="s">
        <v>546</v>
      </c>
      <c r="D2" s="53">
        <f>COUNTA(C5:Q54)</f>
        <v>0</v>
      </c>
      <c r="E2" s="56" t="s">
        <v>1094</v>
      </c>
      <c r="F2" s="38"/>
      <c r="G2" s="38"/>
      <c r="H2" s="38"/>
      <c r="I2" s="38"/>
      <c r="J2" s="38"/>
      <c r="K2" s="38"/>
      <c r="L2" s="38"/>
      <c r="M2" s="38"/>
      <c r="N2" s="38"/>
      <c r="O2" s="38"/>
      <c r="P2" s="38"/>
      <c r="Q2" s="38"/>
      <c r="R2" s="38"/>
      <c r="S2" s="38"/>
    </row>
    <row r="3" spans="1:19" ht="20.100000000000001" customHeight="1" thickTop="1">
      <c r="B3" s="38"/>
      <c r="C3" s="54">
        <v>1</v>
      </c>
      <c r="D3" s="54">
        <f t="shared" ref="D3:Q3" si="0">C3+1</f>
        <v>2</v>
      </c>
      <c r="E3" s="54">
        <f t="shared" si="0"/>
        <v>3</v>
      </c>
      <c r="F3" s="54">
        <f t="shared" si="0"/>
        <v>4</v>
      </c>
      <c r="G3" s="54">
        <f t="shared" si="0"/>
        <v>5</v>
      </c>
      <c r="H3" s="54">
        <f t="shared" si="0"/>
        <v>6</v>
      </c>
      <c r="I3" s="54">
        <f t="shared" si="0"/>
        <v>7</v>
      </c>
      <c r="J3" s="54">
        <f t="shared" si="0"/>
        <v>8</v>
      </c>
      <c r="K3" s="54">
        <f t="shared" si="0"/>
        <v>9</v>
      </c>
      <c r="L3" s="54">
        <f t="shared" si="0"/>
        <v>10</v>
      </c>
      <c r="M3" s="54">
        <f t="shared" si="0"/>
        <v>11</v>
      </c>
      <c r="N3" s="54">
        <f t="shared" si="0"/>
        <v>12</v>
      </c>
      <c r="O3" s="54">
        <f t="shared" si="0"/>
        <v>13</v>
      </c>
      <c r="P3" s="54">
        <f t="shared" si="0"/>
        <v>14</v>
      </c>
      <c r="Q3" s="54">
        <f t="shared" si="0"/>
        <v>15</v>
      </c>
      <c r="R3" s="38"/>
      <c r="S3" s="38"/>
    </row>
    <row r="4" spans="1:19" ht="20.100000000000001" customHeight="1">
      <c r="B4" s="50" t="s">
        <v>547</v>
      </c>
      <c r="C4" s="1616" t="s">
        <v>548</v>
      </c>
      <c r="D4" s="1617"/>
      <c r="E4" s="1617"/>
      <c r="F4" s="1617"/>
      <c r="G4" s="1617"/>
      <c r="H4" s="1617"/>
      <c r="I4" s="1617"/>
      <c r="J4" s="1617"/>
      <c r="K4" s="1617"/>
      <c r="L4" s="1617"/>
      <c r="M4" s="1617"/>
      <c r="N4" s="1617"/>
      <c r="O4" s="1617"/>
      <c r="P4" s="1617"/>
      <c r="Q4" s="1618"/>
      <c r="R4" s="31" t="s">
        <v>549</v>
      </c>
      <c r="S4" s="55" t="s">
        <v>1234</v>
      </c>
    </row>
    <row r="5" spans="1:19" ht="20.100000000000001" customHeight="1">
      <c r="A5" s="1">
        <f t="shared" ref="A5:A54" si="1">LEN(B5)</f>
        <v>0</v>
      </c>
      <c r="B5" s="719"/>
      <c r="C5" s="720"/>
      <c r="D5" s="721"/>
      <c r="E5" s="721"/>
      <c r="F5" s="721"/>
      <c r="G5" s="721"/>
      <c r="H5" s="721"/>
      <c r="I5" s="721"/>
      <c r="J5" s="721"/>
      <c r="K5" s="721"/>
      <c r="L5" s="721"/>
      <c r="M5" s="721"/>
      <c r="N5" s="721"/>
      <c r="O5" s="721"/>
      <c r="P5" s="721"/>
      <c r="Q5" s="722"/>
      <c r="R5" s="723"/>
      <c r="S5" s="724"/>
    </row>
    <row r="6" spans="1:19" ht="20.100000000000001" customHeight="1">
      <c r="A6" s="1">
        <f t="shared" si="1"/>
        <v>0</v>
      </c>
      <c r="B6" s="725"/>
      <c r="C6" s="726"/>
      <c r="D6" s="727"/>
      <c r="E6" s="727"/>
      <c r="F6" s="727"/>
      <c r="G6" s="727"/>
      <c r="H6" s="727"/>
      <c r="I6" s="727"/>
      <c r="J6" s="727"/>
      <c r="K6" s="727"/>
      <c r="L6" s="727"/>
      <c r="M6" s="727"/>
      <c r="N6" s="727"/>
      <c r="O6" s="727"/>
      <c r="P6" s="727"/>
      <c r="Q6" s="728"/>
      <c r="R6" s="729"/>
      <c r="S6" s="730"/>
    </row>
    <row r="7" spans="1:19" ht="20.100000000000001" customHeight="1">
      <c r="A7" s="1">
        <f t="shared" si="1"/>
        <v>0</v>
      </c>
      <c r="B7" s="725"/>
      <c r="C7" s="726"/>
      <c r="D7" s="726"/>
      <c r="E7" s="726"/>
      <c r="F7" s="726"/>
      <c r="G7" s="726"/>
      <c r="H7" s="726"/>
      <c r="I7" s="726"/>
      <c r="J7" s="726"/>
      <c r="K7" s="726"/>
      <c r="L7" s="726"/>
      <c r="M7" s="726"/>
      <c r="N7" s="726"/>
      <c r="O7" s="726"/>
      <c r="P7" s="726"/>
      <c r="Q7" s="726"/>
      <c r="R7" s="729"/>
      <c r="S7" s="730"/>
    </row>
    <row r="8" spans="1:19" ht="20.100000000000001" customHeight="1">
      <c r="A8" s="1">
        <f t="shared" si="1"/>
        <v>0</v>
      </c>
      <c r="B8" s="725"/>
      <c r="C8" s="726"/>
      <c r="D8" s="726"/>
      <c r="E8" s="726"/>
      <c r="F8" s="726"/>
      <c r="G8" s="726"/>
      <c r="H8" s="726"/>
      <c r="I8" s="726"/>
      <c r="J8" s="726"/>
      <c r="K8" s="726"/>
      <c r="L8" s="726"/>
      <c r="M8" s="726"/>
      <c r="N8" s="726"/>
      <c r="O8" s="726"/>
      <c r="P8" s="726"/>
      <c r="Q8" s="726"/>
      <c r="R8" s="729"/>
      <c r="S8" s="730"/>
    </row>
    <row r="9" spans="1:19" ht="20.100000000000001" customHeight="1">
      <c r="A9" s="1">
        <f t="shared" si="1"/>
        <v>0</v>
      </c>
      <c r="B9" s="725"/>
      <c r="C9" s="726"/>
      <c r="D9" s="726"/>
      <c r="E9" s="726"/>
      <c r="F9" s="726"/>
      <c r="G9" s="726"/>
      <c r="H9" s="726"/>
      <c r="I9" s="726"/>
      <c r="J9" s="726"/>
      <c r="K9" s="726"/>
      <c r="L9" s="726"/>
      <c r="M9" s="726"/>
      <c r="N9" s="726"/>
      <c r="O9" s="726"/>
      <c r="P9" s="726"/>
      <c r="Q9" s="726"/>
      <c r="R9" s="729"/>
      <c r="S9" s="730"/>
    </row>
    <row r="10" spans="1:19" ht="20.100000000000001" customHeight="1">
      <c r="A10" s="1">
        <f t="shared" si="1"/>
        <v>0</v>
      </c>
      <c r="B10" s="725"/>
      <c r="C10" s="726"/>
      <c r="D10" s="726"/>
      <c r="E10" s="726"/>
      <c r="F10" s="726"/>
      <c r="G10" s="726"/>
      <c r="H10" s="726"/>
      <c r="I10" s="726"/>
      <c r="J10" s="726"/>
      <c r="K10" s="726"/>
      <c r="L10" s="726"/>
      <c r="M10" s="726"/>
      <c r="N10" s="726"/>
      <c r="O10" s="726"/>
      <c r="P10" s="726"/>
      <c r="Q10" s="726"/>
      <c r="R10" s="729"/>
      <c r="S10" s="730"/>
    </row>
    <row r="11" spans="1:19" ht="20.100000000000001" customHeight="1">
      <c r="A11" s="1">
        <f t="shared" si="1"/>
        <v>0</v>
      </c>
      <c r="B11" s="725"/>
      <c r="C11" s="726"/>
      <c r="D11" s="726"/>
      <c r="E11" s="726"/>
      <c r="F11" s="726"/>
      <c r="G11" s="726"/>
      <c r="H11" s="726"/>
      <c r="I11" s="726"/>
      <c r="J11" s="726"/>
      <c r="K11" s="726"/>
      <c r="L11" s="726"/>
      <c r="M11" s="726"/>
      <c r="N11" s="726"/>
      <c r="O11" s="726"/>
      <c r="P11" s="726"/>
      <c r="Q11" s="726"/>
      <c r="R11" s="729"/>
      <c r="S11" s="730"/>
    </row>
    <row r="12" spans="1:19" ht="20.100000000000001" customHeight="1">
      <c r="A12" s="1">
        <f t="shared" si="1"/>
        <v>0</v>
      </c>
      <c r="B12" s="725"/>
      <c r="C12" s="726"/>
      <c r="D12" s="726"/>
      <c r="E12" s="726"/>
      <c r="F12" s="726"/>
      <c r="G12" s="726"/>
      <c r="H12" s="726"/>
      <c r="I12" s="726"/>
      <c r="J12" s="726"/>
      <c r="K12" s="726"/>
      <c r="L12" s="726"/>
      <c r="M12" s="726"/>
      <c r="N12" s="726"/>
      <c r="O12" s="726"/>
      <c r="P12" s="726"/>
      <c r="Q12" s="726"/>
      <c r="R12" s="729"/>
      <c r="S12" s="730"/>
    </row>
    <row r="13" spans="1:19" ht="20.100000000000001" customHeight="1">
      <c r="A13" s="1">
        <f t="shared" si="1"/>
        <v>0</v>
      </c>
      <c r="B13" s="725"/>
      <c r="C13" s="726"/>
      <c r="D13" s="726"/>
      <c r="E13" s="726"/>
      <c r="F13" s="726"/>
      <c r="G13" s="726"/>
      <c r="H13" s="726"/>
      <c r="I13" s="726"/>
      <c r="J13" s="726"/>
      <c r="K13" s="726"/>
      <c r="L13" s="726"/>
      <c r="M13" s="726"/>
      <c r="N13" s="726"/>
      <c r="O13" s="726"/>
      <c r="P13" s="726"/>
      <c r="Q13" s="726"/>
      <c r="R13" s="729"/>
      <c r="S13" s="730"/>
    </row>
    <row r="14" spans="1:19" ht="20.100000000000001" customHeight="1">
      <c r="A14" s="1">
        <f t="shared" si="1"/>
        <v>0</v>
      </c>
      <c r="B14" s="725"/>
      <c r="C14" s="726"/>
      <c r="D14" s="726"/>
      <c r="E14" s="726"/>
      <c r="F14" s="726"/>
      <c r="G14" s="726"/>
      <c r="H14" s="726"/>
      <c r="I14" s="726"/>
      <c r="J14" s="726"/>
      <c r="K14" s="726"/>
      <c r="L14" s="726"/>
      <c r="M14" s="726"/>
      <c r="N14" s="726"/>
      <c r="O14" s="726"/>
      <c r="P14" s="726"/>
      <c r="Q14" s="726"/>
      <c r="R14" s="729"/>
      <c r="S14" s="730"/>
    </row>
    <row r="15" spans="1:19" ht="20.100000000000001" customHeight="1">
      <c r="A15" s="1">
        <f t="shared" si="1"/>
        <v>0</v>
      </c>
      <c r="B15" s="725"/>
      <c r="C15" s="726"/>
      <c r="D15" s="726"/>
      <c r="E15" s="726"/>
      <c r="F15" s="726"/>
      <c r="G15" s="726"/>
      <c r="H15" s="726"/>
      <c r="I15" s="726"/>
      <c r="J15" s="726"/>
      <c r="K15" s="726"/>
      <c r="L15" s="726"/>
      <c r="M15" s="726"/>
      <c r="N15" s="726"/>
      <c r="O15" s="726"/>
      <c r="P15" s="726"/>
      <c r="Q15" s="726"/>
      <c r="R15" s="729"/>
      <c r="S15" s="730"/>
    </row>
    <row r="16" spans="1:19" ht="20.100000000000001" customHeight="1">
      <c r="A16" s="1">
        <f t="shared" si="1"/>
        <v>0</v>
      </c>
      <c r="B16" s="725"/>
      <c r="C16" s="726"/>
      <c r="D16" s="726"/>
      <c r="E16" s="726"/>
      <c r="F16" s="726"/>
      <c r="G16" s="726"/>
      <c r="H16" s="726"/>
      <c r="I16" s="726"/>
      <c r="J16" s="726"/>
      <c r="K16" s="726"/>
      <c r="L16" s="726"/>
      <c r="M16" s="726"/>
      <c r="N16" s="726"/>
      <c r="O16" s="726"/>
      <c r="P16" s="726"/>
      <c r="Q16" s="726"/>
      <c r="R16" s="729"/>
      <c r="S16" s="730"/>
    </row>
    <row r="17" spans="1:19" ht="20.100000000000001" customHeight="1">
      <c r="A17" s="1">
        <f t="shared" si="1"/>
        <v>0</v>
      </c>
      <c r="B17" s="725"/>
      <c r="C17" s="726"/>
      <c r="D17" s="726"/>
      <c r="E17" s="726"/>
      <c r="F17" s="726"/>
      <c r="G17" s="726"/>
      <c r="H17" s="726"/>
      <c r="I17" s="726"/>
      <c r="J17" s="726"/>
      <c r="K17" s="726"/>
      <c r="L17" s="726"/>
      <c r="M17" s="726"/>
      <c r="N17" s="726"/>
      <c r="O17" s="726"/>
      <c r="P17" s="726"/>
      <c r="Q17" s="726"/>
      <c r="R17" s="729"/>
      <c r="S17" s="730"/>
    </row>
    <row r="18" spans="1:19" ht="20.100000000000001" customHeight="1">
      <c r="A18" s="1">
        <f t="shared" si="1"/>
        <v>0</v>
      </c>
      <c r="B18" s="725"/>
      <c r="C18" s="726"/>
      <c r="D18" s="726"/>
      <c r="E18" s="726"/>
      <c r="F18" s="726"/>
      <c r="G18" s="726"/>
      <c r="H18" s="726"/>
      <c r="I18" s="726"/>
      <c r="J18" s="726"/>
      <c r="K18" s="726"/>
      <c r="L18" s="726"/>
      <c r="M18" s="726"/>
      <c r="N18" s="726"/>
      <c r="O18" s="726"/>
      <c r="P18" s="726"/>
      <c r="Q18" s="726"/>
      <c r="R18" s="729"/>
      <c r="S18" s="730"/>
    </row>
    <row r="19" spans="1:19" ht="20.100000000000001" customHeight="1">
      <c r="A19" s="1">
        <f t="shared" si="1"/>
        <v>0</v>
      </c>
      <c r="B19" s="725"/>
      <c r="C19" s="726"/>
      <c r="D19" s="726"/>
      <c r="E19" s="726"/>
      <c r="F19" s="726"/>
      <c r="G19" s="726"/>
      <c r="H19" s="726"/>
      <c r="I19" s="726"/>
      <c r="J19" s="726"/>
      <c r="K19" s="726"/>
      <c r="L19" s="726"/>
      <c r="M19" s="726"/>
      <c r="N19" s="726"/>
      <c r="O19" s="726"/>
      <c r="P19" s="726"/>
      <c r="Q19" s="726"/>
      <c r="R19" s="729"/>
      <c r="S19" s="730"/>
    </row>
    <row r="20" spans="1:19" ht="20.100000000000001" customHeight="1">
      <c r="A20" s="1">
        <f t="shared" si="1"/>
        <v>0</v>
      </c>
      <c r="B20" s="725"/>
      <c r="C20" s="726"/>
      <c r="D20" s="726"/>
      <c r="E20" s="726"/>
      <c r="F20" s="726"/>
      <c r="G20" s="726"/>
      <c r="H20" s="726"/>
      <c r="I20" s="726"/>
      <c r="J20" s="726"/>
      <c r="K20" s="726"/>
      <c r="L20" s="726"/>
      <c r="M20" s="726"/>
      <c r="N20" s="726"/>
      <c r="O20" s="726"/>
      <c r="P20" s="726"/>
      <c r="Q20" s="726"/>
      <c r="R20" s="729"/>
      <c r="S20" s="730"/>
    </row>
    <row r="21" spans="1:19" ht="20.100000000000001" customHeight="1">
      <c r="A21" s="1">
        <f t="shared" si="1"/>
        <v>0</v>
      </c>
      <c r="B21" s="725"/>
      <c r="C21" s="726"/>
      <c r="D21" s="726"/>
      <c r="E21" s="726"/>
      <c r="F21" s="726"/>
      <c r="G21" s="726"/>
      <c r="H21" s="726"/>
      <c r="I21" s="726"/>
      <c r="J21" s="726"/>
      <c r="K21" s="726"/>
      <c r="L21" s="726"/>
      <c r="M21" s="726"/>
      <c r="N21" s="726"/>
      <c r="O21" s="726"/>
      <c r="P21" s="726"/>
      <c r="Q21" s="726"/>
      <c r="R21" s="729"/>
      <c r="S21" s="730"/>
    </row>
    <row r="22" spans="1:19" ht="20.100000000000001" customHeight="1">
      <c r="A22" s="1">
        <f t="shared" si="1"/>
        <v>0</v>
      </c>
      <c r="B22" s="725"/>
      <c r="C22" s="726"/>
      <c r="D22" s="726"/>
      <c r="E22" s="726"/>
      <c r="F22" s="726"/>
      <c r="G22" s="726"/>
      <c r="H22" s="726"/>
      <c r="I22" s="726"/>
      <c r="J22" s="726"/>
      <c r="K22" s="726"/>
      <c r="L22" s="726"/>
      <c r="M22" s="726"/>
      <c r="N22" s="726"/>
      <c r="O22" s="726"/>
      <c r="P22" s="726"/>
      <c r="Q22" s="726"/>
      <c r="R22" s="729"/>
      <c r="S22" s="730"/>
    </row>
    <row r="23" spans="1:19" ht="20.100000000000001" customHeight="1">
      <c r="A23" s="1">
        <f t="shared" si="1"/>
        <v>0</v>
      </c>
      <c r="B23" s="725"/>
      <c r="C23" s="726"/>
      <c r="D23" s="726"/>
      <c r="E23" s="726"/>
      <c r="F23" s="726"/>
      <c r="G23" s="726"/>
      <c r="H23" s="726"/>
      <c r="I23" s="726"/>
      <c r="J23" s="726"/>
      <c r="K23" s="726"/>
      <c r="L23" s="726"/>
      <c r="M23" s="726"/>
      <c r="N23" s="726"/>
      <c r="O23" s="726"/>
      <c r="P23" s="726"/>
      <c r="Q23" s="726"/>
      <c r="R23" s="729"/>
      <c r="S23" s="730"/>
    </row>
    <row r="24" spans="1:19" ht="20.100000000000001" customHeight="1">
      <c r="A24" s="1">
        <f t="shared" si="1"/>
        <v>0</v>
      </c>
      <c r="B24" s="725"/>
      <c r="C24" s="726"/>
      <c r="D24" s="726"/>
      <c r="E24" s="726"/>
      <c r="F24" s="726"/>
      <c r="G24" s="726"/>
      <c r="H24" s="726"/>
      <c r="I24" s="726"/>
      <c r="J24" s="726"/>
      <c r="K24" s="726"/>
      <c r="L24" s="726"/>
      <c r="M24" s="726"/>
      <c r="N24" s="726"/>
      <c r="O24" s="726"/>
      <c r="P24" s="726"/>
      <c r="Q24" s="726"/>
      <c r="R24" s="729"/>
      <c r="S24" s="730"/>
    </row>
    <row r="25" spans="1:19" ht="20.100000000000001" customHeight="1">
      <c r="A25" s="1">
        <f t="shared" si="1"/>
        <v>0</v>
      </c>
      <c r="B25" s="725"/>
      <c r="C25" s="726"/>
      <c r="D25" s="726"/>
      <c r="E25" s="726"/>
      <c r="F25" s="726"/>
      <c r="G25" s="726"/>
      <c r="H25" s="726"/>
      <c r="I25" s="726"/>
      <c r="J25" s="726"/>
      <c r="K25" s="726"/>
      <c r="L25" s="726"/>
      <c r="M25" s="726"/>
      <c r="N25" s="726"/>
      <c r="O25" s="726"/>
      <c r="P25" s="726"/>
      <c r="Q25" s="726"/>
      <c r="R25" s="729"/>
      <c r="S25" s="730"/>
    </row>
    <row r="26" spans="1:19" ht="20.100000000000001" customHeight="1">
      <c r="A26" s="1">
        <f t="shared" si="1"/>
        <v>0</v>
      </c>
      <c r="B26" s="725"/>
      <c r="C26" s="726"/>
      <c r="D26" s="726"/>
      <c r="E26" s="726"/>
      <c r="F26" s="726"/>
      <c r="G26" s="726"/>
      <c r="H26" s="726"/>
      <c r="I26" s="726"/>
      <c r="J26" s="726"/>
      <c r="K26" s="726"/>
      <c r="L26" s="726"/>
      <c r="M26" s="726"/>
      <c r="N26" s="726"/>
      <c r="O26" s="726"/>
      <c r="P26" s="726"/>
      <c r="Q26" s="726"/>
      <c r="R26" s="729"/>
      <c r="S26" s="730"/>
    </row>
    <row r="27" spans="1:19" ht="20.100000000000001" customHeight="1">
      <c r="A27" s="1">
        <f t="shared" si="1"/>
        <v>0</v>
      </c>
      <c r="B27" s="725"/>
      <c r="C27" s="726"/>
      <c r="D27" s="726"/>
      <c r="E27" s="726"/>
      <c r="F27" s="726"/>
      <c r="G27" s="726"/>
      <c r="H27" s="726"/>
      <c r="I27" s="726"/>
      <c r="J27" s="726"/>
      <c r="K27" s="726"/>
      <c r="L27" s="726"/>
      <c r="M27" s="726"/>
      <c r="N27" s="726"/>
      <c r="O27" s="726"/>
      <c r="P27" s="726"/>
      <c r="Q27" s="726"/>
      <c r="R27" s="729"/>
      <c r="S27" s="730"/>
    </row>
    <row r="28" spans="1:19" ht="20.100000000000001" customHeight="1">
      <c r="A28" s="1">
        <f t="shared" si="1"/>
        <v>0</v>
      </c>
      <c r="B28" s="725"/>
      <c r="C28" s="726"/>
      <c r="D28" s="726"/>
      <c r="E28" s="726"/>
      <c r="F28" s="726"/>
      <c r="G28" s="726"/>
      <c r="H28" s="726"/>
      <c r="I28" s="726"/>
      <c r="J28" s="726"/>
      <c r="K28" s="726"/>
      <c r="L28" s="726"/>
      <c r="M28" s="726"/>
      <c r="N28" s="726"/>
      <c r="O28" s="726"/>
      <c r="P28" s="726"/>
      <c r="Q28" s="726"/>
      <c r="R28" s="729"/>
      <c r="S28" s="730"/>
    </row>
    <row r="29" spans="1:19" ht="20.100000000000001" customHeight="1">
      <c r="A29" s="1">
        <f t="shared" si="1"/>
        <v>0</v>
      </c>
      <c r="B29" s="725"/>
      <c r="C29" s="726"/>
      <c r="D29" s="726"/>
      <c r="E29" s="726"/>
      <c r="F29" s="726"/>
      <c r="G29" s="726"/>
      <c r="H29" s="726"/>
      <c r="I29" s="726"/>
      <c r="J29" s="726"/>
      <c r="K29" s="726"/>
      <c r="L29" s="726"/>
      <c r="M29" s="726"/>
      <c r="N29" s="726"/>
      <c r="O29" s="726"/>
      <c r="P29" s="726"/>
      <c r="Q29" s="726"/>
      <c r="R29" s="729"/>
      <c r="S29" s="730"/>
    </row>
    <row r="30" spans="1:19" ht="20.100000000000001" customHeight="1">
      <c r="A30" s="1">
        <f t="shared" si="1"/>
        <v>0</v>
      </c>
      <c r="B30" s="725"/>
      <c r="C30" s="726"/>
      <c r="D30" s="726"/>
      <c r="E30" s="726"/>
      <c r="F30" s="726"/>
      <c r="G30" s="726"/>
      <c r="H30" s="726"/>
      <c r="I30" s="726"/>
      <c r="J30" s="726"/>
      <c r="K30" s="726"/>
      <c r="L30" s="726"/>
      <c r="M30" s="726"/>
      <c r="N30" s="726"/>
      <c r="O30" s="726"/>
      <c r="P30" s="726"/>
      <c r="Q30" s="726"/>
      <c r="R30" s="729"/>
      <c r="S30" s="730"/>
    </row>
    <row r="31" spans="1:19" ht="20.100000000000001" customHeight="1">
      <c r="A31" s="1">
        <f t="shared" si="1"/>
        <v>0</v>
      </c>
      <c r="B31" s="725"/>
      <c r="C31" s="726"/>
      <c r="D31" s="726"/>
      <c r="E31" s="726"/>
      <c r="F31" s="726"/>
      <c r="G31" s="726"/>
      <c r="H31" s="726"/>
      <c r="I31" s="726"/>
      <c r="J31" s="726"/>
      <c r="K31" s="726"/>
      <c r="L31" s="726"/>
      <c r="M31" s="726"/>
      <c r="N31" s="726"/>
      <c r="O31" s="726"/>
      <c r="P31" s="726"/>
      <c r="Q31" s="726"/>
      <c r="R31" s="729"/>
      <c r="S31" s="730"/>
    </row>
    <row r="32" spans="1:19" ht="20.100000000000001" customHeight="1">
      <c r="A32" s="1">
        <f t="shared" si="1"/>
        <v>0</v>
      </c>
      <c r="B32" s="725"/>
      <c r="C32" s="726"/>
      <c r="D32" s="726"/>
      <c r="E32" s="726"/>
      <c r="F32" s="726"/>
      <c r="G32" s="726"/>
      <c r="H32" s="726"/>
      <c r="I32" s="726"/>
      <c r="J32" s="726"/>
      <c r="K32" s="726"/>
      <c r="L32" s="726"/>
      <c r="M32" s="726"/>
      <c r="N32" s="726"/>
      <c r="O32" s="726"/>
      <c r="P32" s="726"/>
      <c r="Q32" s="726"/>
      <c r="R32" s="729"/>
      <c r="S32" s="730"/>
    </row>
    <row r="33" spans="1:19" ht="20.100000000000001" customHeight="1">
      <c r="A33" s="1">
        <f t="shared" si="1"/>
        <v>0</v>
      </c>
      <c r="B33" s="725"/>
      <c r="C33" s="726"/>
      <c r="D33" s="726"/>
      <c r="E33" s="726"/>
      <c r="F33" s="726"/>
      <c r="G33" s="726"/>
      <c r="H33" s="726"/>
      <c r="I33" s="726"/>
      <c r="J33" s="726"/>
      <c r="K33" s="726"/>
      <c r="L33" s="726"/>
      <c r="M33" s="726"/>
      <c r="N33" s="726"/>
      <c r="O33" s="726"/>
      <c r="P33" s="726"/>
      <c r="Q33" s="726"/>
      <c r="R33" s="729"/>
      <c r="S33" s="730"/>
    </row>
    <row r="34" spans="1:19" ht="20.100000000000001" customHeight="1">
      <c r="A34" s="1">
        <f t="shared" si="1"/>
        <v>0</v>
      </c>
      <c r="B34" s="725"/>
      <c r="C34" s="726"/>
      <c r="D34" s="726"/>
      <c r="E34" s="726"/>
      <c r="F34" s="726"/>
      <c r="G34" s="726"/>
      <c r="H34" s="726"/>
      <c r="I34" s="726"/>
      <c r="J34" s="726"/>
      <c r="K34" s="726"/>
      <c r="L34" s="726"/>
      <c r="M34" s="726"/>
      <c r="N34" s="726"/>
      <c r="O34" s="726"/>
      <c r="P34" s="726"/>
      <c r="Q34" s="726"/>
      <c r="R34" s="729"/>
      <c r="S34" s="730"/>
    </row>
    <row r="35" spans="1:19" ht="20.100000000000001" customHeight="1">
      <c r="A35" s="1">
        <f t="shared" si="1"/>
        <v>0</v>
      </c>
      <c r="B35" s="725"/>
      <c r="C35" s="726"/>
      <c r="D35" s="726"/>
      <c r="E35" s="726"/>
      <c r="F35" s="726"/>
      <c r="G35" s="726"/>
      <c r="H35" s="726"/>
      <c r="I35" s="726"/>
      <c r="J35" s="726"/>
      <c r="K35" s="726"/>
      <c r="L35" s="726"/>
      <c r="M35" s="726"/>
      <c r="N35" s="726"/>
      <c r="O35" s="726"/>
      <c r="P35" s="726"/>
      <c r="Q35" s="726"/>
      <c r="R35" s="729"/>
      <c r="S35" s="730"/>
    </row>
    <row r="36" spans="1:19" ht="20.100000000000001" customHeight="1">
      <c r="A36" s="1">
        <f t="shared" si="1"/>
        <v>0</v>
      </c>
      <c r="B36" s="725"/>
      <c r="C36" s="726"/>
      <c r="D36" s="726"/>
      <c r="E36" s="726"/>
      <c r="F36" s="726"/>
      <c r="G36" s="726"/>
      <c r="H36" s="726"/>
      <c r="I36" s="726"/>
      <c r="J36" s="726"/>
      <c r="K36" s="726"/>
      <c r="L36" s="726"/>
      <c r="M36" s="726"/>
      <c r="N36" s="726"/>
      <c r="O36" s="726"/>
      <c r="P36" s="726"/>
      <c r="Q36" s="726"/>
      <c r="R36" s="729"/>
      <c r="S36" s="730"/>
    </row>
    <row r="37" spans="1:19" ht="20.100000000000001" customHeight="1">
      <c r="A37" s="1">
        <f t="shared" si="1"/>
        <v>0</v>
      </c>
      <c r="B37" s="725"/>
      <c r="C37" s="726"/>
      <c r="D37" s="726"/>
      <c r="E37" s="726"/>
      <c r="F37" s="726"/>
      <c r="G37" s="726"/>
      <c r="H37" s="726"/>
      <c r="I37" s="726"/>
      <c r="J37" s="726"/>
      <c r="K37" s="726"/>
      <c r="L37" s="726"/>
      <c r="M37" s="726"/>
      <c r="N37" s="726"/>
      <c r="O37" s="726"/>
      <c r="P37" s="726"/>
      <c r="Q37" s="726"/>
      <c r="R37" s="729"/>
      <c r="S37" s="730"/>
    </row>
    <row r="38" spans="1:19" ht="20.100000000000001" customHeight="1">
      <c r="A38" s="1">
        <f t="shared" si="1"/>
        <v>0</v>
      </c>
      <c r="B38" s="725"/>
      <c r="C38" s="726"/>
      <c r="D38" s="726"/>
      <c r="E38" s="726"/>
      <c r="F38" s="726"/>
      <c r="G38" s="726"/>
      <c r="H38" s="726"/>
      <c r="I38" s="726"/>
      <c r="J38" s="726"/>
      <c r="K38" s="726"/>
      <c r="L38" s="726"/>
      <c r="M38" s="726"/>
      <c r="N38" s="726"/>
      <c r="O38" s="726"/>
      <c r="P38" s="726"/>
      <c r="Q38" s="726"/>
      <c r="R38" s="729"/>
      <c r="S38" s="730"/>
    </row>
    <row r="39" spans="1:19" ht="20.100000000000001" customHeight="1">
      <c r="A39" s="1">
        <f t="shared" si="1"/>
        <v>0</v>
      </c>
      <c r="B39" s="725"/>
      <c r="C39" s="726"/>
      <c r="D39" s="726"/>
      <c r="E39" s="726"/>
      <c r="F39" s="726"/>
      <c r="G39" s="726"/>
      <c r="H39" s="726"/>
      <c r="I39" s="726"/>
      <c r="J39" s="726"/>
      <c r="K39" s="726"/>
      <c r="L39" s="726"/>
      <c r="M39" s="726"/>
      <c r="N39" s="726"/>
      <c r="O39" s="726"/>
      <c r="P39" s="726"/>
      <c r="Q39" s="726"/>
      <c r="R39" s="729"/>
      <c r="S39" s="730"/>
    </row>
    <row r="40" spans="1:19" ht="20.100000000000001" customHeight="1">
      <c r="A40" s="1">
        <f t="shared" si="1"/>
        <v>0</v>
      </c>
      <c r="B40" s="725"/>
      <c r="C40" s="726"/>
      <c r="D40" s="726"/>
      <c r="E40" s="726"/>
      <c r="F40" s="726"/>
      <c r="G40" s="726"/>
      <c r="H40" s="726"/>
      <c r="I40" s="726"/>
      <c r="J40" s="726"/>
      <c r="K40" s="726"/>
      <c r="L40" s="726"/>
      <c r="M40" s="726"/>
      <c r="N40" s="726"/>
      <c r="O40" s="726"/>
      <c r="P40" s="726"/>
      <c r="Q40" s="726"/>
      <c r="R40" s="729"/>
      <c r="S40" s="730"/>
    </row>
    <row r="41" spans="1:19" ht="20.100000000000001" customHeight="1">
      <c r="A41" s="1">
        <f t="shared" si="1"/>
        <v>0</v>
      </c>
      <c r="B41" s="725"/>
      <c r="C41" s="726"/>
      <c r="D41" s="726"/>
      <c r="E41" s="726"/>
      <c r="F41" s="726"/>
      <c r="G41" s="726"/>
      <c r="H41" s="726"/>
      <c r="I41" s="726"/>
      <c r="J41" s="726"/>
      <c r="K41" s="726"/>
      <c r="L41" s="726"/>
      <c r="M41" s="726"/>
      <c r="N41" s="726"/>
      <c r="O41" s="726"/>
      <c r="P41" s="726"/>
      <c r="Q41" s="726"/>
      <c r="R41" s="729"/>
      <c r="S41" s="730"/>
    </row>
    <row r="42" spans="1:19" ht="20.100000000000001" customHeight="1">
      <c r="A42" s="1">
        <f t="shared" si="1"/>
        <v>0</v>
      </c>
      <c r="B42" s="725"/>
      <c r="C42" s="987"/>
      <c r="D42" s="727"/>
      <c r="E42" s="727"/>
      <c r="F42" s="727"/>
      <c r="G42" s="727"/>
      <c r="H42" s="727"/>
      <c r="I42" s="727"/>
      <c r="J42" s="727"/>
      <c r="K42" s="727"/>
      <c r="L42" s="727"/>
      <c r="M42" s="727"/>
      <c r="N42" s="727"/>
      <c r="O42" s="727"/>
      <c r="P42" s="727"/>
      <c r="Q42" s="728"/>
      <c r="R42" s="729"/>
      <c r="S42" s="730"/>
    </row>
    <row r="43" spans="1:19" ht="20.100000000000001" customHeight="1">
      <c r="A43" s="1">
        <f t="shared" si="1"/>
        <v>0</v>
      </c>
      <c r="B43" s="725"/>
      <c r="C43" s="987"/>
      <c r="D43" s="727"/>
      <c r="E43" s="727"/>
      <c r="F43" s="727"/>
      <c r="G43" s="727"/>
      <c r="H43" s="727"/>
      <c r="I43" s="727"/>
      <c r="J43" s="727"/>
      <c r="K43" s="727"/>
      <c r="L43" s="727"/>
      <c r="M43" s="727"/>
      <c r="N43" s="727"/>
      <c r="O43" s="727"/>
      <c r="P43" s="727"/>
      <c r="Q43" s="728"/>
      <c r="R43" s="729"/>
      <c r="S43" s="730"/>
    </row>
    <row r="44" spans="1:19" ht="20.100000000000001" customHeight="1">
      <c r="A44" s="1">
        <f t="shared" si="1"/>
        <v>0</v>
      </c>
      <c r="B44" s="725"/>
      <c r="C44" s="987"/>
      <c r="D44" s="727"/>
      <c r="E44" s="727"/>
      <c r="F44" s="727"/>
      <c r="G44" s="727"/>
      <c r="H44" s="727"/>
      <c r="I44" s="727"/>
      <c r="J44" s="727"/>
      <c r="K44" s="727"/>
      <c r="L44" s="727"/>
      <c r="M44" s="727"/>
      <c r="N44" s="727"/>
      <c r="O44" s="727"/>
      <c r="P44" s="727"/>
      <c r="Q44" s="728"/>
      <c r="R44" s="729"/>
      <c r="S44" s="730"/>
    </row>
    <row r="45" spans="1:19" ht="20.100000000000001" customHeight="1">
      <c r="A45" s="1">
        <f t="shared" si="1"/>
        <v>0</v>
      </c>
      <c r="B45" s="725"/>
      <c r="C45" s="987"/>
      <c r="D45" s="727"/>
      <c r="E45" s="727"/>
      <c r="F45" s="727"/>
      <c r="G45" s="727"/>
      <c r="H45" s="727"/>
      <c r="I45" s="727"/>
      <c r="J45" s="727"/>
      <c r="K45" s="727"/>
      <c r="L45" s="727"/>
      <c r="M45" s="727"/>
      <c r="N45" s="727"/>
      <c r="O45" s="727"/>
      <c r="P45" s="727"/>
      <c r="Q45" s="728"/>
      <c r="R45" s="729"/>
      <c r="S45" s="730"/>
    </row>
    <row r="46" spans="1:19" ht="20.100000000000001" customHeight="1">
      <c r="A46" s="1">
        <f t="shared" si="1"/>
        <v>0</v>
      </c>
      <c r="B46" s="725"/>
      <c r="C46" s="987"/>
      <c r="D46" s="727"/>
      <c r="E46" s="727"/>
      <c r="F46" s="727"/>
      <c r="G46" s="727"/>
      <c r="H46" s="727"/>
      <c r="I46" s="727"/>
      <c r="J46" s="727"/>
      <c r="K46" s="727"/>
      <c r="L46" s="727"/>
      <c r="M46" s="727"/>
      <c r="N46" s="727"/>
      <c r="O46" s="727"/>
      <c r="P46" s="727"/>
      <c r="Q46" s="728"/>
      <c r="R46" s="729"/>
      <c r="S46" s="730"/>
    </row>
    <row r="47" spans="1:19" ht="20.100000000000001" customHeight="1">
      <c r="A47" s="1">
        <f t="shared" si="1"/>
        <v>0</v>
      </c>
      <c r="B47" s="725"/>
      <c r="C47" s="987"/>
      <c r="D47" s="727"/>
      <c r="E47" s="727"/>
      <c r="F47" s="727"/>
      <c r="G47" s="727"/>
      <c r="H47" s="727"/>
      <c r="I47" s="727"/>
      <c r="J47" s="727"/>
      <c r="K47" s="727"/>
      <c r="L47" s="727"/>
      <c r="M47" s="727"/>
      <c r="N47" s="727"/>
      <c r="O47" s="727"/>
      <c r="P47" s="727"/>
      <c r="Q47" s="728"/>
      <c r="R47" s="729"/>
      <c r="S47" s="730"/>
    </row>
    <row r="48" spans="1:19" ht="20.100000000000001" customHeight="1">
      <c r="A48" s="1">
        <f t="shared" si="1"/>
        <v>0</v>
      </c>
      <c r="B48" s="725"/>
      <c r="C48" s="987"/>
      <c r="D48" s="727"/>
      <c r="E48" s="727"/>
      <c r="F48" s="727"/>
      <c r="G48" s="727"/>
      <c r="H48" s="727"/>
      <c r="I48" s="727"/>
      <c r="J48" s="727"/>
      <c r="K48" s="727"/>
      <c r="L48" s="727"/>
      <c r="M48" s="727"/>
      <c r="N48" s="727"/>
      <c r="O48" s="727"/>
      <c r="P48" s="727"/>
      <c r="Q48" s="728"/>
      <c r="R48" s="729"/>
      <c r="S48" s="730"/>
    </row>
    <row r="49" spans="1:19" ht="20.100000000000001" customHeight="1">
      <c r="A49" s="1">
        <f t="shared" si="1"/>
        <v>0</v>
      </c>
      <c r="B49" s="725"/>
      <c r="C49" s="987"/>
      <c r="D49" s="727"/>
      <c r="E49" s="727"/>
      <c r="F49" s="727"/>
      <c r="G49" s="727"/>
      <c r="H49" s="727"/>
      <c r="I49" s="727"/>
      <c r="J49" s="727"/>
      <c r="K49" s="727"/>
      <c r="L49" s="727"/>
      <c r="M49" s="727"/>
      <c r="N49" s="727"/>
      <c r="O49" s="727"/>
      <c r="P49" s="727"/>
      <c r="Q49" s="728"/>
      <c r="R49" s="729"/>
      <c r="S49" s="730"/>
    </row>
    <row r="50" spans="1:19" ht="20.100000000000001" customHeight="1">
      <c r="A50" s="1">
        <f t="shared" si="1"/>
        <v>0</v>
      </c>
      <c r="B50" s="725"/>
      <c r="C50" s="987"/>
      <c r="D50" s="727"/>
      <c r="E50" s="727"/>
      <c r="F50" s="727"/>
      <c r="G50" s="727"/>
      <c r="H50" s="727"/>
      <c r="I50" s="727"/>
      <c r="J50" s="727"/>
      <c r="K50" s="727"/>
      <c r="L50" s="727"/>
      <c r="M50" s="727"/>
      <c r="N50" s="727"/>
      <c r="O50" s="727"/>
      <c r="P50" s="727"/>
      <c r="Q50" s="728"/>
      <c r="R50" s="729"/>
      <c r="S50" s="730"/>
    </row>
    <row r="51" spans="1:19" ht="20.100000000000001" customHeight="1">
      <c r="A51" s="1">
        <f t="shared" si="1"/>
        <v>0</v>
      </c>
      <c r="B51" s="725"/>
      <c r="C51" s="987"/>
      <c r="D51" s="727"/>
      <c r="E51" s="727"/>
      <c r="F51" s="727"/>
      <c r="G51" s="727"/>
      <c r="H51" s="727"/>
      <c r="I51" s="727"/>
      <c r="J51" s="727"/>
      <c r="K51" s="727"/>
      <c r="L51" s="727"/>
      <c r="M51" s="727"/>
      <c r="N51" s="727"/>
      <c r="O51" s="727"/>
      <c r="P51" s="727"/>
      <c r="Q51" s="728"/>
      <c r="R51" s="729"/>
      <c r="S51" s="730"/>
    </row>
    <row r="52" spans="1:19" ht="20.100000000000001" customHeight="1">
      <c r="A52" s="1">
        <f t="shared" si="1"/>
        <v>0</v>
      </c>
      <c r="B52" s="725"/>
      <c r="C52" s="987"/>
      <c r="D52" s="727"/>
      <c r="E52" s="727"/>
      <c r="F52" s="727"/>
      <c r="G52" s="727"/>
      <c r="H52" s="727"/>
      <c r="I52" s="727"/>
      <c r="J52" s="727"/>
      <c r="K52" s="727"/>
      <c r="L52" s="727"/>
      <c r="M52" s="727"/>
      <c r="N52" s="727"/>
      <c r="O52" s="727"/>
      <c r="P52" s="727"/>
      <c r="Q52" s="728"/>
      <c r="R52" s="729"/>
      <c r="S52" s="730"/>
    </row>
    <row r="53" spans="1:19" ht="20.100000000000001" customHeight="1">
      <c r="A53" s="1">
        <f t="shared" si="1"/>
        <v>0</v>
      </c>
      <c r="B53" s="725"/>
      <c r="C53" s="987"/>
      <c r="D53" s="727"/>
      <c r="E53" s="727"/>
      <c r="F53" s="727"/>
      <c r="G53" s="727"/>
      <c r="H53" s="727"/>
      <c r="I53" s="727"/>
      <c r="J53" s="727"/>
      <c r="K53" s="727"/>
      <c r="L53" s="727"/>
      <c r="M53" s="727"/>
      <c r="N53" s="727"/>
      <c r="O53" s="727"/>
      <c r="P53" s="727"/>
      <c r="Q53" s="728"/>
      <c r="R53" s="729"/>
      <c r="S53" s="730"/>
    </row>
    <row r="54" spans="1:19" ht="20.100000000000001" customHeight="1">
      <c r="A54" s="1">
        <f t="shared" si="1"/>
        <v>0</v>
      </c>
      <c r="B54" s="731"/>
      <c r="C54" s="732"/>
      <c r="D54" s="733"/>
      <c r="E54" s="733"/>
      <c r="F54" s="733"/>
      <c r="G54" s="733"/>
      <c r="H54" s="733"/>
      <c r="I54" s="733"/>
      <c r="J54" s="733"/>
      <c r="K54" s="733"/>
      <c r="L54" s="733"/>
      <c r="M54" s="733"/>
      <c r="N54" s="733"/>
      <c r="O54" s="733"/>
      <c r="P54" s="733"/>
      <c r="Q54" s="734"/>
      <c r="R54" s="735"/>
      <c r="S54" s="736"/>
    </row>
    <row r="55" spans="1:19">
      <c r="B55" s="3"/>
    </row>
    <row r="56" spans="1:19">
      <c r="B56" s="3"/>
    </row>
    <row r="57" spans="1:19">
      <c r="B57" s="3"/>
    </row>
    <row r="58" spans="1:19">
      <c r="B58" s="3"/>
    </row>
    <row r="59" spans="1:19">
      <c r="B59" s="3"/>
    </row>
    <row r="60" spans="1:19">
      <c r="B60" s="3"/>
    </row>
    <row r="61" spans="1:19">
      <c r="B61" s="3"/>
    </row>
    <row r="62" spans="1:19">
      <c r="B62" s="3"/>
    </row>
    <row r="63" spans="1:19">
      <c r="B63" s="3"/>
    </row>
    <row r="64" spans="1:19">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sheetData>
  <mergeCells count="2">
    <mergeCell ref="C4:Q4"/>
    <mergeCell ref="B1:S1"/>
  </mergeCells>
  <phoneticPr fontId="4"/>
  <printOptions horizontalCentered="1"/>
  <pageMargins left="0.39370078740157483" right="0.39370078740157483" top="0.39370078740157483" bottom="0.39370078740157483" header="0.19685039370078741" footer="0.19685039370078741"/>
  <pageSetup paperSize="9" scale="7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92D050"/>
  </sheetPr>
  <dimension ref="A1:BB119"/>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4" width="9" hidden="1" customWidth="1"/>
  </cols>
  <sheetData>
    <row r="1" spans="1:54" ht="12" customHeight="1">
      <c r="A1" s="1631" t="s">
        <v>2698</v>
      </c>
      <c r="B1" s="1631"/>
      <c r="C1" s="1631"/>
      <c r="D1" s="1631"/>
      <c r="E1" s="1631"/>
      <c r="F1" s="1631"/>
      <c r="G1" s="1631"/>
      <c r="H1" s="1631"/>
      <c r="I1" s="1631"/>
      <c r="J1" s="1631"/>
      <c r="K1" s="1631"/>
      <c r="L1" s="1631"/>
      <c r="M1" s="1631"/>
      <c r="N1" s="1631"/>
      <c r="O1" s="1631"/>
      <c r="P1" s="1631"/>
      <c r="Q1" s="1631"/>
      <c r="R1" s="1631"/>
      <c r="S1" s="1631"/>
      <c r="T1" s="1631"/>
      <c r="U1" s="1631"/>
      <c r="V1" s="1631"/>
      <c r="W1" s="1631"/>
      <c r="X1" s="57"/>
      <c r="Y1" s="57"/>
      <c r="Z1" s="57"/>
      <c r="AA1" s="57"/>
      <c r="AB1" s="57"/>
      <c r="AC1" s="57"/>
      <c r="AD1" s="57"/>
      <c r="AE1" s="57"/>
      <c r="AF1" s="57"/>
      <c r="AG1" s="57"/>
      <c r="AH1" s="57"/>
      <c r="AI1" s="57"/>
      <c r="AJ1" s="57"/>
      <c r="AK1" s="57"/>
      <c r="AL1" s="57"/>
      <c r="AM1" s="57"/>
      <c r="AN1" s="57"/>
      <c r="AO1" s="57"/>
      <c r="AP1" s="57"/>
      <c r="AQ1" s="120" t="s">
        <v>1555</v>
      </c>
      <c r="AR1" s="101"/>
      <c r="AS1" s="57"/>
      <c r="AT1" s="57"/>
      <c r="AU1" s="57"/>
      <c r="AV1" s="57"/>
      <c r="AW1" s="57"/>
      <c r="AX1" s="57"/>
      <c r="AY1" s="57"/>
      <c r="AZ1" s="57"/>
      <c r="BA1" s="57"/>
      <c r="BB1" s="57"/>
    </row>
    <row r="2" spans="1:54" ht="12" customHeight="1" thickBo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t="s">
        <v>108</v>
      </c>
      <c r="AK2" s="57"/>
      <c r="AL2" s="57"/>
      <c r="AM2" s="57"/>
      <c r="AN2" s="57"/>
      <c r="AO2" s="57"/>
      <c r="AP2" s="57"/>
      <c r="AQ2" s="57"/>
      <c r="AR2" s="100"/>
      <c r="AS2" s="57"/>
      <c r="AT2" s="57"/>
      <c r="AU2" s="57"/>
      <c r="AV2" s="57"/>
      <c r="AW2" s="57"/>
      <c r="AX2" s="57"/>
      <c r="AY2" s="57"/>
      <c r="AZ2" s="57"/>
      <c r="BA2" s="57"/>
      <c r="BB2" s="57"/>
    </row>
    <row r="3" spans="1:54" ht="12" customHeight="1">
      <c r="A3" s="513" t="s">
        <v>109</v>
      </c>
      <c r="B3" s="514"/>
      <c r="C3" s="514"/>
      <c r="D3" s="514"/>
      <c r="E3" s="514"/>
      <c r="F3" s="514"/>
      <c r="G3" s="141"/>
      <c r="H3" s="141"/>
      <c r="I3" s="1632">
        <f>申請書!D97</f>
        <v>0</v>
      </c>
      <c r="J3" s="1633"/>
      <c r="K3" s="1633"/>
      <c r="L3" s="1633"/>
      <c r="M3" s="1633"/>
      <c r="N3" s="1633"/>
      <c r="O3" s="1633"/>
      <c r="P3" s="1633"/>
      <c r="Q3" s="1633"/>
      <c r="R3" s="1633"/>
      <c r="S3" s="1633"/>
      <c r="T3" s="1633"/>
      <c r="U3" s="1633"/>
      <c r="V3" s="1633"/>
      <c r="W3" s="1633"/>
      <c r="X3" s="1633"/>
      <c r="Y3" s="1633"/>
      <c r="Z3" s="1633"/>
      <c r="AA3" s="1633"/>
      <c r="AB3" s="1633"/>
      <c r="AC3" s="1633"/>
      <c r="AD3" s="1633"/>
      <c r="AE3" s="1633"/>
      <c r="AF3" s="1633"/>
      <c r="AG3" s="1633"/>
      <c r="AH3" s="1633"/>
      <c r="AI3" s="1633"/>
      <c r="AJ3" s="1633"/>
      <c r="AK3" s="1633"/>
      <c r="AL3" s="1633"/>
      <c r="AM3" s="1633"/>
      <c r="AN3" s="1633"/>
      <c r="AO3" s="1633"/>
      <c r="AP3" s="1633"/>
      <c r="AQ3" s="1634"/>
      <c r="AR3" s="100"/>
      <c r="AS3" s="57"/>
      <c r="AT3" s="57"/>
      <c r="AU3" s="57"/>
      <c r="AV3" s="57"/>
      <c r="AW3" s="57"/>
      <c r="AX3" s="57"/>
      <c r="AY3" s="57"/>
      <c r="AZ3" s="57"/>
      <c r="BA3" s="57"/>
      <c r="BB3" s="57"/>
    </row>
    <row r="4" spans="1:54" ht="12" customHeight="1">
      <c r="A4" s="515" t="s">
        <v>51</v>
      </c>
      <c r="B4" s="516"/>
      <c r="C4" s="516"/>
      <c r="D4" s="516"/>
      <c r="E4" s="516"/>
      <c r="F4" s="516"/>
      <c r="G4" s="109"/>
      <c r="H4" s="109"/>
      <c r="I4" s="1635">
        <f>申請書!B167</f>
        <v>0</v>
      </c>
      <c r="J4" s="1636"/>
      <c r="K4" s="1636"/>
      <c r="L4" s="1636"/>
      <c r="M4" s="1636"/>
      <c r="N4" s="1636"/>
      <c r="O4" s="1636"/>
      <c r="P4" s="1636"/>
      <c r="Q4" s="1636"/>
      <c r="R4" s="1636"/>
      <c r="S4" s="1636"/>
      <c r="T4" s="1636"/>
      <c r="U4" s="1636"/>
      <c r="V4" s="1636"/>
      <c r="W4" s="1636"/>
      <c r="X4" s="1636"/>
      <c r="Y4" s="1636"/>
      <c r="Z4" s="1636"/>
      <c r="AA4" s="1636"/>
      <c r="AB4" s="1636"/>
      <c r="AC4" s="1636"/>
      <c r="AD4" s="1636"/>
      <c r="AE4" s="1636"/>
      <c r="AF4" s="1636"/>
      <c r="AG4" s="1636"/>
      <c r="AH4" s="1636"/>
      <c r="AI4" s="1636"/>
      <c r="AJ4" s="1636"/>
      <c r="AK4" s="1636"/>
      <c r="AL4" s="1636"/>
      <c r="AM4" s="1636"/>
      <c r="AN4" s="1636"/>
      <c r="AO4" s="1636"/>
      <c r="AP4" s="1636"/>
      <c r="AQ4" s="1637"/>
      <c r="AR4" s="100"/>
      <c r="AS4" s="57"/>
      <c r="AT4" s="57"/>
      <c r="AU4" s="57"/>
      <c r="AV4" s="57"/>
      <c r="AW4" s="57"/>
      <c r="AX4" s="57"/>
      <c r="AY4" s="57"/>
      <c r="AZ4" s="57"/>
      <c r="BA4" s="57"/>
      <c r="BB4" s="57"/>
    </row>
    <row r="5" spans="1:54" ht="12" customHeight="1">
      <c r="A5" s="515" t="s">
        <v>110</v>
      </c>
      <c r="B5" s="516"/>
      <c r="C5" s="516"/>
      <c r="D5" s="516"/>
      <c r="E5" s="516"/>
      <c r="F5" s="516"/>
      <c r="G5" s="516"/>
      <c r="H5" s="516"/>
      <c r="I5" s="1638" t="str">
        <f>申請書!D85&amp;"　"&amp;申請書!D83</f>
        <v>　</v>
      </c>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c r="AH5" s="1639"/>
      <c r="AI5" s="1639"/>
      <c r="AJ5" s="1639"/>
      <c r="AK5" s="1639"/>
      <c r="AL5" s="1639"/>
      <c r="AM5" s="1639"/>
      <c r="AN5" s="1639"/>
      <c r="AO5" s="1639"/>
      <c r="AP5" s="1639"/>
      <c r="AQ5" s="1640"/>
      <c r="AR5" s="100"/>
      <c r="AS5" s="57"/>
      <c r="AT5" s="57"/>
      <c r="AU5" s="57"/>
      <c r="AV5" s="57"/>
      <c r="AW5" s="57"/>
      <c r="AX5" s="57"/>
      <c r="AY5" s="57"/>
      <c r="AZ5" s="57"/>
      <c r="BA5" s="57"/>
      <c r="BB5" s="57"/>
    </row>
    <row r="6" spans="1:54" ht="12" customHeight="1" thickBot="1">
      <c r="A6" s="517" t="s">
        <v>53</v>
      </c>
      <c r="B6" s="518"/>
      <c r="C6" s="518"/>
      <c r="D6" s="518"/>
      <c r="E6" s="518"/>
      <c r="F6" s="518"/>
      <c r="G6" s="518"/>
      <c r="H6" s="518"/>
      <c r="I6" s="1644"/>
      <c r="J6" s="1645"/>
      <c r="K6" s="1645"/>
      <c r="L6" s="1645"/>
      <c r="M6" s="1645"/>
      <c r="N6" s="1645"/>
      <c r="O6" s="1645"/>
      <c r="P6" s="1645"/>
      <c r="Q6" s="1645"/>
      <c r="R6" s="1645"/>
      <c r="S6" s="1645"/>
      <c r="T6" s="1645"/>
      <c r="U6" s="1645"/>
      <c r="V6" s="1645"/>
      <c r="W6" s="1645"/>
      <c r="X6" s="1645"/>
      <c r="Y6" s="1645"/>
      <c r="Z6" s="1645"/>
      <c r="AA6" s="1645"/>
      <c r="AB6" s="1645"/>
      <c r="AC6" s="1645"/>
      <c r="AD6" s="1645"/>
      <c r="AE6" s="1645"/>
      <c r="AF6" s="1645"/>
      <c r="AG6" s="1645"/>
      <c r="AH6" s="1645"/>
      <c r="AI6" s="1645"/>
      <c r="AJ6" s="1645"/>
      <c r="AK6" s="1645"/>
      <c r="AL6" s="1645"/>
      <c r="AM6" s="1645"/>
      <c r="AN6" s="1645"/>
      <c r="AO6" s="1645"/>
      <c r="AP6" s="1645"/>
      <c r="AQ6" s="1646"/>
      <c r="AR6" s="100"/>
      <c r="AS6" s="57"/>
      <c r="AT6" s="57"/>
      <c r="AU6" s="57"/>
      <c r="AV6" s="57"/>
      <c r="AW6" s="57"/>
      <c r="AX6" s="57"/>
      <c r="AY6" s="57"/>
      <c r="AZ6" s="57"/>
      <c r="BA6" s="57"/>
      <c r="BB6" s="57"/>
    </row>
    <row r="7" spans="1:54" ht="12"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100"/>
      <c r="AS7" s="57"/>
      <c r="AT7" s="57"/>
      <c r="AU7" s="57"/>
      <c r="AV7" s="57"/>
      <c r="AW7" s="57"/>
      <c r="AX7" s="57"/>
      <c r="AY7" s="57"/>
      <c r="AZ7" s="57"/>
      <c r="BA7" s="57"/>
      <c r="BB7" s="57"/>
    </row>
    <row r="8" spans="1:54" ht="12" customHeight="1">
      <c r="A8" s="57" t="s">
        <v>419</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100"/>
      <c r="AS8" s="57"/>
      <c r="AT8" s="57"/>
      <c r="AU8" s="57"/>
      <c r="AV8" s="57"/>
      <c r="AW8" s="57"/>
      <c r="AX8" s="57"/>
      <c r="AY8" s="57"/>
      <c r="AZ8" s="57"/>
      <c r="BA8" s="57"/>
      <c r="BB8" s="57"/>
    </row>
    <row r="9" spans="1:54" ht="12" customHeight="1" thickBot="1">
      <c r="A9" s="150" t="s">
        <v>2482</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100"/>
      <c r="AS9" s="57"/>
      <c r="AT9" s="57"/>
      <c r="AU9" s="57"/>
      <c r="AV9" s="57"/>
      <c r="AW9" s="57"/>
      <c r="AX9" s="57"/>
      <c r="AY9" s="57"/>
      <c r="AZ9" s="57"/>
      <c r="BA9" s="57"/>
      <c r="BB9" s="57"/>
    </row>
    <row r="10" spans="1:54"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100"/>
      <c r="AS10" s="57"/>
      <c r="AT10" s="57"/>
      <c r="AU10" s="57"/>
      <c r="AV10" s="57"/>
      <c r="AW10" s="57"/>
      <c r="AX10" s="57"/>
      <c r="AY10" s="57"/>
      <c r="AZ10" s="57"/>
      <c r="BA10" s="57"/>
      <c r="BB10" s="57"/>
    </row>
    <row r="11" spans="1:54"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100"/>
      <c r="AS11" s="57"/>
      <c r="AT11" s="57"/>
      <c r="AU11" s="57"/>
      <c r="AV11" s="57"/>
      <c r="AW11" s="57"/>
      <c r="AX11" s="57"/>
      <c r="AY11" s="57"/>
      <c r="AZ11" s="57"/>
      <c r="BA11" s="57"/>
      <c r="BB11" s="57"/>
    </row>
    <row r="12" spans="1:54" ht="12" customHeight="1">
      <c r="A12" s="1628" t="s">
        <v>1249</v>
      </c>
      <c r="B12" s="530" t="s">
        <v>421</v>
      </c>
      <c r="C12" s="531"/>
      <c r="D12" s="531"/>
      <c r="E12" s="531"/>
      <c r="F12" s="1680">
        <f>自己評価書表紙!O14</f>
        <v>1</v>
      </c>
      <c r="G12" s="1649"/>
      <c r="H12" s="1681"/>
      <c r="I12" s="525" t="s">
        <v>391</v>
      </c>
      <c r="J12" s="141"/>
      <c r="K12" s="141"/>
      <c r="L12" s="172"/>
      <c r="M12" s="525" t="s">
        <v>392</v>
      </c>
      <c r="N12" s="141"/>
      <c r="O12" s="141"/>
      <c r="P12" s="172"/>
      <c r="Q12" s="141" t="s">
        <v>1030</v>
      </c>
      <c r="R12" s="141" t="s">
        <v>1746</v>
      </c>
      <c r="S12" s="141"/>
      <c r="T12" s="141"/>
      <c r="U12" s="141" t="s">
        <v>422</v>
      </c>
      <c r="V12" s="1648"/>
      <c r="W12" s="1648"/>
      <c r="X12" s="1648"/>
      <c r="Y12" s="1648"/>
      <c r="Z12" s="1648"/>
      <c r="AA12" s="1648"/>
      <c r="AB12" s="1648"/>
      <c r="AC12" s="1648"/>
      <c r="AD12" s="1648"/>
      <c r="AE12" s="1648"/>
      <c r="AF12" s="1648"/>
      <c r="AG12" s="1648"/>
      <c r="AH12" s="1648"/>
      <c r="AI12" s="141" t="s">
        <v>1747</v>
      </c>
      <c r="AJ12" s="172" t="s">
        <v>423</v>
      </c>
      <c r="AK12" s="693" t="s">
        <v>1107</v>
      </c>
      <c r="AL12" s="59" t="s">
        <v>1748</v>
      </c>
      <c r="AM12" s="59"/>
      <c r="AN12" s="184"/>
      <c r="AO12" s="525" t="s">
        <v>554</v>
      </c>
      <c r="AP12" s="141" t="s">
        <v>1829</v>
      </c>
      <c r="AQ12" s="526"/>
      <c r="AR12" s="100"/>
      <c r="AS12" s="57" t="s">
        <v>1749</v>
      </c>
      <c r="AT12" s="57" t="s">
        <v>1750</v>
      </c>
      <c r="AU12" s="57" t="s">
        <v>1751</v>
      </c>
      <c r="AV12" s="57"/>
      <c r="AW12" s="57"/>
      <c r="AX12" s="57"/>
      <c r="AY12" s="57"/>
      <c r="AZ12" s="57"/>
      <c r="BA12" s="57"/>
      <c r="BB12" s="57"/>
    </row>
    <row r="13" spans="1:54" ht="12" customHeight="1">
      <c r="A13" s="1629"/>
      <c r="B13" s="119" t="s">
        <v>1752</v>
      </c>
      <c r="C13" s="57"/>
      <c r="D13" s="57"/>
      <c r="E13" s="57"/>
      <c r="F13" s="119"/>
      <c r="G13" s="57"/>
      <c r="H13" s="103"/>
      <c r="I13" s="119"/>
      <c r="J13" s="57"/>
      <c r="K13" s="57"/>
      <c r="L13" s="103"/>
      <c r="M13" s="119"/>
      <c r="N13" s="57"/>
      <c r="O13" s="57"/>
      <c r="P13" s="103"/>
      <c r="Q13" s="57" t="s">
        <v>424</v>
      </c>
      <c r="R13" s="57" t="s">
        <v>1754</v>
      </c>
      <c r="S13" s="57"/>
      <c r="T13" s="57"/>
      <c r="U13" s="57"/>
      <c r="V13" s="57"/>
      <c r="W13" s="57"/>
      <c r="X13" s="57"/>
      <c r="Y13" s="57"/>
      <c r="Z13" s="57"/>
      <c r="AA13" s="57"/>
      <c r="AB13" s="57"/>
      <c r="AC13" s="57"/>
      <c r="AD13" s="57"/>
      <c r="AE13" s="57"/>
      <c r="AF13" s="57"/>
      <c r="AG13" s="57"/>
      <c r="AH13" s="57"/>
      <c r="AI13" s="57"/>
      <c r="AJ13" s="103"/>
      <c r="AK13" s="105"/>
      <c r="AL13" s="58"/>
      <c r="AM13" s="58"/>
      <c r="AN13" s="185"/>
      <c r="AO13" s="119" t="s">
        <v>425</v>
      </c>
      <c r="AP13" s="57" t="s">
        <v>1830</v>
      </c>
      <c r="AQ13" s="106"/>
      <c r="AR13" s="100"/>
      <c r="AS13" s="57"/>
      <c r="AT13" s="57"/>
      <c r="AU13" s="57"/>
      <c r="AV13" s="57"/>
      <c r="AW13" s="57"/>
      <c r="AX13" s="57"/>
      <c r="AY13" s="57"/>
      <c r="AZ13" s="57"/>
      <c r="BA13" s="57"/>
      <c r="BB13" s="57"/>
    </row>
    <row r="14" spans="1:54" ht="12" customHeight="1">
      <c r="A14" s="1629"/>
      <c r="B14" s="527" t="s">
        <v>1847</v>
      </c>
      <c r="C14" s="154"/>
      <c r="D14" s="154"/>
      <c r="E14" s="154"/>
      <c r="F14" s="119"/>
      <c r="G14" s="57"/>
      <c r="H14" s="103"/>
      <c r="I14" s="119"/>
      <c r="J14" s="57"/>
      <c r="K14" s="57"/>
      <c r="L14" s="103"/>
      <c r="M14" s="119"/>
      <c r="N14" s="57"/>
      <c r="O14" s="57"/>
      <c r="P14" s="103"/>
      <c r="Q14" s="57"/>
      <c r="R14" s="57"/>
      <c r="S14" s="57" t="s">
        <v>1755</v>
      </c>
      <c r="T14" s="57"/>
      <c r="U14" s="57" t="s">
        <v>1225</v>
      </c>
      <c r="V14" s="1649"/>
      <c r="W14" s="1649"/>
      <c r="X14" s="1649"/>
      <c r="Y14" s="1649"/>
      <c r="Z14" s="1649"/>
      <c r="AA14" s="1649"/>
      <c r="AB14" s="1649"/>
      <c r="AC14" s="1649"/>
      <c r="AD14" s="1649"/>
      <c r="AE14" s="1649"/>
      <c r="AF14" s="1649"/>
      <c r="AG14" s="1649"/>
      <c r="AH14" s="1649"/>
      <c r="AI14" s="57" t="s">
        <v>1226</v>
      </c>
      <c r="AJ14" s="103"/>
      <c r="AK14" s="105"/>
      <c r="AL14" s="58"/>
      <c r="AM14" s="58"/>
      <c r="AN14" s="185"/>
      <c r="AO14" s="105"/>
      <c r="AP14" s="58"/>
      <c r="AQ14" s="106"/>
      <c r="AR14" s="100"/>
      <c r="AS14" s="57"/>
      <c r="AT14" s="57"/>
      <c r="AU14" s="57"/>
      <c r="AV14" s="57"/>
      <c r="AW14" s="57"/>
      <c r="AX14" s="57"/>
      <c r="AY14" s="57"/>
      <c r="AZ14" s="57"/>
      <c r="BA14" s="57"/>
      <c r="BB14" s="57"/>
    </row>
    <row r="15" spans="1:54" ht="12" customHeight="1">
      <c r="A15" s="1629"/>
      <c r="B15" s="119"/>
      <c r="C15" s="548"/>
      <c r="D15" s="548"/>
      <c r="E15" s="549"/>
      <c r="F15" s="119"/>
      <c r="G15" s="57"/>
      <c r="H15" s="103"/>
      <c r="I15" s="119"/>
      <c r="J15" s="57"/>
      <c r="K15" s="57"/>
      <c r="L15" s="103"/>
      <c r="M15" s="119"/>
      <c r="N15" s="57"/>
      <c r="O15" s="57"/>
      <c r="P15" s="103"/>
      <c r="Q15" s="57"/>
      <c r="R15" s="57"/>
      <c r="S15" s="57" t="s">
        <v>1756</v>
      </c>
      <c r="T15" s="57"/>
      <c r="U15" s="57" t="s">
        <v>1225</v>
      </c>
      <c r="V15" s="1649"/>
      <c r="W15" s="1649"/>
      <c r="X15" s="1649"/>
      <c r="Y15" s="1649"/>
      <c r="Z15" s="1649"/>
      <c r="AA15" s="1649"/>
      <c r="AB15" s="1649"/>
      <c r="AC15" s="1649"/>
      <c r="AD15" s="1649"/>
      <c r="AE15" s="1649"/>
      <c r="AF15" s="1649"/>
      <c r="AG15" s="1649"/>
      <c r="AH15" s="1649"/>
      <c r="AI15" s="57" t="s">
        <v>1226</v>
      </c>
      <c r="AJ15" s="103"/>
      <c r="AK15" s="105"/>
      <c r="AL15" s="58"/>
      <c r="AM15" s="58"/>
      <c r="AN15" s="185"/>
      <c r="AO15" s="105"/>
      <c r="AP15" s="58"/>
      <c r="AQ15" s="106"/>
      <c r="AR15" s="100"/>
      <c r="AS15" s="57"/>
      <c r="AT15" s="57"/>
      <c r="AU15" s="57"/>
      <c r="AV15" s="57"/>
      <c r="AW15" s="57"/>
      <c r="AX15" s="57"/>
      <c r="AY15" s="57"/>
      <c r="AZ15" s="57"/>
      <c r="BA15" s="57"/>
      <c r="BB15" s="57"/>
    </row>
    <row r="16" spans="1:54" ht="12" customHeight="1">
      <c r="A16" s="1629"/>
      <c r="B16" s="1682" t="s">
        <v>1140</v>
      </c>
      <c r="C16" s="1650"/>
      <c r="D16" s="1650"/>
      <c r="E16" s="1650"/>
      <c r="F16" s="119"/>
      <c r="G16" s="57"/>
      <c r="H16" s="103"/>
      <c r="I16" s="119"/>
      <c r="J16" s="57"/>
      <c r="K16" s="57"/>
      <c r="L16" s="103"/>
      <c r="M16" s="119"/>
      <c r="N16" s="57"/>
      <c r="O16" s="57"/>
      <c r="P16" s="103"/>
      <c r="Q16" s="57" t="s">
        <v>427</v>
      </c>
      <c r="R16" s="57" t="s">
        <v>1757</v>
      </c>
      <c r="S16" s="57"/>
      <c r="T16" s="57"/>
      <c r="U16" s="57"/>
      <c r="V16" s="57"/>
      <c r="W16" s="57"/>
      <c r="X16" s="57"/>
      <c r="Y16" s="57"/>
      <c r="Z16" s="57"/>
      <c r="AA16" s="57"/>
      <c r="AB16" s="57"/>
      <c r="AC16" s="57"/>
      <c r="AD16" s="57"/>
      <c r="AE16" s="57"/>
      <c r="AF16" s="57"/>
      <c r="AG16" s="57"/>
      <c r="AH16" s="57"/>
      <c r="AI16" s="57"/>
      <c r="AJ16" s="103"/>
      <c r="AK16" s="105"/>
      <c r="AL16" s="58"/>
      <c r="AM16" s="58"/>
      <c r="AN16" s="185"/>
      <c r="AO16" s="105"/>
      <c r="AP16" s="58"/>
      <c r="AQ16" s="106"/>
      <c r="AR16" s="100"/>
      <c r="AS16" s="57"/>
      <c r="AT16" s="57"/>
      <c r="AU16" s="57"/>
      <c r="AV16" s="57"/>
      <c r="AW16" s="57"/>
      <c r="AX16" s="57"/>
      <c r="AY16" s="57"/>
      <c r="AZ16" s="57"/>
      <c r="BA16" s="57"/>
      <c r="BB16" s="57"/>
    </row>
    <row r="17" spans="1:54" ht="12" customHeight="1">
      <c r="A17" s="1629"/>
      <c r="F17" s="119"/>
      <c r="G17" s="57"/>
      <c r="H17" s="103"/>
      <c r="I17" s="119"/>
      <c r="J17" s="57"/>
      <c r="K17" s="57"/>
      <c r="L17" s="103"/>
      <c r="M17" s="119"/>
      <c r="N17" s="57"/>
      <c r="O17" s="57"/>
      <c r="P17" s="103"/>
      <c r="Q17" s="57"/>
      <c r="R17" s="57"/>
      <c r="S17" s="57" t="s">
        <v>1755</v>
      </c>
      <c r="T17" s="57"/>
      <c r="U17" s="57" t="s">
        <v>1225</v>
      </c>
      <c r="V17" s="1649"/>
      <c r="W17" s="1649"/>
      <c r="X17" s="1649"/>
      <c r="Y17" s="1649"/>
      <c r="Z17" s="1649"/>
      <c r="AA17" s="1649"/>
      <c r="AB17" s="1649"/>
      <c r="AC17" s="1649"/>
      <c r="AD17" s="1649"/>
      <c r="AE17" s="1649"/>
      <c r="AF17" s="1649"/>
      <c r="AG17" s="1649"/>
      <c r="AH17" s="1649"/>
      <c r="AI17" s="57" t="s">
        <v>1226</v>
      </c>
      <c r="AJ17" s="103"/>
      <c r="AK17" s="105"/>
      <c r="AL17" s="58"/>
      <c r="AM17" s="58"/>
      <c r="AN17" s="185"/>
      <c r="AO17" s="105"/>
      <c r="AP17" s="58"/>
      <c r="AQ17" s="106"/>
      <c r="AR17" s="100"/>
      <c r="AS17" s="57" t="s">
        <v>2024</v>
      </c>
      <c r="AT17" s="57" t="s">
        <v>1759</v>
      </c>
      <c r="AU17" s="57" t="s">
        <v>1760</v>
      </c>
      <c r="AV17" s="57" t="s">
        <v>1761</v>
      </c>
      <c r="AW17" s="57" t="s">
        <v>1762</v>
      </c>
      <c r="AX17" s="57" t="s">
        <v>1763</v>
      </c>
      <c r="AY17" s="57"/>
      <c r="AZ17" s="57"/>
      <c r="BA17" s="57"/>
      <c r="BB17" s="57"/>
    </row>
    <row r="18" spans="1:54" ht="12" customHeight="1">
      <c r="A18" s="1629"/>
      <c r="B18" s="168"/>
      <c r="C18" s="1080"/>
      <c r="D18" s="1080"/>
      <c r="E18" s="1081"/>
      <c r="F18" s="1085"/>
      <c r="G18" s="1086"/>
      <c r="H18" s="1087"/>
      <c r="I18" s="119"/>
      <c r="J18" s="57"/>
      <c r="K18" s="57"/>
      <c r="L18" s="103"/>
      <c r="M18" s="119"/>
      <c r="N18" s="57"/>
      <c r="O18" s="57"/>
      <c r="P18" s="103"/>
      <c r="Q18" s="57"/>
      <c r="R18" s="57"/>
      <c r="S18" s="57" t="s">
        <v>1756</v>
      </c>
      <c r="T18" s="57"/>
      <c r="U18" s="57" t="s">
        <v>1225</v>
      </c>
      <c r="V18" s="1649"/>
      <c r="W18" s="1649"/>
      <c r="X18" s="1649"/>
      <c r="Y18" s="1649"/>
      <c r="Z18" s="1649"/>
      <c r="AA18" s="1649"/>
      <c r="AB18" s="1649"/>
      <c r="AC18" s="1649"/>
      <c r="AD18" s="1649"/>
      <c r="AE18" s="1649"/>
      <c r="AF18" s="1649"/>
      <c r="AG18" s="1649"/>
      <c r="AH18" s="1649"/>
      <c r="AI18" s="57" t="s">
        <v>1226</v>
      </c>
      <c r="AJ18" s="103"/>
      <c r="AK18" s="105"/>
      <c r="AL18" s="58"/>
      <c r="AM18" s="58"/>
      <c r="AN18" s="185"/>
      <c r="AO18" s="105"/>
      <c r="AP18" s="58"/>
      <c r="AQ18" s="106"/>
      <c r="AR18" s="100"/>
      <c r="AS18" s="57" t="s">
        <v>1758</v>
      </c>
      <c r="AT18" s="57" t="s">
        <v>1759</v>
      </c>
      <c r="AU18" s="57" t="s">
        <v>1760</v>
      </c>
      <c r="AV18" s="57" t="s">
        <v>1761</v>
      </c>
      <c r="AW18" s="57" t="s">
        <v>1762</v>
      </c>
      <c r="AX18" s="57" t="s">
        <v>1763</v>
      </c>
      <c r="AY18" s="57"/>
      <c r="AZ18" s="57"/>
      <c r="BA18" s="57"/>
      <c r="BB18" s="57"/>
    </row>
    <row r="19" spans="1:54" ht="12" customHeight="1">
      <c r="A19" s="1629"/>
      <c r="B19" s="530" t="s">
        <v>426</v>
      </c>
      <c r="C19" s="531"/>
      <c r="D19" s="531"/>
      <c r="E19" s="531"/>
      <c r="F19" s="1680" t="str">
        <f>自己評価書表紙!O15</f>
        <v>-</v>
      </c>
      <c r="G19" s="1649"/>
      <c r="H19" s="1681"/>
      <c r="I19" s="119"/>
      <c r="J19" s="57"/>
      <c r="K19" s="57"/>
      <c r="L19" s="103"/>
      <c r="M19" s="119"/>
      <c r="N19" s="57"/>
      <c r="O19" s="57"/>
      <c r="P19" s="103"/>
      <c r="Q19" s="57" t="s">
        <v>27</v>
      </c>
      <c r="R19" s="57" t="s">
        <v>2091</v>
      </c>
      <c r="S19" s="57"/>
      <c r="T19" s="57"/>
      <c r="U19" s="104"/>
      <c r="V19" s="104"/>
      <c r="W19" s="104"/>
      <c r="X19" s="104"/>
      <c r="Y19" s="104"/>
      <c r="Z19" s="104"/>
      <c r="AA19" s="104"/>
      <c r="AB19" s="104"/>
      <c r="AC19" s="104"/>
      <c r="AD19" s="104"/>
      <c r="AE19" s="104"/>
      <c r="AF19" s="104"/>
      <c r="AG19" s="104"/>
      <c r="AH19" s="104"/>
      <c r="AI19" s="57"/>
      <c r="AJ19" s="103"/>
      <c r="AK19" s="105"/>
      <c r="AL19" s="58"/>
      <c r="AM19" s="58"/>
      <c r="AN19" s="185"/>
      <c r="AO19" s="105"/>
      <c r="AP19" s="58"/>
      <c r="AQ19" s="106"/>
      <c r="AR19" s="100"/>
      <c r="AS19" s="57"/>
      <c r="AT19" s="57"/>
      <c r="AU19" s="57"/>
      <c r="AV19" s="57"/>
      <c r="AW19" s="57"/>
      <c r="AX19" s="57"/>
      <c r="AY19" s="57"/>
      <c r="AZ19" s="57"/>
      <c r="BA19" s="57"/>
      <c r="BB19" s="57"/>
    </row>
    <row r="20" spans="1:54" ht="12" customHeight="1">
      <c r="A20" s="1629"/>
      <c r="B20" s="119" t="s">
        <v>1752</v>
      </c>
      <c r="C20" s="57"/>
      <c r="D20" s="57"/>
      <c r="E20" s="57"/>
      <c r="F20" s="119"/>
      <c r="G20" s="57"/>
      <c r="H20" s="103"/>
      <c r="I20" s="119"/>
      <c r="J20" s="57"/>
      <c r="K20" s="57"/>
      <c r="L20" s="103"/>
      <c r="M20" s="119"/>
      <c r="N20" s="57"/>
      <c r="O20" s="57"/>
      <c r="P20" s="152"/>
      <c r="Q20" s="111"/>
      <c r="R20" s="111" t="s">
        <v>2093</v>
      </c>
      <c r="S20" s="111"/>
      <c r="T20" s="111"/>
      <c r="U20" s="111"/>
      <c r="V20" s="1654"/>
      <c r="W20" s="1654"/>
      <c r="X20" s="1654"/>
      <c r="Y20" s="117" t="s">
        <v>94</v>
      </c>
      <c r="Z20" s="111"/>
      <c r="AA20" s="111" t="s">
        <v>2094</v>
      </c>
      <c r="AB20" s="111"/>
      <c r="AC20" s="111"/>
      <c r="AD20" s="111"/>
      <c r="AE20" s="1654"/>
      <c r="AF20" s="1654"/>
      <c r="AG20" s="1654"/>
      <c r="AH20" s="117" t="s">
        <v>94</v>
      </c>
      <c r="AI20" s="111"/>
      <c r="AJ20" s="152"/>
      <c r="AK20" s="112"/>
      <c r="AL20" s="113"/>
      <c r="AM20" s="113"/>
      <c r="AN20" s="532"/>
      <c r="AO20" s="112"/>
      <c r="AP20" s="113"/>
      <c r="AQ20" s="114"/>
      <c r="AR20" s="100"/>
      <c r="AS20" s="57"/>
      <c r="AT20" s="57"/>
      <c r="AU20" s="57"/>
      <c r="AV20" s="57"/>
      <c r="AW20" s="57"/>
      <c r="AX20" s="57"/>
      <c r="AY20" s="57"/>
      <c r="AZ20" s="57"/>
      <c r="BA20" s="57"/>
      <c r="BB20" s="57"/>
    </row>
    <row r="21" spans="1:54" ht="12" customHeight="1">
      <c r="A21" s="1629"/>
      <c r="B21" s="527" t="s">
        <v>1831</v>
      </c>
      <c r="C21" s="57"/>
      <c r="D21" s="57"/>
      <c r="E21" s="57"/>
      <c r="F21" s="119"/>
      <c r="G21" s="57"/>
      <c r="H21" s="103"/>
      <c r="I21" s="119"/>
      <c r="J21" s="57"/>
      <c r="K21" s="57"/>
      <c r="L21" s="103"/>
      <c r="M21" s="138" t="s">
        <v>1764</v>
      </c>
      <c r="N21" s="109"/>
      <c r="O21" s="109"/>
      <c r="P21" s="103"/>
      <c r="Q21" s="57" t="s">
        <v>1765</v>
      </c>
      <c r="R21" s="57"/>
      <c r="S21" s="57"/>
      <c r="T21" s="57"/>
      <c r="U21" s="104"/>
      <c r="V21" s="104"/>
      <c r="W21" s="104"/>
      <c r="X21" s="104"/>
      <c r="Y21" s="104"/>
      <c r="Z21" s="104"/>
      <c r="AA21" s="104"/>
      <c r="AB21" s="104"/>
      <c r="AC21" s="104"/>
      <c r="AD21" s="104"/>
      <c r="AE21" s="104"/>
      <c r="AF21" s="104"/>
      <c r="AG21" s="104"/>
      <c r="AH21" s="104"/>
      <c r="AI21" s="57"/>
      <c r="AJ21" s="103"/>
      <c r="AK21" s="682" t="s">
        <v>1107</v>
      </c>
      <c r="AL21" s="58" t="s">
        <v>1766</v>
      </c>
      <c r="AM21" s="58"/>
      <c r="AN21" s="185"/>
      <c r="AO21" s="119" t="s">
        <v>1708</v>
      </c>
      <c r="AP21" s="57" t="s">
        <v>1829</v>
      </c>
      <c r="AQ21" s="106"/>
      <c r="AR21" s="100"/>
      <c r="AS21" s="57"/>
      <c r="AT21" s="57"/>
      <c r="AU21" s="57"/>
      <c r="AV21" s="57"/>
      <c r="AW21" s="57"/>
      <c r="AX21" s="57"/>
      <c r="AY21" s="57"/>
      <c r="AZ21" s="57"/>
      <c r="BA21" s="57"/>
      <c r="BB21" s="57"/>
    </row>
    <row r="22" spans="1:54" ht="12" customHeight="1">
      <c r="A22" s="1629"/>
      <c r="B22" s="530"/>
      <c r="C22" s="57"/>
      <c r="D22" s="57"/>
      <c r="E22" s="57"/>
      <c r="F22" s="528"/>
      <c r="H22" s="529"/>
      <c r="I22" s="119"/>
      <c r="J22" s="57"/>
      <c r="K22" s="57"/>
      <c r="L22" s="103"/>
      <c r="M22" s="119"/>
      <c r="N22" s="57"/>
      <c r="O22" s="57"/>
      <c r="P22" s="103"/>
      <c r="Q22" s="531" t="s">
        <v>1828</v>
      </c>
      <c r="R22" s="57"/>
      <c r="S22" s="57" t="s">
        <v>1767</v>
      </c>
      <c r="T22" s="57"/>
      <c r="U22" s="57"/>
      <c r="V22" s="57"/>
      <c r="W22" s="104"/>
      <c r="X22" s="104"/>
      <c r="Y22" s="104"/>
      <c r="Z22" s="58" t="s">
        <v>2116</v>
      </c>
      <c r="AA22" s="104"/>
      <c r="AB22" s="104"/>
      <c r="AC22" s="104"/>
      <c r="AD22" s="104"/>
      <c r="AE22" s="104"/>
      <c r="AF22" s="115"/>
      <c r="AG22" s="1683"/>
      <c r="AH22" s="1683"/>
      <c r="AI22" s="1683"/>
      <c r="AJ22" s="103" t="s">
        <v>94</v>
      </c>
      <c r="AK22" s="105"/>
      <c r="AL22" s="542" t="s">
        <v>1768</v>
      </c>
      <c r="AM22" s="58"/>
      <c r="AN22" s="185"/>
      <c r="AO22" s="119" t="s">
        <v>428</v>
      </c>
      <c r="AP22" s="57" t="s">
        <v>1830</v>
      </c>
      <c r="AQ22" s="106"/>
      <c r="AR22" s="100"/>
      <c r="AS22" s="57"/>
      <c r="AT22" s="57"/>
      <c r="AU22" s="57"/>
      <c r="AV22" s="57"/>
      <c r="AW22" s="57"/>
      <c r="AX22" s="57"/>
      <c r="AY22" s="57"/>
      <c r="AZ22" s="57"/>
      <c r="BA22" s="57"/>
      <c r="BB22" s="57"/>
    </row>
    <row r="23" spans="1:54" ht="12" customHeight="1">
      <c r="A23" s="1629"/>
      <c r="B23" s="1686" t="str">
        <f>IF(自己評価書表紙!A15="□","■選択無","□選択無")</f>
        <v>■選択無</v>
      </c>
      <c r="C23" s="1687"/>
      <c r="D23" s="1687"/>
      <c r="E23" s="1692"/>
      <c r="F23" s="528"/>
      <c r="H23" s="529"/>
      <c r="I23" s="119"/>
      <c r="J23" s="57"/>
      <c r="K23" s="57"/>
      <c r="L23" s="103"/>
      <c r="M23" s="119"/>
      <c r="N23" s="57"/>
      <c r="O23" s="57"/>
      <c r="P23" s="103"/>
      <c r="Q23" s="57"/>
      <c r="R23" s="749" t="s">
        <v>1107</v>
      </c>
      <c r="S23" s="748" t="s">
        <v>1769</v>
      </c>
      <c r="T23" s="748"/>
      <c r="U23" s="104"/>
      <c r="V23" s="104"/>
      <c r="W23" s="104"/>
      <c r="X23" s="104"/>
      <c r="Y23" s="104"/>
      <c r="Z23" s="104"/>
      <c r="AA23" s="104"/>
      <c r="AB23" s="104"/>
      <c r="AC23" s="104"/>
      <c r="AD23" s="104"/>
      <c r="AE23" s="104"/>
      <c r="AF23" s="104"/>
      <c r="AG23" s="104"/>
      <c r="AH23" s="104"/>
      <c r="AI23" s="57"/>
      <c r="AJ23" s="103"/>
      <c r="AK23" s="682" t="s">
        <v>1107</v>
      </c>
      <c r="AL23" s="58" t="s">
        <v>1770</v>
      </c>
      <c r="AM23" s="58"/>
      <c r="AN23" s="185"/>
      <c r="AO23" s="105"/>
      <c r="AP23" s="58"/>
      <c r="AQ23" s="106"/>
      <c r="AR23" s="100"/>
      <c r="AS23" s="57"/>
      <c r="AT23" s="57"/>
      <c r="AU23" s="57"/>
      <c r="AV23" s="57"/>
      <c r="AW23" s="57"/>
      <c r="AX23" s="57"/>
      <c r="AY23" s="57"/>
      <c r="AZ23" s="57"/>
      <c r="BA23" s="57"/>
      <c r="BB23" s="57"/>
    </row>
    <row r="24" spans="1:54" ht="12" customHeight="1">
      <c r="A24" s="1629"/>
      <c r="B24" s="1682" t="s">
        <v>1140</v>
      </c>
      <c r="C24" s="1650"/>
      <c r="D24" s="1650"/>
      <c r="E24" s="1650"/>
      <c r="F24" s="119"/>
      <c r="G24" s="57"/>
      <c r="H24" s="103"/>
      <c r="I24" s="119"/>
      <c r="J24" s="57"/>
      <c r="K24" s="57"/>
      <c r="L24" s="103"/>
      <c r="M24" s="119"/>
      <c r="N24" s="57"/>
      <c r="O24" s="57"/>
      <c r="P24" s="103"/>
      <c r="Q24" s="57"/>
      <c r="R24" s="683" t="s">
        <v>1107</v>
      </c>
      <c r="S24" s="57" t="s">
        <v>325</v>
      </c>
      <c r="T24" s="57"/>
      <c r="U24" s="104"/>
      <c r="V24" s="104"/>
      <c r="W24" s="104"/>
      <c r="X24" s="104"/>
      <c r="Y24" s="104"/>
      <c r="Z24" s="104"/>
      <c r="AA24" s="104"/>
      <c r="AB24" s="104"/>
      <c r="AC24" s="104"/>
      <c r="AD24" s="104"/>
      <c r="AE24" s="104"/>
      <c r="AF24" s="104"/>
      <c r="AG24" s="104"/>
      <c r="AH24" s="104"/>
      <c r="AI24" s="57"/>
      <c r="AJ24" s="103"/>
      <c r="AK24" s="105"/>
      <c r="AL24" s="58"/>
      <c r="AM24" s="58"/>
      <c r="AN24" s="185"/>
      <c r="AO24" s="105"/>
      <c r="AP24" s="58"/>
      <c r="AQ24" s="106"/>
      <c r="AR24" s="100"/>
      <c r="AS24" s="57"/>
      <c r="AT24" s="57"/>
      <c r="AU24" s="57"/>
      <c r="AV24" s="57"/>
      <c r="AW24" s="57"/>
      <c r="AX24" s="57"/>
      <c r="AY24" s="57"/>
      <c r="AZ24" s="57"/>
      <c r="BA24" s="57"/>
      <c r="BB24" s="57"/>
    </row>
    <row r="25" spans="1:54" ht="12" customHeight="1">
      <c r="A25" s="1629"/>
      <c r="B25" s="756"/>
      <c r="C25" s="757"/>
      <c r="D25" s="757"/>
      <c r="E25" s="758"/>
      <c r="F25" s="119"/>
      <c r="G25" s="57"/>
      <c r="H25" s="103"/>
      <c r="I25" s="119"/>
      <c r="J25" s="57"/>
      <c r="K25" s="57"/>
      <c r="L25" s="103"/>
      <c r="M25" s="119"/>
      <c r="N25" s="57"/>
      <c r="O25" s="57"/>
      <c r="P25" s="103"/>
      <c r="Q25" s="57"/>
      <c r="R25" s="749" t="s">
        <v>1107</v>
      </c>
      <c r="S25" s="748" t="s">
        <v>2879</v>
      </c>
      <c r="T25" s="57"/>
      <c r="U25" s="104"/>
      <c r="V25" s="104"/>
      <c r="W25" s="104"/>
      <c r="X25" s="104"/>
      <c r="Y25" s="104"/>
      <c r="Z25" s="104"/>
      <c r="AA25" s="104"/>
      <c r="AB25" s="104"/>
      <c r="AC25" s="104"/>
      <c r="AD25" s="104"/>
      <c r="AE25" s="104"/>
      <c r="AF25" s="104"/>
      <c r="AG25" s="104"/>
      <c r="AH25" s="104"/>
      <c r="AI25" s="57"/>
      <c r="AJ25" s="103"/>
      <c r="AK25" s="105"/>
      <c r="AL25" s="58"/>
      <c r="AM25" s="58"/>
      <c r="AN25" s="185"/>
      <c r="AO25" s="105"/>
      <c r="AP25" s="58"/>
      <c r="AQ25" s="106"/>
      <c r="AR25" s="100"/>
      <c r="AS25" s="57"/>
      <c r="AT25" s="57"/>
      <c r="AU25" s="57"/>
      <c r="AV25" s="57"/>
      <c r="AW25" s="57"/>
      <c r="AX25" s="57"/>
      <c r="AY25" s="57"/>
      <c r="AZ25" s="57"/>
      <c r="BA25" s="57"/>
      <c r="BB25" s="57"/>
    </row>
    <row r="26" spans="1:54" ht="12" customHeight="1">
      <c r="A26" s="1629"/>
      <c r="B26" s="1082"/>
      <c r="C26" s="1083"/>
      <c r="D26" s="1083"/>
      <c r="E26" s="1083"/>
      <c r="F26" s="1085"/>
      <c r="G26" s="1086"/>
      <c r="H26" s="1087"/>
      <c r="I26" s="119"/>
      <c r="J26" s="57"/>
      <c r="K26" s="57"/>
      <c r="L26" s="103"/>
      <c r="M26" s="119"/>
      <c r="N26" s="57"/>
      <c r="O26" s="57"/>
      <c r="P26" s="103"/>
      <c r="Q26" s="122"/>
      <c r="R26" s="750" t="s">
        <v>1107</v>
      </c>
      <c r="S26" s="751" t="s">
        <v>2736</v>
      </c>
      <c r="T26" s="111"/>
      <c r="U26" s="113"/>
      <c r="V26" s="113"/>
      <c r="W26" s="113"/>
      <c r="X26" s="113"/>
      <c r="Y26" s="113"/>
      <c r="Z26" s="113"/>
      <c r="AA26" s="113"/>
      <c r="AB26" s="113"/>
      <c r="AC26" s="113"/>
      <c r="AD26" s="113"/>
      <c r="AE26" s="113"/>
      <c r="AF26" s="113"/>
      <c r="AG26" s="113"/>
      <c r="AH26" s="113"/>
      <c r="AI26" s="113"/>
      <c r="AJ26" s="152"/>
      <c r="AK26" s="105"/>
      <c r="AL26" s="113"/>
      <c r="AM26" s="113"/>
      <c r="AN26" s="532"/>
      <c r="AO26" s="112"/>
      <c r="AP26" s="113"/>
      <c r="AQ26" s="114"/>
      <c r="AR26" s="100"/>
      <c r="AS26" s="57" t="s">
        <v>1774</v>
      </c>
      <c r="AT26" s="57" t="s">
        <v>1775</v>
      </c>
      <c r="AU26" s="57"/>
      <c r="AV26" s="57"/>
      <c r="AW26" s="57"/>
      <c r="AX26" s="57"/>
      <c r="AY26" s="57"/>
      <c r="AZ26" s="57"/>
      <c r="BA26" s="57"/>
      <c r="BB26" s="57"/>
    </row>
    <row r="27" spans="1:54" ht="12" customHeight="1">
      <c r="A27" s="1629"/>
      <c r="B27" s="530" t="s">
        <v>1845</v>
      </c>
      <c r="C27" s="57"/>
      <c r="D27" s="57"/>
      <c r="E27" s="57"/>
      <c r="F27" s="1688" t="s">
        <v>66</v>
      </c>
      <c r="G27" s="1651"/>
      <c r="H27" s="1689"/>
      <c r="I27" s="119"/>
      <c r="J27" s="57"/>
      <c r="K27" s="57"/>
      <c r="L27" s="103"/>
      <c r="M27" s="119"/>
      <c r="N27" s="57"/>
      <c r="O27" s="57"/>
      <c r="P27" s="103"/>
      <c r="Q27" s="531" t="s">
        <v>433</v>
      </c>
      <c r="R27" s="57"/>
      <c r="S27" s="57" t="s">
        <v>1776</v>
      </c>
      <c r="T27" s="57"/>
      <c r="U27" s="57"/>
      <c r="V27" s="57"/>
      <c r="W27" s="104"/>
      <c r="X27" s="104"/>
      <c r="Y27" s="104"/>
      <c r="Z27" s="58" t="s">
        <v>2116</v>
      </c>
      <c r="AA27" s="104"/>
      <c r="AB27" s="104"/>
      <c r="AC27" s="104"/>
      <c r="AD27" s="104"/>
      <c r="AE27" s="104"/>
      <c r="AF27" s="115"/>
      <c r="AG27" s="1683"/>
      <c r="AH27" s="1683"/>
      <c r="AI27" s="1683"/>
      <c r="AJ27" s="103" t="s">
        <v>94</v>
      </c>
      <c r="AK27" s="685" t="s">
        <v>1107</v>
      </c>
      <c r="AL27" s="58" t="s">
        <v>1748</v>
      </c>
      <c r="AM27" s="58"/>
      <c r="AN27" s="185"/>
      <c r="AO27" s="138" t="s">
        <v>554</v>
      </c>
      <c r="AP27" s="109" t="s">
        <v>1829</v>
      </c>
      <c r="AQ27" s="533"/>
      <c r="AR27" s="100"/>
      <c r="AS27" s="57"/>
      <c r="AT27" s="57"/>
      <c r="AU27" s="57"/>
      <c r="AV27" s="57"/>
      <c r="AW27" s="57"/>
      <c r="AX27" s="57"/>
      <c r="AY27" s="57"/>
      <c r="AZ27" s="57"/>
      <c r="BA27" s="57"/>
      <c r="BB27" s="57"/>
    </row>
    <row r="28" spans="1:54" ht="12" customHeight="1">
      <c r="A28" s="1629"/>
      <c r="B28" s="534" t="s">
        <v>1763</v>
      </c>
      <c r="C28" s="531"/>
      <c r="D28" s="531"/>
      <c r="E28" s="531"/>
      <c r="F28" s="528"/>
      <c r="H28" s="529"/>
      <c r="I28" s="119"/>
      <c r="J28" s="57"/>
      <c r="K28" s="57"/>
      <c r="L28" s="103"/>
      <c r="M28" s="119"/>
      <c r="N28" s="57"/>
      <c r="O28" s="57"/>
      <c r="P28" s="103"/>
      <c r="Q28" s="57"/>
      <c r="R28" s="749" t="s">
        <v>1107</v>
      </c>
      <c r="S28" s="748" t="s">
        <v>1769</v>
      </c>
      <c r="T28" s="57"/>
      <c r="U28" s="104"/>
      <c r="V28" s="104"/>
      <c r="W28" s="104"/>
      <c r="X28" s="104"/>
      <c r="Y28" s="104"/>
      <c r="Z28" s="104"/>
      <c r="AA28" s="104"/>
      <c r="AB28" s="104"/>
      <c r="AC28" s="104"/>
      <c r="AD28" s="104"/>
      <c r="AE28" s="104"/>
      <c r="AF28" s="104"/>
      <c r="AG28" s="104"/>
      <c r="AH28" s="104"/>
      <c r="AI28" s="57"/>
      <c r="AJ28" s="103"/>
      <c r="AK28" s="105"/>
      <c r="AL28" s="58"/>
      <c r="AM28" s="58"/>
      <c r="AN28" s="185"/>
      <c r="AO28" s="119" t="s">
        <v>434</v>
      </c>
      <c r="AP28" s="57" t="s">
        <v>1830</v>
      </c>
      <c r="AQ28" s="106"/>
      <c r="AR28" s="100"/>
      <c r="AS28" s="57"/>
      <c r="AT28" s="57"/>
      <c r="AU28" s="57"/>
      <c r="AV28" s="57"/>
      <c r="AW28" s="57"/>
      <c r="AX28" s="57"/>
      <c r="AY28" s="57"/>
      <c r="AZ28" s="57"/>
      <c r="BA28" s="57"/>
      <c r="BB28" s="57"/>
    </row>
    <row r="29" spans="1:54" ht="12" customHeight="1">
      <c r="A29" s="1629"/>
      <c r="B29" s="1690" t="s">
        <v>1848</v>
      </c>
      <c r="C29" s="1691"/>
      <c r="D29" s="1691"/>
      <c r="E29" s="1691"/>
      <c r="F29" s="119"/>
      <c r="G29" s="57"/>
      <c r="H29" s="103"/>
      <c r="I29" s="119"/>
      <c r="J29" s="57"/>
      <c r="K29" s="57"/>
      <c r="L29" s="103"/>
      <c r="M29" s="119"/>
      <c r="N29" s="57"/>
      <c r="O29" s="57"/>
      <c r="P29" s="103"/>
      <c r="Q29" s="57"/>
      <c r="R29" s="749" t="s">
        <v>1107</v>
      </c>
      <c r="S29" s="748" t="s">
        <v>325</v>
      </c>
      <c r="T29" s="57"/>
      <c r="U29" s="104"/>
      <c r="V29" s="104"/>
      <c r="W29" s="104"/>
      <c r="X29" s="104"/>
      <c r="Y29" s="104"/>
      <c r="Z29" s="104"/>
      <c r="AA29" s="104"/>
      <c r="AB29" s="104"/>
      <c r="AC29" s="104"/>
      <c r="AD29" s="104"/>
      <c r="AE29" s="104"/>
      <c r="AF29" s="104"/>
      <c r="AG29" s="104"/>
      <c r="AH29" s="104"/>
      <c r="AI29" s="57"/>
      <c r="AJ29" s="103"/>
      <c r="AK29" s="105"/>
      <c r="AL29" s="58"/>
      <c r="AM29" s="58"/>
      <c r="AN29" s="185"/>
      <c r="AO29" s="105"/>
      <c r="AP29" s="58"/>
      <c r="AQ29" s="106"/>
      <c r="AR29" s="100"/>
      <c r="AS29" s="57"/>
      <c r="AT29" s="57"/>
      <c r="AU29" s="57"/>
      <c r="AV29" s="57"/>
      <c r="AW29" s="57"/>
      <c r="AX29" s="57"/>
      <c r="AY29" s="57"/>
      <c r="AZ29" s="57"/>
      <c r="BA29" s="57"/>
      <c r="BB29" s="57"/>
    </row>
    <row r="30" spans="1:54" ht="12" customHeight="1">
      <c r="A30" s="1629"/>
      <c r="B30" s="1690"/>
      <c r="C30" s="1691"/>
      <c r="D30" s="1691"/>
      <c r="E30" s="1691"/>
      <c r="F30" s="119"/>
      <c r="G30" s="57"/>
      <c r="H30" s="103"/>
      <c r="I30" s="119"/>
      <c r="J30" s="57"/>
      <c r="K30" s="57"/>
      <c r="L30" s="103"/>
      <c r="M30" s="119"/>
      <c r="N30" s="57"/>
      <c r="O30" s="57"/>
      <c r="P30" s="103"/>
      <c r="Q30" s="57"/>
      <c r="R30" s="755" t="s">
        <v>1107</v>
      </c>
      <c r="S30" s="752" t="s">
        <v>2879</v>
      </c>
      <c r="T30" s="57"/>
      <c r="U30" s="104"/>
      <c r="V30" s="104"/>
      <c r="W30" s="104"/>
      <c r="X30" s="104"/>
      <c r="Y30" s="104"/>
      <c r="Z30" s="104"/>
      <c r="AA30" s="104"/>
      <c r="AB30" s="104"/>
      <c r="AC30" s="104"/>
      <c r="AD30" s="104"/>
      <c r="AE30" s="104"/>
      <c r="AF30" s="104"/>
      <c r="AG30" s="104"/>
      <c r="AH30" s="104"/>
      <c r="AI30" s="57"/>
      <c r="AJ30" s="103"/>
      <c r="AK30" s="105"/>
      <c r="AL30" s="58"/>
      <c r="AM30" s="58"/>
      <c r="AN30" s="185"/>
      <c r="AO30" s="105"/>
      <c r="AP30" s="58"/>
      <c r="AQ30" s="106"/>
      <c r="AR30" s="100"/>
      <c r="AS30" s="57"/>
      <c r="AT30" s="57"/>
      <c r="AU30" s="57"/>
      <c r="AV30" s="57"/>
      <c r="AW30" s="57"/>
      <c r="AX30" s="57"/>
      <c r="AY30" s="57"/>
      <c r="AZ30" s="57"/>
      <c r="BA30" s="57"/>
      <c r="BB30" s="57"/>
    </row>
    <row r="31" spans="1:54" ht="12" customHeight="1">
      <c r="A31" s="1629"/>
      <c r="B31" s="1690"/>
      <c r="C31" s="1691"/>
      <c r="D31" s="1691"/>
      <c r="E31" s="1691"/>
      <c r="F31" s="107"/>
      <c r="G31" s="104"/>
      <c r="H31" s="108"/>
      <c r="I31" s="119"/>
      <c r="J31" s="57"/>
      <c r="K31" s="57"/>
      <c r="L31" s="103"/>
      <c r="M31" s="119"/>
      <c r="N31" s="57"/>
      <c r="O31" s="57"/>
      <c r="P31" s="103"/>
      <c r="Q31" s="122"/>
      <c r="R31" s="754" t="s">
        <v>1107</v>
      </c>
      <c r="S31" s="753" t="s">
        <v>2736</v>
      </c>
      <c r="T31" s="111"/>
      <c r="U31" s="113"/>
      <c r="V31" s="113"/>
      <c r="W31" s="113"/>
      <c r="X31" s="113"/>
      <c r="Y31" s="113"/>
      <c r="Z31" s="113"/>
      <c r="AA31" s="113"/>
      <c r="AB31" s="113"/>
      <c r="AC31" s="113"/>
      <c r="AD31" s="113"/>
      <c r="AE31" s="113"/>
      <c r="AF31" s="113"/>
      <c r="AG31" s="113"/>
      <c r="AH31" s="113"/>
      <c r="AI31" s="113"/>
      <c r="AJ31" s="152"/>
      <c r="AK31" s="112"/>
      <c r="AL31" s="113"/>
      <c r="AM31" s="113"/>
      <c r="AN31" s="532"/>
      <c r="AO31" s="112"/>
      <c r="AP31" s="113"/>
      <c r="AQ31" s="114"/>
      <c r="AR31" s="100"/>
      <c r="AS31" s="57"/>
      <c r="AT31" s="57"/>
      <c r="AU31" s="57"/>
      <c r="AV31" s="57"/>
      <c r="AW31" s="57"/>
      <c r="AX31" s="57"/>
      <c r="AY31" s="57"/>
      <c r="AZ31" s="57"/>
      <c r="BA31" s="57"/>
      <c r="BB31" s="57"/>
    </row>
    <row r="32" spans="1:54" ht="12" customHeight="1">
      <c r="A32" s="1629"/>
      <c r="B32" s="1084"/>
      <c r="C32" s="1083"/>
      <c r="D32" s="1083"/>
      <c r="E32" s="1083"/>
      <c r="F32" s="1085"/>
      <c r="G32" s="1086"/>
      <c r="H32" s="1087"/>
      <c r="I32" s="119"/>
      <c r="J32" s="57"/>
      <c r="K32" s="57"/>
      <c r="L32" s="103"/>
      <c r="M32" s="119"/>
      <c r="N32" s="57"/>
      <c r="O32" s="57"/>
      <c r="P32" s="103"/>
      <c r="Q32" s="531" t="s">
        <v>1849</v>
      </c>
      <c r="R32" s="57"/>
      <c r="S32" s="57" t="s">
        <v>1771</v>
      </c>
      <c r="T32" s="57"/>
      <c r="U32" s="57"/>
      <c r="V32" s="57"/>
      <c r="W32" s="104"/>
      <c r="X32" s="104"/>
      <c r="Y32" s="104"/>
      <c r="Z32" s="104"/>
      <c r="AA32" s="104"/>
      <c r="AB32" s="104"/>
      <c r="AC32" s="104"/>
      <c r="AD32" s="104"/>
      <c r="AE32" s="104"/>
      <c r="AF32" s="104"/>
      <c r="AG32" s="104"/>
      <c r="AH32" s="58"/>
      <c r="AI32" s="57"/>
      <c r="AJ32" s="103"/>
      <c r="AK32" s="682" t="s">
        <v>1107</v>
      </c>
      <c r="AL32" s="58" t="s">
        <v>1748</v>
      </c>
      <c r="AM32" s="58"/>
      <c r="AN32" s="185"/>
      <c r="AO32" s="138" t="s">
        <v>554</v>
      </c>
      <c r="AP32" s="109" t="s">
        <v>1829</v>
      </c>
      <c r="AQ32" s="533"/>
      <c r="AR32" s="100"/>
      <c r="AS32" s="57"/>
      <c r="AT32" s="57"/>
      <c r="AU32" s="57"/>
      <c r="AV32" s="57"/>
      <c r="AW32" s="57"/>
      <c r="AX32" s="57"/>
      <c r="AY32" s="57"/>
      <c r="AZ32" s="57"/>
      <c r="BA32" s="57"/>
      <c r="BB32" s="57"/>
    </row>
    <row r="33" spans="1:54" ht="12" customHeight="1">
      <c r="A33" s="1629"/>
      <c r="B33" s="530" t="s">
        <v>1843</v>
      </c>
      <c r="C33" s="531"/>
      <c r="D33" s="531"/>
      <c r="E33" s="531"/>
      <c r="F33" s="1680" t="str">
        <f>自己評価書表紙!O17</f>
        <v>-</v>
      </c>
      <c r="G33" s="1649"/>
      <c r="H33" s="1681"/>
      <c r="I33" s="119"/>
      <c r="J33" s="57"/>
      <c r="K33" s="57"/>
      <c r="L33" s="103"/>
      <c r="M33" s="119"/>
      <c r="N33" s="57"/>
      <c r="O33" s="57"/>
      <c r="P33" s="103"/>
      <c r="Q33" s="531"/>
      <c r="R33" s="755" t="s">
        <v>1107</v>
      </c>
      <c r="S33" s="58" t="s">
        <v>2116</v>
      </c>
      <c r="T33" s="104"/>
      <c r="U33" s="104"/>
      <c r="V33" s="104"/>
      <c r="W33" s="104"/>
      <c r="X33" s="104"/>
      <c r="Y33" s="115"/>
      <c r="Z33" s="1683"/>
      <c r="AA33" s="1683"/>
      <c r="AB33" s="1683"/>
      <c r="AC33" s="57" t="s">
        <v>94</v>
      </c>
      <c r="AD33" s="104"/>
      <c r="AE33" s="104"/>
      <c r="AF33" s="104"/>
      <c r="AG33" s="104"/>
      <c r="AH33" s="58"/>
      <c r="AI33" s="57"/>
      <c r="AJ33" s="103"/>
      <c r="AK33" s="105"/>
      <c r="AL33" s="58"/>
      <c r="AM33" s="58"/>
      <c r="AN33" s="185"/>
      <c r="AO33" s="119" t="s">
        <v>3</v>
      </c>
      <c r="AP33" s="57" t="s">
        <v>1830</v>
      </c>
      <c r="AQ33" s="106"/>
      <c r="AR33" s="100"/>
      <c r="AS33" s="57"/>
      <c r="AT33" s="57"/>
      <c r="AU33" s="57"/>
      <c r="AV33" s="57"/>
      <c r="AW33" s="57"/>
      <c r="AX33" s="57"/>
      <c r="AY33" s="57"/>
      <c r="AZ33" s="57"/>
      <c r="BA33" s="57"/>
      <c r="BB33" s="57"/>
    </row>
    <row r="34" spans="1:54" ht="12" customHeight="1">
      <c r="A34" s="1629"/>
      <c r="B34" s="119" t="s">
        <v>1771</v>
      </c>
      <c r="C34" s="57"/>
      <c r="D34" s="57"/>
      <c r="E34" s="57"/>
      <c r="F34" s="528"/>
      <c r="H34" s="529"/>
      <c r="I34" s="119"/>
      <c r="J34" s="57"/>
      <c r="K34" s="57"/>
      <c r="L34" s="103"/>
      <c r="M34" s="119"/>
      <c r="N34" s="57"/>
      <c r="O34" s="57"/>
      <c r="P34" s="103"/>
      <c r="Q34" s="57"/>
      <c r="R34" s="755" t="s">
        <v>1107</v>
      </c>
      <c r="S34" s="58" t="s">
        <v>2110</v>
      </c>
      <c r="T34" s="57"/>
      <c r="U34" s="104"/>
      <c r="V34" s="104"/>
      <c r="W34" s="104"/>
      <c r="X34" s="104"/>
      <c r="Y34" s="104"/>
      <c r="Z34" s="104"/>
      <c r="AA34" s="104"/>
      <c r="AB34" s="104"/>
      <c r="AC34" s="104"/>
      <c r="AD34" s="104"/>
      <c r="AE34" s="104"/>
      <c r="AF34" s="104"/>
      <c r="AG34" s="104"/>
      <c r="AH34" s="104"/>
      <c r="AI34" s="57"/>
      <c r="AJ34" s="103"/>
      <c r="AK34" s="105"/>
      <c r="AL34" s="58"/>
      <c r="AM34" s="58"/>
      <c r="AN34" s="185"/>
      <c r="AO34" s="119"/>
      <c r="AP34" s="57"/>
      <c r="AQ34" s="106"/>
      <c r="AR34" s="100"/>
      <c r="AS34" s="57"/>
      <c r="AT34" s="57"/>
      <c r="AU34" s="57"/>
      <c r="AV34" s="57"/>
      <c r="AW34" s="57"/>
      <c r="AX34" s="57"/>
      <c r="AY34" s="57"/>
      <c r="AZ34" s="57"/>
      <c r="BA34" s="57"/>
      <c r="BB34" s="57"/>
    </row>
    <row r="35" spans="1:54" ht="12" customHeight="1">
      <c r="A35" s="1629"/>
      <c r="B35" s="1677" t="s">
        <v>1848</v>
      </c>
      <c r="C35" s="1678"/>
      <c r="D35" s="1678"/>
      <c r="E35" s="1679"/>
      <c r="F35" s="119"/>
      <c r="G35" s="57"/>
      <c r="H35" s="103"/>
      <c r="I35" s="119"/>
      <c r="J35" s="57"/>
      <c r="K35" s="57"/>
      <c r="L35" s="103"/>
      <c r="M35" s="119"/>
      <c r="N35" s="57"/>
      <c r="O35" s="57"/>
      <c r="P35" s="103"/>
      <c r="Q35" s="57"/>
      <c r="R35" s="58"/>
      <c r="S35" s="58" t="s">
        <v>2111</v>
      </c>
      <c r="T35" s="57"/>
      <c r="U35" s="104"/>
      <c r="V35" s="104"/>
      <c r="W35" s="104"/>
      <c r="X35" s="104"/>
      <c r="Y35" s="104"/>
      <c r="Z35" s="104"/>
      <c r="AA35" s="104"/>
      <c r="AB35" s="104"/>
      <c r="AC35" s="104"/>
      <c r="AD35" s="104"/>
      <c r="AE35" s="104"/>
      <c r="AF35" s="104"/>
      <c r="AG35" s="104"/>
      <c r="AH35" s="104"/>
      <c r="AI35" s="57"/>
      <c r="AJ35" s="103"/>
      <c r="AK35" s="105"/>
      <c r="AL35" s="58"/>
      <c r="AM35" s="58"/>
      <c r="AN35" s="185"/>
      <c r="AO35" s="119"/>
      <c r="AP35" s="57"/>
      <c r="AQ35" s="106"/>
      <c r="AR35" s="100"/>
      <c r="AS35" s="57"/>
      <c r="AT35" s="57"/>
      <c r="AU35" s="57"/>
      <c r="AV35" s="57"/>
      <c r="AW35" s="57"/>
      <c r="AX35" s="57"/>
      <c r="AY35" s="57"/>
      <c r="AZ35" s="57"/>
      <c r="BA35" s="57"/>
      <c r="BB35" s="57"/>
    </row>
    <row r="36" spans="1:54" ht="12" customHeight="1">
      <c r="A36" s="1629"/>
      <c r="B36" s="1677"/>
      <c r="C36" s="1678"/>
      <c r="D36" s="1678"/>
      <c r="E36" s="1679"/>
      <c r="F36" s="107"/>
      <c r="G36" s="104"/>
      <c r="H36" s="108"/>
      <c r="I36" s="119"/>
      <c r="J36" s="57"/>
      <c r="K36" s="57"/>
      <c r="L36" s="103"/>
      <c r="M36" s="119"/>
      <c r="N36" s="57"/>
      <c r="O36" s="57"/>
      <c r="P36" s="103"/>
      <c r="Q36" s="57"/>
      <c r="R36" s="755" t="s">
        <v>1107</v>
      </c>
      <c r="S36" s="752" t="s">
        <v>2112</v>
      </c>
      <c r="T36" s="57"/>
      <c r="U36" s="104"/>
      <c r="V36" s="104"/>
      <c r="W36" s="104"/>
      <c r="X36" s="104"/>
      <c r="Y36" s="104"/>
      <c r="Z36" s="104"/>
      <c r="AA36" s="104"/>
      <c r="AB36" s="104"/>
      <c r="AC36" s="104"/>
      <c r="AD36" s="104"/>
      <c r="AE36" s="104"/>
      <c r="AF36" s="104"/>
      <c r="AG36" s="104"/>
      <c r="AH36" s="104"/>
      <c r="AI36" s="57"/>
      <c r="AJ36" s="103"/>
      <c r="AK36" s="105"/>
      <c r="AL36" s="58"/>
      <c r="AM36" s="58"/>
      <c r="AN36" s="185"/>
      <c r="AO36" s="105"/>
      <c r="AP36" s="58"/>
      <c r="AQ36" s="106"/>
      <c r="AR36" s="100"/>
      <c r="AS36" s="57"/>
      <c r="AT36" s="57"/>
      <c r="AU36" s="57"/>
      <c r="AV36" s="57"/>
      <c r="AW36" s="57"/>
      <c r="AX36" s="57"/>
      <c r="AY36" s="57"/>
      <c r="AZ36" s="57"/>
      <c r="BA36" s="57"/>
      <c r="BB36" s="57"/>
    </row>
    <row r="37" spans="1:54" ht="12" customHeight="1">
      <c r="A37" s="1629"/>
      <c r="B37" s="756"/>
      <c r="C37" s="757"/>
      <c r="D37" s="757"/>
      <c r="E37" s="758"/>
      <c r="F37" s="119"/>
      <c r="G37" s="57"/>
      <c r="H37" s="103"/>
      <c r="I37" s="119"/>
      <c r="J37" s="57"/>
      <c r="K37" s="57"/>
      <c r="L37" s="103"/>
      <c r="M37" s="119"/>
      <c r="N37" s="57"/>
      <c r="O37" s="57"/>
      <c r="P37" s="103"/>
      <c r="Q37" s="122"/>
      <c r="R37" s="113"/>
      <c r="S37" s="753"/>
      <c r="T37" s="111"/>
      <c r="U37" s="113"/>
      <c r="V37" s="113"/>
      <c r="W37" s="113"/>
      <c r="X37" s="113"/>
      <c r="Y37" s="113"/>
      <c r="Z37" s="113"/>
      <c r="AA37" s="113"/>
      <c r="AB37" s="113"/>
      <c r="AC37" s="113"/>
      <c r="AD37" s="113"/>
      <c r="AE37" s="113"/>
      <c r="AF37" s="113"/>
      <c r="AG37" s="113"/>
      <c r="AH37" s="113"/>
      <c r="AI37" s="113"/>
      <c r="AJ37" s="152"/>
      <c r="AK37" s="112"/>
      <c r="AL37" s="113"/>
      <c r="AM37" s="113"/>
      <c r="AN37" s="532"/>
      <c r="AO37" s="112"/>
      <c r="AP37" s="113"/>
      <c r="AQ37" s="114"/>
      <c r="AR37" s="100"/>
      <c r="AS37" s="57"/>
      <c r="AT37" s="57"/>
      <c r="AU37" s="57"/>
      <c r="AV37" s="57"/>
      <c r="AW37" s="57"/>
      <c r="AX37" s="57"/>
      <c r="AY37" s="57"/>
      <c r="AZ37" s="57"/>
      <c r="BA37" s="57"/>
      <c r="BB37" s="57"/>
    </row>
    <row r="38" spans="1:54" ht="12" customHeight="1">
      <c r="A38" s="1629"/>
      <c r="B38" s="1686" t="str">
        <f>IF(自己評価書表紙!A17="□","■選択無","□選択無")</f>
        <v>■選択無</v>
      </c>
      <c r="C38" s="1687"/>
      <c r="D38" s="1687"/>
      <c r="E38" s="1687"/>
      <c r="F38" s="119"/>
      <c r="G38" s="57"/>
      <c r="H38" s="103"/>
      <c r="I38" s="119"/>
      <c r="J38" s="57"/>
      <c r="K38" s="57"/>
      <c r="L38" s="103"/>
      <c r="M38" s="119"/>
      <c r="N38" s="57"/>
      <c r="O38" s="57"/>
      <c r="P38" s="103"/>
      <c r="Q38" s="531" t="s">
        <v>1850</v>
      </c>
      <c r="R38" s="57"/>
      <c r="S38" s="57" t="s">
        <v>1772</v>
      </c>
      <c r="T38" s="57"/>
      <c r="U38" s="57"/>
      <c r="V38" s="57"/>
      <c r="W38" s="104"/>
      <c r="X38" s="104"/>
      <c r="Y38" s="104"/>
      <c r="Z38" s="104"/>
      <c r="AA38" s="104"/>
      <c r="AB38" s="104"/>
      <c r="AC38" s="104"/>
      <c r="AD38" s="104"/>
      <c r="AE38" s="104"/>
      <c r="AF38" s="104"/>
      <c r="AG38" s="104"/>
      <c r="AH38" s="58"/>
      <c r="AI38" s="57"/>
      <c r="AJ38" s="103"/>
      <c r="AK38" s="682" t="s">
        <v>1107</v>
      </c>
      <c r="AL38" s="58" t="s">
        <v>1748</v>
      </c>
      <c r="AM38" s="58"/>
      <c r="AN38" s="185"/>
      <c r="AO38" s="138" t="s">
        <v>554</v>
      </c>
      <c r="AP38" s="109" t="s">
        <v>1829</v>
      </c>
      <c r="AQ38" s="533"/>
      <c r="AR38" s="100"/>
      <c r="AS38" s="57"/>
      <c r="AT38" s="57"/>
      <c r="AU38" s="57"/>
      <c r="AV38" s="57"/>
      <c r="AW38" s="57"/>
      <c r="AX38" s="57"/>
      <c r="AY38" s="57"/>
      <c r="AZ38" s="57"/>
      <c r="BA38" s="57"/>
      <c r="BB38" s="57"/>
    </row>
    <row r="39" spans="1:54" ht="12" customHeight="1">
      <c r="A39" s="1629"/>
      <c r="B39" s="756"/>
      <c r="C39" s="757"/>
      <c r="D39" s="757"/>
      <c r="E39" s="758"/>
      <c r="F39" s="119"/>
      <c r="G39" s="57"/>
      <c r="H39" s="103"/>
      <c r="I39" s="119"/>
      <c r="J39" s="57"/>
      <c r="K39" s="57"/>
      <c r="L39" s="103"/>
      <c r="M39" s="119"/>
      <c r="N39" s="57"/>
      <c r="O39" s="57"/>
      <c r="P39" s="103"/>
      <c r="Q39" s="57"/>
      <c r="R39" s="755" t="s">
        <v>1107</v>
      </c>
      <c r="S39" s="58" t="s">
        <v>2116</v>
      </c>
      <c r="T39" s="104"/>
      <c r="U39" s="104"/>
      <c r="V39" s="104"/>
      <c r="W39" s="104"/>
      <c r="X39" s="104"/>
      <c r="Y39" s="115"/>
      <c r="Z39" s="1683"/>
      <c r="AA39" s="1683"/>
      <c r="AB39" s="1683"/>
      <c r="AC39" s="57" t="s">
        <v>94</v>
      </c>
      <c r="AD39" s="104"/>
      <c r="AE39" s="104"/>
      <c r="AF39" s="104"/>
      <c r="AG39" s="104"/>
      <c r="AH39" s="104"/>
      <c r="AI39" s="57"/>
      <c r="AJ39" s="103"/>
      <c r="AK39" s="105"/>
      <c r="AL39" s="58"/>
      <c r="AM39" s="58"/>
      <c r="AN39" s="185"/>
      <c r="AO39" s="119" t="s">
        <v>434</v>
      </c>
      <c r="AP39" s="57" t="s">
        <v>1830</v>
      </c>
      <c r="AQ39" s="106"/>
      <c r="AR39" s="100"/>
      <c r="AS39" s="57"/>
      <c r="AT39" s="57"/>
      <c r="AU39" s="57"/>
      <c r="AV39" s="57"/>
      <c r="AW39" s="57"/>
      <c r="AX39" s="57"/>
      <c r="AY39" s="57"/>
      <c r="AZ39" s="57"/>
      <c r="BA39" s="57"/>
      <c r="BB39" s="57"/>
    </row>
    <row r="40" spans="1:54" ht="12" customHeight="1">
      <c r="A40" s="1629"/>
      <c r="B40" s="168"/>
      <c r="C40" s="1080"/>
      <c r="D40" s="1080"/>
      <c r="E40" s="1081"/>
      <c r="F40" s="1085"/>
      <c r="G40" s="1086"/>
      <c r="H40" s="1087"/>
      <c r="I40" s="119"/>
      <c r="J40" s="57"/>
      <c r="K40" s="57"/>
      <c r="L40" s="103"/>
      <c r="M40" s="119"/>
      <c r="N40" s="57"/>
      <c r="O40" s="57"/>
      <c r="P40" s="103"/>
      <c r="Q40" s="57"/>
      <c r="R40" s="755" t="s">
        <v>1107</v>
      </c>
      <c r="S40" s="57" t="s">
        <v>2113</v>
      </c>
      <c r="T40" s="57"/>
      <c r="U40" s="104"/>
      <c r="V40" s="104"/>
      <c r="W40" s="104"/>
      <c r="X40" s="104"/>
      <c r="Y40" s="104"/>
      <c r="Z40" s="104"/>
      <c r="AA40" s="104"/>
      <c r="AB40" s="104"/>
      <c r="AC40" s="104"/>
      <c r="AD40" s="104"/>
      <c r="AE40" s="104"/>
      <c r="AF40" s="104"/>
      <c r="AG40" s="104"/>
      <c r="AH40" s="104"/>
      <c r="AI40" s="57"/>
      <c r="AJ40" s="103"/>
      <c r="AK40" s="105"/>
      <c r="AL40" s="58"/>
      <c r="AM40" s="58"/>
      <c r="AN40" s="185"/>
      <c r="AO40" s="105"/>
      <c r="AP40" s="58"/>
      <c r="AQ40" s="106"/>
      <c r="AR40" s="100"/>
      <c r="AS40" s="57"/>
      <c r="AT40" s="57"/>
      <c r="AU40" s="57"/>
      <c r="AV40" s="57"/>
      <c r="AW40" s="57"/>
      <c r="AX40" s="57"/>
      <c r="AY40" s="57"/>
      <c r="AZ40" s="57"/>
      <c r="BA40" s="57"/>
      <c r="BB40" s="57"/>
    </row>
    <row r="41" spans="1:54" ht="12" customHeight="1">
      <c r="A41" s="1629"/>
      <c r="B41" s="530" t="s">
        <v>1844</v>
      </c>
      <c r="C41" s="531"/>
      <c r="D41" s="531"/>
      <c r="E41" s="531"/>
      <c r="F41" s="1680" t="str">
        <f>自己評価書表紙!O18</f>
        <v>-</v>
      </c>
      <c r="G41" s="1649"/>
      <c r="H41" s="1681"/>
      <c r="I41" s="119"/>
      <c r="J41" s="57"/>
      <c r="K41" s="57"/>
      <c r="L41" s="103"/>
      <c r="M41" s="119"/>
      <c r="N41" s="57"/>
      <c r="O41" s="57"/>
      <c r="P41" s="103"/>
      <c r="Q41" s="57"/>
      <c r="R41" s="104"/>
      <c r="S41" s="57" t="s">
        <v>2114</v>
      </c>
      <c r="T41" s="57"/>
      <c r="U41" s="104"/>
      <c r="V41" s="104"/>
      <c r="W41" s="104"/>
      <c r="X41" s="104"/>
      <c r="Y41" s="104"/>
      <c r="Z41" s="104"/>
      <c r="AA41" s="104"/>
      <c r="AB41" s="104"/>
      <c r="AC41" s="104"/>
      <c r="AD41" s="104"/>
      <c r="AE41" s="104"/>
      <c r="AF41" s="104"/>
      <c r="AG41" s="104"/>
      <c r="AH41" s="104"/>
      <c r="AI41" s="57"/>
      <c r="AJ41" s="103"/>
      <c r="AK41" s="105"/>
      <c r="AL41" s="58"/>
      <c r="AM41" s="58"/>
      <c r="AN41" s="185"/>
      <c r="AO41" s="105"/>
      <c r="AP41" s="58"/>
      <c r="AQ41" s="106"/>
      <c r="AR41" s="100"/>
      <c r="AS41" s="57"/>
      <c r="AT41" s="57"/>
      <c r="AU41" s="57"/>
      <c r="AV41" s="57"/>
      <c r="AW41" s="57"/>
      <c r="AX41" s="57"/>
      <c r="AY41" s="57"/>
      <c r="AZ41" s="57"/>
      <c r="BA41" s="57"/>
      <c r="BB41" s="57"/>
    </row>
    <row r="42" spans="1:54" ht="12" customHeight="1">
      <c r="A42" s="1629"/>
      <c r="B42" s="119" t="s">
        <v>1833</v>
      </c>
      <c r="C42" s="57"/>
      <c r="D42" s="57"/>
      <c r="E42" s="57"/>
      <c r="F42" s="119"/>
      <c r="G42" s="57"/>
      <c r="H42" s="103"/>
      <c r="I42" s="119"/>
      <c r="J42" s="57"/>
      <c r="K42" s="57"/>
      <c r="L42" s="103"/>
      <c r="M42" s="119"/>
      <c r="N42" s="57"/>
      <c r="O42" s="57"/>
      <c r="P42" s="103"/>
      <c r="Q42" s="57"/>
      <c r="R42" s="755" t="s">
        <v>1107</v>
      </c>
      <c r="S42" s="57" t="s">
        <v>2115</v>
      </c>
      <c r="T42" s="57"/>
      <c r="U42" s="104"/>
      <c r="V42" s="104"/>
      <c r="W42" s="104"/>
      <c r="X42" s="104"/>
      <c r="Y42" s="104"/>
      <c r="Z42" s="104"/>
      <c r="AA42" s="104"/>
      <c r="AB42" s="104"/>
      <c r="AC42" s="104"/>
      <c r="AD42" s="104"/>
      <c r="AE42" s="104"/>
      <c r="AF42" s="104"/>
      <c r="AG42" s="104"/>
      <c r="AH42" s="104"/>
      <c r="AI42" s="57"/>
      <c r="AJ42" s="103"/>
      <c r="AK42" s="105"/>
      <c r="AL42" s="58"/>
      <c r="AM42" s="58"/>
      <c r="AN42" s="185"/>
      <c r="AO42" s="105"/>
      <c r="AP42" s="58"/>
      <c r="AQ42" s="106"/>
      <c r="AR42" s="100"/>
      <c r="AS42" s="57"/>
      <c r="AT42" s="57"/>
      <c r="AU42" s="57"/>
      <c r="AV42" s="57"/>
      <c r="AW42" s="57"/>
      <c r="AX42" s="57"/>
      <c r="AY42" s="57"/>
      <c r="AZ42" s="57"/>
      <c r="BA42" s="57"/>
      <c r="BB42" s="57"/>
    </row>
    <row r="43" spans="1:54" ht="12" customHeight="1">
      <c r="A43" s="1629"/>
      <c r="B43" s="1677" t="s">
        <v>1848</v>
      </c>
      <c r="C43" s="1678"/>
      <c r="D43" s="1678"/>
      <c r="E43" s="1679"/>
      <c r="F43" s="119"/>
      <c r="G43" s="57"/>
      <c r="H43" s="103"/>
      <c r="I43" s="119"/>
      <c r="J43" s="57"/>
      <c r="K43" s="57"/>
      <c r="L43" s="103"/>
      <c r="M43" s="122"/>
      <c r="N43" s="111"/>
      <c r="O43" s="111"/>
      <c r="P43" s="152"/>
      <c r="Q43" s="111"/>
      <c r="R43" s="113"/>
      <c r="S43" s="111"/>
      <c r="T43" s="111"/>
      <c r="U43" s="113"/>
      <c r="V43" s="113"/>
      <c r="W43" s="113"/>
      <c r="X43" s="113"/>
      <c r="Y43" s="113"/>
      <c r="Z43" s="113"/>
      <c r="AA43" s="113"/>
      <c r="AB43" s="113"/>
      <c r="AC43" s="113"/>
      <c r="AD43" s="113"/>
      <c r="AE43" s="113"/>
      <c r="AF43" s="113"/>
      <c r="AG43" s="113"/>
      <c r="AH43" s="113"/>
      <c r="AI43" s="113"/>
      <c r="AJ43" s="152"/>
      <c r="AK43" s="112"/>
      <c r="AL43" s="113"/>
      <c r="AM43" s="113"/>
      <c r="AN43" s="532"/>
      <c r="AO43" s="112"/>
      <c r="AP43" s="113"/>
      <c r="AQ43" s="114"/>
      <c r="AR43" s="100"/>
      <c r="AS43" s="57"/>
      <c r="AT43" s="57"/>
      <c r="AU43" s="57"/>
      <c r="AV43" s="57"/>
      <c r="AW43" s="57"/>
      <c r="AX43" s="57"/>
      <c r="AY43" s="57"/>
      <c r="AZ43" s="57"/>
      <c r="BA43" s="57"/>
      <c r="BB43" s="57"/>
    </row>
    <row r="44" spans="1:54" ht="12" customHeight="1">
      <c r="A44" s="1629"/>
      <c r="B44" s="1677"/>
      <c r="C44" s="1678"/>
      <c r="D44" s="1678"/>
      <c r="E44" s="1679"/>
      <c r="F44" s="119"/>
      <c r="G44" s="57"/>
      <c r="H44" s="103"/>
      <c r="I44" s="119"/>
      <c r="J44" s="57"/>
      <c r="K44" s="57"/>
      <c r="L44" s="103"/>
      <c r="M44" s="119" t="s">
        <v>1851</v>
      </c>
      <c r="N44" s="57"/>
      <c r="O44" s="57"/>
      <c r="P44" s="103"/>
      <c r="Q44" s="531" t="s">
        <v>1852</v>
      </c>
      <c r="R44" s="57"/>
      <c r="S44" s="57" t="s">
        <v>1853</v>
      </c>
      <c r="T44" s="57"/>
      <c r="U44" s="104"/>
      <c r="V44" s="104"/>
      <c r="W44" s="104"/>
      <c r="X44" s="104"/>
      <c r="Y44" s="104"/>
      <c r="Z44" s="104"/>
      <c r="AA44" s="104"/>
      <c r="AB44" s="104"/>
      <c r="AC44" s="104"/>
      <c r="AD44" s="104"/>
      <c r="AE44" s="104"/>
      <c r="AF44" s="104"/>
      <c r="AG44" s="104"/>
      <c r="AH44" s="104"/>
      <c r="AI44" s="104"/>
      <c r="AJ44" s="103"/>
      <c r="AK44" s="682" t="s">
        <v>1107</v>
      </c>
      <c r="AL44" s="58" t="s">
        <v>1748</v>
      </c>
      <c r="AM44" s="58"/>
      <c r="AN44" s="185"/>
      <c r="AO44" s="138" t="s">
        <v>554</v>
      </c>
      <c r="AP44" s="109" t="s">
        <v>1829</v>
      </c>
      <c r="AQ44" s="533"/>
      <c r="AR44" s="100"/>
      <c r="AS44" s="57"/>
      <c r="AT44" s="57"/>
      <c r="AU44" s="57"/>
      <c r="AV44" s="57"/>
      <c r="AW44" s="57"/>
      <c r="AX44" s="57"/>
      <c r="AY44" s="57"/>
      <c r="AZ44" s="57"/>
      <c r="BA44" s="57"/>
      <c r="BB44" s="57"/>
    </row>
    <row r="45" spans="1:54" ht="12" customHeight="1">
      <c r="A45" s="1629"/>
      <c r="B45" s="756"/>
      <c r="C45" s="757"/>
      <c r="D45" s="757"/>
      <c r="E45" s="758"/>
      <c r="F45" s="119"/>
      <c r="G45" s="57"/>
      <c r="H45" s="103"/>
      <c r="I45" s="119"/>
      <c r="J45" s="57"/>
      <c r="K45" s="57"/>
      <c r="L45" s="103"/>
      <c r="M45" s="119"/>
      <c r="N45" s="57"/>
      <c r="O45" s="57"/>
      <c r="P45" s="103"/>
      <c r="Q45" s="57"/>
      <c r="R45" s="683" t="s">
        <v>1107</v>
      </c>
      <c r="S45" s="57" t="s">
        <v>1856</v>
      </c>
      <c r="T45" s="57"/>
      <c r="U45" s="104"/>
      <c r="V45" s="104"/>
      <c r="W45" s="104"/>
      <c r="X45" s="104"/>
      <c r="Y45" s="104"/>
      <c r="Z45" s="104"/>
      <c r="AA45" s="104"/>
      <c r="AB45" s="104"/>
      <c r="AC45" s="104"/>
      <c r="AD45" s="104"/>
      <c r="AE45" s="104"/>
      <c r="AF45" s="104"/>
      <c r="AG45" s="104"/>
      <c r="AH45" s="104"/>
      <c r="AI45" s="104"/>
      <c r="AJ45" s="103"/>
      <c r="AK45" s="682" t="s">
        <v>1107</v>
      </c>
      <c r="AL45" s="1626"/>
      <c r="AM45" s="1626"/>
      <c r="AN45" s="1627"/>
      <c r="AO45" s="119" t="s">
        <v>434</v>
      </c>
      <c r="AP45" s="57" t="s">
        <v>1830</v>
      </c>
      <c r="AQ45" s="106"/>
      <c r="AR45" s="100"/>
      <c r="AS45" s="57"/>
      <c r="AT45" s="57"/>
      <c r="AU45" s="57"/>
      <c r="AV45" s="57"/>
      <c r="AW45" s="57"/>
      <c r="AX45" s="57"/>
      <c r="AY45" s="57"/>
      <c r="AZ45" s="57"/>
      <c r="BA45" s="57"/>
      <c r="BB45" s="57"/>
    </row>
    <row r="46" spans="1:54" ht="12" customHeight="1">
      <c r="A46" s="1629"/>
      <c r="B46" s="1686" t="str">
        <f>IF(自己評価書表紙!A18="□","■選択無","□選択無")</f>
        <v>■選択無</v>
      </c>
      <c r="C46" s="1687"/>
      <c r="D46" s="1687"/>
      <c r="E46" s="1687"/>
      <c r="F46" s="119"/>
      <c r="G46" s="57"/>
      <c r="H46" s="103"/>
      <c r="I46" s="119"/>
      <c r="J46" s="57"/>
      <c r="K46" s="57"/>
      <c r="L46" s="103"/>
      <c r="M46" s="683" t="s">
        <v>1107</v>
      </c>
      <c r="N46" s="57" t="s">
        <v>163</v>
      </c>
      <c r="O46" s="57"/>
      <c r="P46" s="103"/>
      <c r="Q46" s="57"/>
      <c r="S46" s="683" t="s">
        <v>1107</v>
      </c>
      <c r="T46" s="57" t="s">
        <v>1857</v>
      </c>
      <c r="U46" s="104"/>
      <c r="V46" s="104"/>
      <c r="W46" s="104"/>
      <c r="X46" s="104"/>
      <c r="Y46" s="104"/>
      <c r="Z46" s="104"/>
      <c r="AA46" s="104"/>
      <c r="AB46" s="104"/>
      <c r="AC46" s="104"/>
      <c r="AD46" s="104"/>
      <c r="AE46" s="104"/>
      <c r="AF46" s="104"/>
      <c r="AG46" s="104"/>
      <c r="AH46" s="104"/>
      <c r="AI46" s="104"/>
      <c r="AJ46" s="103"/>
      <c r="AK46" s="105"/>
      <c r="AL46" s="58"/>
      <c r="AM46" s="58"/>
      <c r="AN46" s="185"/>
      <c r="AO46" s="105"/>
      <c r="AP46" s="58"/>
      <c r="AQ46" s="106"/>
      <c r="AR46" s="100"/>
      <c r="AS46" s="57"/>
      <c r="AT46" s="57"/>
      <c r="AU46" s="57"/>
      <c r="AV46" s="57"/>
      <c r="AW46" s="57"/>
      <c r="AX46" s="57"/>
      <c r="AY46" s="57"/>
      <c r="AZ46" s="57"/>
      <c r="BA46" s="57"/>
      <c r="BB46" s="57"/>
    </row>
    <row r="47" spans="1:54" ht="12" customHeight="1">
      <c r="A47" s="1629"/>
      <c r="B47" s="683" t="s">
        <v>1107</v>
      </c>
      <c r="C47" s="1684" t="s">
        <v>1318</v>
      </c>
      <c r="D47" s="1684"/>
      <c r="E47" s="1685"/>
      <c r="F47" s="119"/>
      <c r="G47" s="57"/>
      <c r="H47" s="103"/>
      <c r="I47" s="119"/>
      <c r="J47" s="57"/>
      <c r="K47" s="57"/>
      <c r="L47" s="103"/>
      <c r="M47" s="119"/>
      <c r="N47" s="57"/>
      <c r="O47" s="57"/>
      <c r="P47" s="103"/>
      <c r="Q47" s="57"/>
      <c r="S47" s="104" t="s">
        <v>772</v>
      </c>
      <c r="T47" s="57" t="s">
        <v>1858</v>
      </c>
      <c r="U47" s="104"/>
      <c r="V47" s="104"/>
      <c r="W47" s="104"/>
      <c r="X47" s="104"/>
      <c r="Y47" s="104"/>
      <c r="Z47" s="104"/>
      <c r="AA47" s="104"/>
      <c r="AB47" s="104"/>
      <c r="AC47" s="104"/>
      <c r="AD47" s="104"/>
      <c r="AE47" s="104"/>
      <c r="AF47" s="104"/>
      <c r="AG47" s="104"/>
      <c r="AH47" s="104"/>
      <c r="AI47" s="104"/>
      <c r="AJ47" s="103"/>
      <c r="AK47" s="105"/>
      <c r="AL47" s="58"/>
      <c r="AM47" s="58"/>
      <c r="AN47" s="185"/>
      <c r="AO47" s="105"/>
      <c r="AP47" s="58"/>
      <c r="AQ47" s="106"/>
      <c r="AR47" s="100"/>
      <c r="AS47" s="57"/>
      <c r="AT47" s="57"/>
      <c r="AU47" s="57"/>
      <c r="AV47" s="57"/>
      <c r="AW47" s="57"/>
      <c r="AX47" s="57"/>
      <c r="AY47" s="57"/>
      <c r="AZ47" s="57"/>
      <c r="BA47" s="57"/>
      <c r="BB47" s="57"/>
    </row>
    <row r="48" spans="1:54" ht="12" customHeight="1">
      <c r="A48" s="1629"/>
      <c r="B48" s="119"/>
      <c r="C48" s="1684"/>
      <c r="D48" s="1684"/>
      <c r="E48" s="1685"/>
      <c r="F48" s="119"/>
      <c r="G48" s="57"/>
      <c r="H48" s="103"/>
      <c r="I48" s="119"/>
      <c r="J48" s="57"/>
      <c r="K48" s="57"/>
      <c r="L48" s="103"/>
      <c r="M48" s="119"/>
      <c r="N48" s="57"/>
      <c r="O48" s="57"/>
      <c r="P48" s="103"/>
      <c r="Q48" s="57"/>
      <c r="R48" s="57"/>
      <c r="S48" s="57"/>
      <c r="T48" s="683" t="s">
        <v>1107</v>
      </c>
      <c r="U48" s="104" t="s">
        <v>1859</v>
      </c>
      <c r="V48" s="116" t="s">
        <v>1862</v>
      </c>
      <c r="W48" s="116"/>
      <c r="X48" s="116"/>
      <c r="Y48" s="116"/>
      <c r="Z48" s="116"/>
      <c r="AA48" s="116"/>
      <c r="AB48" s="116"/>
      <c r="AC48" s="116"/>
      <c r="AD48" s="116"/>
      <c r="AE48" s="116"/>
      <c r="AF48" s="116"/>
      <c r="AG48" s="116"/>
      <c r="AH48" s="116"/>
      <c r="AI48" s="104"/>
      <c r="AJ48" s="103"/>
      <c r="AK48" s="105"/>
      <c r="AL48" s="58"/>
      <c r="AM48" s="58"/>
      <c r="AN48" s="185"/>
      <c r="AO48" s="105"/>
      <c r="AP48" s="58"/>
      <c r="AQ48" s="106"/>
      <c r="AR48" s="100"/>
      <c r="AS48" s="57"/>
      <c r="AT48" s="57"/>
      <c r="AU48" s="57"/>
      <c r="AV48" s="57"/>
      <c r="AW48" s="57"/>
      <c r="AX48" s="57"/>
      <c r="AY48" s="57"/>
      <c r="AZ48" s="57"/>
      <c r="BA48" s="57"/>
      <c r="BB48" s="57"/>
    </row>
    <row r="49" spans="1:54" ht="12" customHeight="1">
      <c r="A49" s="1629"/>
      <c r="B49" s="756"/>
      <c r="C49" s="757"/>
      <c r="D49" s="757"/>
      <c r="E49" s="758"/>
      <c r="F49" s="119"/>
      <c r="G49" s="57"/>
      <c r="H49" s="103"/>
      <c r="I49" s="119"/>
      <c r="J49" s="57"/>
      <c r="K49" s="57"/>
      <c r="L49" s="103"/>
      <c r="M49" s="119"/>
      <c r="N49" s="57"/>
      <c r="O49" s="57"/>
      <c r="P49" s="103"/>
      <c r="Q49" s="57"/>
      <c r="R49" s="57"/>
      <c r="S49" s="57"/>
      <c r="T49" s="683" t="s">
        <v>1107</v>
      </c>
      <c r="U49" s="104" t="s">
        <v>1860</v>
      </c>
      <c r="V49" s="116" t="s">
        <v>1863</v>
      </c>
      <c r="W49" s="104"/>
      <c r="X49" s="104"/>
      <c r="Y49" s="104"/>
      <c r="Z49" s="104"/>
      <c r="AA49" s="104"/>
      <c r="AB49" s="104"/>
      <c r="AC49" s="104"/>
      <c r="AD49" s="104"/>
      <c r="AE49" s="104"/>
      <c r="AF49" s="104"/>
      <c r="AG49" s="104"/>
      <c r="AH49" s="104"/>
      <c r="AI49" s="104"/>
      <c r="AJ49" s="103"/>
      <c r="AK49" s="105"/>
      <c r="AL49" s="58"/>
      <c r="AM49" s="58"/>
      <c r="AN49" s="185"/>
      <c r="AO49" s="105"/>
      <c r="AP49" s="58"/>
      <c r="AQ49" s="106"/>
      <c r="AR49" s="100"/>
      <c r="AS49" s="57"/>
      <c r="AT49" s="57"/>
      <c r="AU49" s="57"/>
      <c r="AV49" s="57"/>
      <c r="AW49" s="57"/>
      <c r="AX49" s="57"/>
      <c r="AY49" s="57"/>
      <c r="AZ49" s="57"/>
      <c r="BA49" s="57"/>
      <c r="BB49" s="57"/>
    </row>
    <row r="50" spans="1:54" ht="12" customHeight="1">
      <c r="A50" s="1629"/>
      <c r="B50" s="530"/>
      <c r="C50" s="57"/>
      <c r="D50" s="57"/>
      <c r="E50" s="57"/>
      <c r="F50" s="119"/>
      <c r="G50" s="57"/>
      <c r="H50" s="103"/>
      <c r="I50" s="119"/>
      <c r="J50" s="57"/>
      <c r="K50" s="57"/>
      <c r="L50" s="103"/>
      <c r="M50" s="119"/>
      <c r="N50" s="57"/>
      <c r="O50" s="57"/>
      <c r="P50" s="103"/>
      <c r="Q50" s="57"/>
      <c r="R50" s="57"/>
      <c r="S50" s="57"/>
      <c r="T50" s="683" t="s">
        <v>1107</v>
      </c>
      <c r="U50" s="104" t="s">
        <v>1861</v>
      </c>
      <c r="V50" s="116" t="s">
        <v>1864</v>
      </c>
      <c r="W50" s="104"/>
      <c r="X50" s="104"/>
      <c r="Y50" s="104"/>
      <c r="Z50" s="104"/>
      <c r="AA50" s="104"/>
      <c r="AB50" s="104"/>
      <c r="AC50" s="104"/>
      <c r="AD50" s="104"/>
      <c r="AE50" s="104"/>
      <c r="AF50" s="104"/>
      <c r="AG50" s="104"/>
      <c r="AH50" s="104"/>
      <c r="AI50" s="104"/>
      <c r="AJ50" s="103"/>
      <c r="AK50" s="105"/>
      <c r="AL50" s="58"/>
      <c r="AM50" s="58"/>
      <c r="AN50" s="185"/>
      <c r="AO50" s="105"/>
      <c r="AP50" s="58"/>
      <c r="AQ50" s="106"/>
      <c r="AR50" s="100"/>
      <c r="AS50" s="57"/>
      <c r="AT50" s="57"/>
      <c r="AU50" s="57"/>
      <c r="AV50" s="57"/>
      <c r="AW50" s="57"/>
      <c r="AX50" s="57"/>
      <c r="AY50" s="57"/>
      <c r="AZ50" s="57"/>
      <c r="BA50" s="57"/>
      <c r="BB50" s="57"/>
    </row>
    <row r="51" spans="1:54" ht="12" customHeight="1">
      <c r="A51" s="1629"/>
      <c r="B51" s="534"/>
      <c r="C51" s="531"/>
      <c r="D51" s="531"/>
      <c r="E51" s="531"/>
      <c r="F51" s="105"/>
      <c r="G51" s="58"/>
      <c r="H51" s="185"/>
      <c r="I51" s="119"/>
      <c r="J51" s="57"/>
      <c r="K51" s="57"/>
      <c r="L51" s="103"/>
      <c r="M51" s="119"/>
      <c r="N51" s="57"/>
      <c r="O51" s="57"/>
      <c r="P51" s="103"/>
      <c r="Q51" s="57"/>
      <c r="R51" s="57"/>
      <c r="S51" s="104" t="s">
        <v>772</v>
      </c>
      <c r="T51" s="57" t="s">
        <v>1865</v>
      </c>
      <c r="U51" s="104"/>
      <c r="V51" s="104"/>
      <c r="W51" s="104"/>
      <c r="X51" s="104"/>
      <c r="Y51" s="104"/>
      <c r="Z51" s="104"/>
      <c r="AA51" s="104"/>
      <c r="AB51" s="104"/>
      <c r="AC51" s="104"/>
      <c r="AD51" s="104"/>
      <c r="AE51" s="104"/>
      <c r="AF51" s="104"/>
      <c r="AG51" s="104"/>
      <c r="AH51" s="104"/>
      <c r="AI51" s="104"/>
      <c r="AJ51" s="103"/>
      <c r="AK51" s="105"/>
      <c r="AL51" s="58"/>
      <c r="AM51" s="58"/>
      <c r="AN51" s="185"/>
      <c r="AO51" s="105"/>
      <c r="AP51" s="58"/>
      <c r="AQ51" s="106"/>
      <c r="AR51" s="100"/>
      <c r="AS51" s="57"/>
      <c r="AT51" s="57"/>
      <c r="AU51" s="57"/>
      <c r="AV51" s="57"/>
      <c r="AW51" s="57"/>
      <c r="AX51" s="57"/>
      <c r="AY51" s="57"/>
      <c r="AZ51" s="57"/>
      <c r="BA51" s="57"/>
      <c r="BB51" s="57"/>
    </row>
    <row r="52" spans="1:54" ht="12" customHeight="1">
      <c r="A52" s="1629"/>
      <c r="B52" s="756"/>
      <c r="C52" s="757"/>
      <c r="D52" s="757"/>
      <c r="E52" s="758"/>
      <c r="F52" s="528"/>
      <c r="H52" s="529"/>
      <c r="I52" s="119"/>
      <c r="J52" s="57"/>
      <c r="K52" s="57"/>
      <c r="L52" s="103"/>
      <c r="M52" s="119"/>
      <c r="N52" s="57"/>
      <c r="O52" s="57"/>
      <c r="P52" s="103"/>
      <c r="Q52" s="57"/>
      <c r="R52" s="57"/>
      <c r="S52" s="57"/>
      <c r="T52" s="57" t="s">
        <v>1866</v>
      </c>
      <c r="U52" s="683" t="s">
        <v>1107</v>
      </c>
      <c r="V52" s="104" t="s">
        <v>746</v>
      </c>
      <c r="X52" s="683" t="s">
        <v>1107</v>
      </c>
      <c r="Y52" s="104" t="s">
        <v>744</v>
      </c>
      <c r="Z52" s="104" t="s">
        <v>1867</v>
      </c>
      <c r="AA52" s="104"/>
      <c r="AB52" s="104"/>
      <c r="AC52" s="104"/>
      <c r="AD52" s="104"/>
      <c r="AE52" s="104"/>
      <c r="AF52" s="104"/>
      <c r="AG52" s="104"/>
      <c r="AH52" s="104"/>
      <c r="AI52" s="104"/>
      <c r="AJ52" s="103"/>
      <c r="AK52" s="105"/>
      <c r="AL52" s="58"/>
      <c r="AM52" s="58"/>
      <c r="AN52" s="185"/>
      <c r="AO52" s="105"/>
      <c r="AP52" s="58"/>
      <c r="AQ52" s="106"/>
      <c r="AR52" s="100"/>
      <c r="AS52" s="57"/>
      <c r="AT52" s="57"/>
      <c r="AU52" s="57"/>
      <c r="AV52" s="57"/>
      <c r="AW52" s="57"/>
      <c r="AX52" s="57"/>
      <c r="AY52" s="57"/>
      <c r="AZ52" s="57"/>
      <c r="BA52" s="57"/>
      <c r="BB52" s="57"/>
    </row>
    <row r="53" spans="1:54" ht="12" customHeight="1">
      <c r="A53" s="1629"/>
      <c r="B53" s="756"/>
      <c r="C53" s="757"/>
      <c r="D53" s="757"/>
      <c r="E53" s="758"/>
      <c r="F53" s="119"/>
      <c r="G53" s="57"/>
      <c r="H53" s="103"/>
      <c r="I53" s="119"/>
      <c r="J53" s="57"/>
      <c r="K53" s="57"/>
      <c r="L53" s="103"/>
      <c r="M53" s="119"/>
      <c r="N53" s="57"/>
      <c r="O53" s="57"/>
      <c r="P53" s="103"/>
      <c r="Q53" s="57"/>
      <c r="R53" s="57"/>
      <c r="S53" s="104" t="s">
        <v>772</v>
      </c>
      <c r="T53" s="57" t="s">
        <v>1868</v>
      </c>
      <c r="U53" s="104"/>
      <c r="V53" s="104"/>
      <c r="W53" s="104"/>
      <c r="X53" s="104"/>
      <c r="Y53" s="104"/>
      <c r="Z53" s="104"/>
      <c r="AA53" s="57" t="s">
        <v>1866</v>
      </c>
      <c r="AB53" s="683" t="s">
        <v>1107</v>
      </c>
      <c r="AC53" s="104" t="s">
        <v>746</v>
      </c>
      <c r="AE53" s="683" t="s">
        <v>1107</v>
      </c>
      <c r="AF53" s="104" t="s">
        <v>744</v>
      </c>
      <c r="AG53" s="104" t="s">
        <v>1867</v>
      </c>
      <c r="AH53" s="104"/>
      <c r="AI53" s="104"/>
      <c r="AJ53" s="103"/>
      <c r="AK53" s="105"/>
      <c r="AL53" s="58"/>
      <c r="AM53" s="58"/>
      <c r="AN53" s="185"/>
      <c r="AO53" s="105"/>
      <c r="AP53" s="58"/>
      <c r="AQ53" s="106"/>
      <c r="AR53" s="100"/>
      <c r="AS53" s="57"/>
      <c r="AT53" s="57"/>
      <c r="AU53" s="57"/>
      <c r="AV53" s="57"/>
      <c r="AW53" s="57"/>
      <c r="AX53" s="57"/>
      <c r="AY53" s="57"/>
      <c r="AZ53" s="57"/>
      <c r="BA53" s="57"/>
      <c r="BB53" s="57"/>
    </row>
    <row r="54" spans="1:54" ht="12" customHeight="1">
      <c r="A54" s="1629"/>
      <c r="B54" s="756"/>
      <c r="C54" s="757"/>
      <c r="D54" s="757"/>
      <c r="E54" s="758"/>
      <c r="F54" s="119"/>
      <c r="G54" s="57"/>
      <c r="H54" s="103"/>
      <c r="I54" s="119"/>
      <c r="J54" s="57"/>
      <c r="K54" s="57"/>
      <c r="L54" s="103"/>
      <c r="M54" s="122"/>
      <c r="N54" s="111"/>
      <c r="O54" s="111"/>
      <c r="P54" s="152"/>
      <c r="Q54" s="111"/>
      <c r="R54" s="684" t="s">
        <v>192</v>
      </c>
      <c r="S54" s="111" t="s">
        <v>1763</v>
      </c>
      <c r="T54" s="117"/>
      <c r="U54" s="117" t="s">
        <v>1846</v>
      </c>
      <c r="V54" s="1652"/>
      <c r="W54" s="1652"/>
      <c r="X54" s="1652"/>
      <c r="Y54" s="1652"/>
      <c r="Z54" s="1652"/>
      <c r="AA54" s="1652"/>
      <c r="AB54" s="1652"/>
      <c r="AC54" s="1652"/>
      <c r="AD54" s="1652"/>
      <c r="AE54" s="1652"/>
      <c r="AF54" s="1652"/>
      <c r="AG54" s="1652"/>
      <c r="AH54" s="1652"/>
      <c r="AI54" s="111" t="s">
        <v>438</v>
      </c>
      <c r="AJ54" s="152"/>
      <c r="AK54" s="112"/>
      <c r="AL54" s="113"/>
      <c r="AM54" s="113"/>
      <c r="AN54" s="532"/>
      <c r="AO54" s="112"/>
      <c r="AP54" s="113"/>
      <c r="AQ54" s="114"/>
      <c r="AR54" s="100"/>
      <c r="AS54" s="57"/>
      <c r="AT54" s="57"/>
      <c r="AU54" s="57"/>
      <c r="AV54" s="57"/>
      <c r="AW54" s="57"/>
      <c r="AX54" s="57"/>
      <c r="AY54" s="57"/>
      <c r="AZ54" s="57"/>
      <c r="BA54" s="57"/>
      <c r="BB54" s="57"/>
    </row>
    <row r="55" spans="1:54" ht="12" customHeight="1">
      <c r="A55" s="1629"/>
      <c r="B55" s="530"/>
      <c r="C55" s="531"/>
      <c r="D55" s="531"/>
      <c r="E55" s="531"/>
      <c r="F55" s="119"/>
      <c r="G55" s="57"/>
      <c r="H55" s="103"/>
      <c r="I55" s="119"/>
      <c r="J55" s="57"/>
      <c r="K55" s="57"/>
      <c r="L55" s="103"/>
      <c r="M55" s="119" t="s">
        <v>1780</v>
      </c>
      <c r="N55" s="57"/>
      <c r="O55" s="57"/>
      <c r="P55" s="103"/>
      <c r="Q55" s="57" t="s">
        <v>1781</v>
      </c>
      <c r="R55" s="57"/>
      <c r="S55" s="57"/>
      <c r="T55" s="57"/>
      <c r="U55" s="104"/>
      <c r="V55" s="104"/>
      <c r="W55" s="104"/>
      <c r="X55" s="104" t="s">
        <v>466</v>
      </c>
      <c r="Y55" s="1649"/>
      <c r="Z55" s="1649"/>
      <c r="AA55" s="1649"/>
      <c r="AB55" s="1649"/>
      <c r="AC55" s="1649"/>
      <c r="AD55" s="1649"/>
      <c r="AE55" s="1649"/>
      <c r="AF55" s="1649"/>
      <c r="AG55" s="1649"/>
      <c r="AH55" s="1649"/>
      <c r="AI55" s="1649"/>
      <c r="AJ55" s="103" t="s">
        <v>518</v>
      </c>
      <c r="AK55" s="682" t="s">
        <v>1107</v>
      </c>
      <c r="AL55" s="58" t="s">
        <v>1748</v>
      </c>
      <c r="AM55" s="58"/>
      <c r="AN55" s="185"/>
      <c r="AO55" s="119" t="s">
        <v>554</v>
      </c>
      <c r="AP55" s="57" t="s">
        <v>1829</v>
      </c>
      <c r="AQ55" s="106"/>
      <c r="AR55" s="100"/>
      <c r="AS55" s="57"/>
      <c r="AT55" s="57"/>
      <c r="AU55" s="57"/>
      <c r="AV55" s="57"/>
      <c r="AW55" s="57"/>
      <c r="AX55" s="57"/>
      <c r="AY55" s="57"/>
      <c r="AZ55" s="57"/>
      <c r="BA55" s="57"/>
      <c r="BB55" s="57"/>
    </row>
    <row r="56" spans="1:54" ht="12" customHeight="1">
      <c r="A56" s="1629"/>
      <c r="B56" s="119"/>
      <c r="C56" s="57"/>
      <c r="D56" s="57"/>
      <c r="E56" s="57"/>
      <c r="F56" s="119"/>
      <c r="G56" s="118"/>
      <c r="H56" s="185"/>
      <c r="I56" s="119"/>
      <c r="J56" s="57"/>
      <c r="K56" s="57"/>
      <c r="L56" s="103"/>
      <c r="M56" s="119"/>
      <c r="N56" s="57"/>
      <c r="O56" s="57"/>
      <c r="P56" s="103"/>
      <c r="Q56" s="57"/>
      <c r="R56" s="58" t="s">
        <v>1782</v>
      </c>
      <c r="S56" s="57"/>
      <c r="T56" s="57"/>
      <c r="U56" s="104"/>
      <c r="V56" s="104"/>
      <c r="W56" s="104" t="s">
        <v>983</v>
      </c>
      <c r="X56" s="1649"/>
      <c r="Y56" s="1649"/>
      <c r="Z56" s="1649"/>
      <c r="AA56" s="1649"/>
      <c r="AB56" s="1649"/>
      <c r="AC56" s="1649"/>
      <c r="AD56" s="1649"/>
      <c r="AE56" s="1649"/>
      <c r="AF56" s="1649"/>
      <c r="AG56" s="104"/>
      <c r="AH56" s="57"/>
      <c r="AI56" s="115" t="s">
        <v>439</v>
      </c>
      <c r="AJ56" s="103" t="s">
        <v>440</v>
      </c>
      <c r="AK56" s="682" t="s">
        <v>1107</v>
      </c>
      <c r="AL56" s="58" t="s">
        <v>1768</v>
      </c>
      <c r="AM56" s="58"/>
      <c r="AN56" s="185"/>
      <c r="AO56" s="119" t="s">
        <v>3</v>
      </c>
      <c r="AP56" s="57" t="s">
        <v>1830</v>
      </c>
      <c r="AQ56" s="106"/>
      <c r="AR56" s="100"/>
      <c r="AS56" s="57"/>
      <c r="AT56" s="57"/>
      <c r="AU56" s="57"/>
      <c r="AV56" s="57"/>
      <c r="AW56" s="57"/>
      <c r="AX56" s="57"/>
      <c r="AY56" s="57"/>
      <c r="AZ56" s="57"/>
      <c r="BA56" s="57"/>
      <c r="BB56" s="57"/>
    </row>
    <row r="57" spans="1:54" ht="12" customHeight="1">
      <c r="A57" s="1629"/>
      <c r="B57" s="756"/>
      <c r="C57" s="757"/>
      <c r="D57" s="757"/>
      <c r="E57" s="758"/>
      <c r="F57" s="119"/>
      <c r="G57" s="118"/>
      <c r="H57" s="103"/>
      <c r="I57" s="119"/>
      <c r="J57" s="57"/>
      <c r="K57" s="57"/>
      <c r="L57" s="103"/>
      <c r="M57" s="119"/>
      <c r="N57" s="57"/>
      <c r="O57" s="57"/>
      <c r="P57" s="103"/>
      <c r="Q57" s="57" t="s">
        <v>1783</v>
      </c>
      <c r="R57" s="57"/>
      <c r="S57" s="57"/>
      <c r="T57" s="57"/>
      <c r="U57" s="104"/>
      <c r="V57" s="104"/>
      <c r="W57" s="104"/>
      <c r="X57" s="104"/>
      <c r="Y57" s="104"/>
      <c r="Z57" s="104"/>
      <c r="AA57" s="104"/>
      <c r="AB57" s="104"/>
      <c r="AC57" s="104"/>
      <c r="AD57" s="104"/>
      <c r="AE57" s="104"/>
      <c r="AF57" s="104"/>
      <c r="AG57" s="104"/>
      <c r="AH57" s="104"/>
      <c r="AI57" s="104"/>
      <c r="AJ57" s="103"/>
      <c r="AK57" s="105"/>
      <c r="AL57" s="58"/>
      <c r="AM57" s="58"/>
      <c r="AN57" s="185"/>
      <c r="AO57" s="105"/>
      <c r="AP57" s="58"/>
      <c r="AQ57" s="106"/>
      <c r="AR57" s="100"/>
      <c r="AS57" s="57"/>
      <c r="AT57" s="57"/>
      <c r="AU57" s="57"/>
      <c r="AV57" s="57"/>
      <c r="AW57" s="57"/>
      <c r="AX57" s="57"/>
      <c r="AY57" s="57"/>
      <c r="AZ57" s="57"/>
      <c r="BA57" s="57"/>
      <c r="BB57" s="57"/>
    </row>
    <row r="58" spans="1:54" ht="12" customHeight="1">
      <c r="A58" s="1629"/>
      <c r="B58" s="756"/>
      <c r="C58" s="757"/>
      <c r="D58" s="757"/>
      <c r="E58" s="758"/>
      <c r="F58" s="119"/>
      <c r="G58" s="57"/>
      <c r="H58" s="103"/>
      <c r="I58" s="119"/>
      <c r="J58" s="57"/>
      <c r="K58" s="57"/>
      <c r="L58" s="103"/>
      <c r="M58" s="119"/>
      <c r="N58" s="57"/>
      <c r="O58" s="57"/>
      <c r="P58" s="103"/>
      <c r="Q58" s="57"/>
      <c r="R58" s="683" t="s">
        <v>1107</v>
      </c>
      <c r="S58" s="57" t="s">
        <v>441</v>
      </c>
      <c r="T58" s="57"/>
      <c r="U58" s="104"/>
      <c r="V58" s="683" t="s">
        <v>1107</v>
      </c>
      <c r="W58" s="116" t="s">
        <v>442</v>
      </c>
      <c r="X58" s="104"/>
      <c r="Y58" s="104"/>
      <c r="Z58" s="683" t="s">
        <v>1107</v>
      </c>
      <c r="AA58" s="116" t="s">
        <v>443</v>
      </c>
      <c r="AB58" s="104"/>
      <c r="AC58" s="104"/>
      <c r="AD58" s="104"/>
      <c r="AE58" s="104"/>
      <c r="AF58" s="104"/>
      <c r="AG58" s="104"/>
      <c r="AH58" s="104"/>
      <c r="AI58" s="104"/>
      <c r="AJ58" s="103"/>
      <c r="AK58" s="105"/>
      <c r="AL58" s="58"/>
      <c r="AM58" s="58"/>
      <c r="AN58" s="185"/>
      <c r="AO58" s="105"/>
      <c r="AP58" s="58"/>
      <c r="AQ58" s="106"/>
      <c r="AR58" s="100"/>
      <c r="AS58" s="57"/>
      <c r="AT58" s="57"/>
      <c r="AU58" s="57"/>
      <c r="AV58" s="57"/>
      <c r="AW58" s="57"/>
      <c r="AX58" s="57"/>
      <c r="AY58" s="57"/>
      <c r="AZ58" s="57"/>
      <c r="BA58" s="57"/>
      <c r="BB58" s="57"/>
    </row>
    <row r="59" spans="1:54" ht="12" customHeight="1">
      <c r="A59" s="1629"/>
      <c r="B59" s="756"/>
      <c r="C59" s="757"/>
      <c r="D59" s="757"/>
      <c r="E59" s="758"/>
      <c r="F59" s="119"/>
      <c r="G59" s="57"/>
      <c r="H59" s="103"/>
      <c r="I59" s="119"/>
      <c r="J59" s="57"/>
      <c r="K59" s="57"/>
      <c r="L59" s="103"/>
      <c r="M59" s="119"/>
      <c r="N59" s="57"/>
      <c r="O59" s="57"/>
      <c r="P59" s="103"/>
      <c r="Q59" s="57"/>
      <c r="R59" s="683" t="s">
        <v>1107</v>
      </c>
      <c r="S59" s="57" t="s">
        <v>1784</v>
      </c>
      <c r="T59" s="57"/>
      <c r="U59" s="104"/>
      <c r="V59" s="104"/>
      <c r="W59" s="104"/>
      <c r="X59" s="104"/>
      <c r="Y59" s="104"/>
      <c r="Z59" s="683" t="s">
        <v>1107</v>
      </c>
      <c r="AA59" s="1650"/>
      <c r="AB59" s="1650"/>
      <c r="AC59" s="1650"/>
      <c r="AD59" s="1650"/>
      <c r="AE59" s="1650"/>
      <c r="AF59" s="1650"/>
      <c r="AG59" s="1650"/>
      <c r="AH59" s="1650"/>
      <c r="AI59" s="1650"/>
      <c r="AJ59" s="103"/>
      <c r="AK59" s="105"/>
      <c r="AL59" s="58"/>
      <c r="AM59" s="58"/>
      <c r="AN59" s="185"/>
      <c r="AO59" s="105"/>
      <c r="AP59" s="58"/>
      <c r="AQ59" s="106"/>
      <c r="AR59" s="100"/>
      <c r="AS59" s="57"/>
      <c r="AT59" s="57"/>
      <c r="AU59" s="57"/>
      <c r="AV59" s="57"/>
      <c r="AW59" s="57"/>
      <c r="AX59" s="57"/>
      <c r="AY59" s="57"/>
      <c r="AZ59" s="57"/>
      <c r="BA59" s="57"/>
      <c r="BB59" s="57"/>
    </row>
    <row r="60" spans="1:54" ht="12" customHeight="1">
      <c r="A60" s="1629"/>
      <c r="B60" s="756"/>
      <c r="C60" s="1655"/>
      <c r="D60" s="1655"/>
      <c r="E60" s="1656"/>
      <c r="F60" s="119"/>
      <c r="G60" s="57"/>
      <c r="H60" s="103"/>
      <c r="I60" s="119"/>
      <c r="J60" s="57"/>
      <c r="K60" s="57"/>
      <c r="L60" s="103"/>
      <c r="M60" s="119"/>
      <c r="N60" s="57"/>
      <c r="O60" s="57"/>
      <c r="P60" s="103"/>
      <c r="Q60" s="57" t="s">
        <v>1785</v>
      </c>
      <c r="R60" s="57"/>
      <c r="S60" s="57"/>
      <c r="T60" s="57"/>
      <c r="U60" s="104"/>
      <c r="V60" s="104"/>
      <c r="W60" s="104"/>
      <c r="X60" s="104"/>
      <c r="Y60" s="104"/>
      <c r="Z60" s="104"/>
      <c r="AA60" s="104"/>
      <c r="AB60" s="104"/>
      <c r="AC60" s="104"/>
      <c r="AD60" s="104"/>
      <c r="AE60" s="104"/>
      <c r="AF60" s="104"/>
      <c r="AG60" s="104"/>
      <c r="AH60" s="104"/>
      <c r="AI60" s="104"/>
      <c r="AJ60" s="103"/>
      <c r="AK60" s="105"/>
      <c r="AL60" s="58"/>
      <c r="AM60" s="58"/>
      <c r="AN60" s="185"/>
      <c r="AO60" s="105"/>
      <c r="AP60" s="58"/>
      <c r="AQ60" s="106"/>
      <c r="AR60" s="100"/>
      <c r="AS60" s="57"/>
      <c r="AT60" s="57"/>
      <c r="AU60" s="57"/>
      <c r="AV60" s="57"/>
      <c r="AW60" s="57"/>
      <c r="AX60" s="57"/>
      <c r="AY60" s="57"/>
      <c r="AZ60" s="57"/>
      <c r="BA60" s="57"/>
      <c r="BB60" s="57"/>
    </row>
    <row r="61" spans="1:54" ht="12" customHeight="1">
      <c r="A61" s="1629"/>
      <c r="B61" s="122"/>
      <c r="C61" s="1657"/>
      <c r="D61" s="1657"/>
      <c r="E61" s="1658"/>
      <c r="F61" s="122"/>
      <c r="G61" s="111"/>
      <c r="H61" s="103"/>
      <c r="I61" s="122"/>
      <c r="J61" s="111"/>
      <c r="K61" s="111"/>
      <c r="L61" s="152"/>
      <c r="M61" s="122"/>
      <c r="N61" s="111"/>
      <c r="O61" s="111"/>
      <c r="P61" s="152"/>
      <c r="Q61" s="111"/>
      <c r="R61" s="684" t="s">
        <v>1107</v>
      </c>
      <c r="S61" s="111" t="s">
        <v>1786</v>
      </c>
      <c r="T61" s="111"/>
      <c r="U61" s="117"/>
      <c r="V61" s="684" t="s">
        <v>1107</v>
      </c>
      <c r="W61" s="111" t="s">
        <v>1787</v>
      </c>
      <c r="X61" s="117"/>
      <c r="Y61" s="117"/>
      <c r="Z61" s="684" t="s">
        <v>1107</v>
      </c>
      <c r="AA61" s="111" t="s">
        <v>1788</v>
      </c>
      <c r="AB61" s="117"/>
      <c r="AC61" s="117"/>
      <c r="AD61" s="684" t="s">
        <v>1107</v>
      </c>
      <c r="AE61" s="113" t="s">
        <v>1846</v>
      </c>
      <c r="AF61" s="1672"/>
      <c r="AG61" s="1672"/>
      <c r="AH61" s="1672"/>
      <c r="AI61" s="1672"/>
      <c r="AJ61" s="152" t="s">
        <v>1832</v>
      </c>
      <c r="AK61" s="112"/>
      <c r="AL61" s="113"/>
      <c r="AM61" s="113"/>
      <c r="AN61" s="532"/>
      <c r="AO61" s="112"/>
      <c r="AP61" s="113"/>
      <c r="AQ61" s="114"/>
      <c r="AR61" s="100"/>
      <c r="AS61" s="57"/>
      <c r="AT61" s="57"/>
      <c r="AU61" s="57"/>
      <c r="AV61" s="57"/>
      <c r="AW61" s="57"/>
      <c r="AX61" s="57"/>
      <c r="AY61" s="57"/>
      <c r="AZ61" s="57"/>
      <c r="BA61" s="57"/>
      <c r="BB61" s="57"/>
    </row>
    <row r="62" spans="1:54" ht="12" customHeight="1">
      <c r="A62" s="1629"/>
      <c r="B62" s="530" t="s">
        <v>1854</v>
      </c>
      <c r="C62" s="531"/>
      <c r="D62" s="531"/>
      <c r="E62" s="535"/>
      <c r="F62" s="1659"/>
      <c r="G62" s="1660"/>
      <c r="H62" s="1661"/>
      <c r="I62" s="138" t="s">
        <v>1789</v>
      </c>
      <c r="J62" s="109"/>
      <c r="K62" s="109"/>
      <c r="L62" s="110"/>
      <c r="M62" s="138" t="s">
        <v>1790</v>
      </c>
      <c r="N62" s="109"/>
      <c r="O62" s="109"/>
      <c r="P62" s="110"/>
      <c r="Q62" s="118" t="s">
        <v>1791</v>
      </c>
      <c r="R62" s="118"/>
      <c r="S62" s="57"/>
      <c r="T62" s="57"/>
      <c r="U62" s="57"/>
      <c r="V62" s="57"/>
      <c r="W62" s="124" t="s">
        <v>466</v>
      </c>
      <c r="X62" s="1649"/>
      <c r="Y62" s="1649"/>
      <c r="Z62" s="1649"/>
      <c r="AA62" s="1649"/>
      <c r="AB62" s="1649"/>
      <c r="AC62" s="1649"/>
      <c r="AD62" s="1649"/>
      <c r="AE62" s="1649"/>
      <c r="AF62" s="1649"/>
      <c r="AG62" s="1649"/>
      <c r="AH62" s="1649"/>
      <c r="AI62" s="1649"/>
      <c r="AJ62" s="103" t="s">
        <v>518</v>
      </c>
      <c r="AK62" s="685" t="s">
        <v>1107</v>
      </c>
      <c r="AL62" s="58" t="s">
        <v>1766</v>
      </c>
      <c r="AM62" s="58"/>
      <c r="AN62" s="185"/>
      <c r="AO62" s="138" t="s">
        <v>1708</v>
      </c>
      <c r="AP62" s="109" t="s">
        <v>1829</v>
      </c>
      <c r="AQ62" s="533"/>
      <c r="AR62" s="100"/>
      <c r="AS62" s="57"/>
      <c r="AT62" s="57"/>
      <c r="AU62" s="57"/>
      <c r="AV62" s="57"/>
      <c r="AW62" s="57"/>
      <c r="AX62" s="57"/>
      <c r="AY62" s="57"/>
      <c r="AZ62" s="57"/>
      <c r="BA62" s="57"/>
      <c r="BB62" s="57"/>
    </row>
    <row r="63" spans="1:54" ht="12" customHeight="1">
      <c r="A63" s="1629"/>
      <c r="B63" s="119" t="s">
        <v>1835</v>
      </c>
      <c r="C63" s="57"/>
      <c r="D63" s="57"/>
      <c r="E63" s="103"/>
      <c r="F63" s="1662"/>
      <c r="G63" s="1663"/>
      <c r="H63" s="1664"/>
      <c r="I63" s="119"/>
      <c r="J63" s="57"/>
      <c r="K63" s="57"/>
      <c r="L63" s="103"/>
      <c r="M63" s="119" t="s">
        <v>464</v>
      </c>
      <c r="N63" s="57"/>
      <c r="O63" s="57"/>
      <c r="P63" s="103"/>
      <c r="Q63" s="683" t="s">
        <v>1107</v>
      </c>
      <c r="R63" s="118" t="s">
        <v>465</v>
      </c>
      <c r="S63" s="57"/>
      <c r="T63" s="57"/>
      <c r="U63" s="118"/>
      <c r="V63" s="57"/>
      <c r="W63" s="104"/>
      <c r="X63" s="104" t="s">
        <v>444</v>
      </c>
      <c r="Y63" s="1649"/>
      <c r="Z63" s="1649"/>
      <c r="AA63" s="1649"/>
      <c r="AB63" s="1649"/>
      <c r="AC63" s="1649"/>
      <c r="AD63" s="1649"/>
      <c r="AE63" s="1649"/>
      <c r="AF63" s="1649"/>
      <c r="AG63" s="104"/>
      <c r="AH63" s="104"/>
      <c r="AI63" s="120" t="s">
        <v>445</v>
      </c>
      <c r="AJ63" s="121" t="s">
        <v>446</v>
      </c>
      <c r="AK63" s="105"/>
      <c r="AL63" s="542" t="s">
        <v>1768</v>
      </c>
      <c r="AM63" s="58"/>
      <c r="AN63" s="185"/>
      <c r="AO63" s="119" t="s">
        <v>428</v>
      </c>
      <c r="AP63" s="57" t="s">
        <v>1830</v>
      </c>
      <c r="AQ63" s="106"/>
      <c r="AR63" s="100"/>
      <c r="AS63" s="57"/>
      <c r="AT63" s="57"/>
      <c r="AU63" s="57"/>
      <c r="AV63" s="57"/>
      <c r="AW63" s="57"/>
      <c r="AX63" s="57"/>
      <c r="AY63" s="57"/>
      <c r="AZ63" s="57"/>
      <c r="BA63" s="57"/>
      <c r="BB63" s="57"/>
    </row>
    <row r="64" spans="1:54" ht="12" customHeight="1">
      <c r="A64" s="1629"/>
      <c r="B64" s="119" t="s">
        <v>1836</v>
      </c>
      <c r="C64" s="57"/>
      <c r="D64" s="57"/>
      <c r="E64" s="103"/>
      <c r="F64" s="1662"/>
      <c r="G64" s="1663"/>
      <c r="H64" s="1664"/>
      <c r="I64" s="119"/>
      <c r="J64" s="57"/>
      <c r="K64" s="57"/>
      <c r="L64" s="103"/>
      <c r="M64" s="119"/>
      <c r="N64" s="57"/>
      <c r="O64" s="57"/>
      <c r="P64" s="103"/>
      <c r="Q64" s="682" t="s">
        <v>1107</v>
      </c>
      <c r="R64" s="118" t="s">
        <v>2207</v>
      </c>
      <c r="S64" s="57"/>
      <c r="T64" s="57"/>
      <c r="U64" s="118"/>
      <c r="V64" s="57"/>
      <c r="W64" s="104"/>
      <c r="X64" s="124" t="s">
        <v>8</v>
      </c>
      <c r="Y64" s="1649"/>
      <c r="Z64" s="1649"/>
      <c r="AA64" s="1649"/>
      <c r="AB64" s="1649"/>
      <c r="AC64" s="1649"/>
      <c r="AD64" s="1649"/>
      <c r="AE64" s="1649"/>
      <c r="AF64" s="1649"/>
      <c r="AG64" s="104"/>
      <c r="AH64" s="104"/>
      <c r="AI64" s="120" t="s">
        <v>467</v>
      </c>
      <c r="AJ64" s="121" t="s">
        <v>94</v>
      </c>
      <c r="AK64" s="682" t="s">
        <v>1107</v>
      </c>
      <c r="AL64" s="58" t="s">
        <v>1770</v>
      </c>
      <c r="AM64" s="58"/>
      <c r="AN64" s="185"/>
      <c r="AO64" s="105"/>
      <c r="AP64" s="58"/>
      <c r="AQ64" s="106"/>
      <c r="AR64" s="100"/>
      <c r="AS64" s="57"/>
      <c r="AT64" s="57"/>
      <c r="AU64" s="57"/>
      <c r="AV64" s="57"/>
      <c r="AW64" s="57"/>
      <c r="AX64" s="57"/>
      <c r="AY64" s="57"/>
      <c r="AZ64" s="57"/>
      <c r="BA64" s="57"/>
      <c r="BB64" s="57"/>
    </row>
    <row r="65" spans="1:54" ht="12" customHeight="1">
      <c r="A65" s="1629"/>
      <c r="B65" s="119" t="s">
        <v>81</v>
      </c>
      <c r="C65" s="57"/>
      <c r="D65" s="57"/>
      <c r="E65" s="103"/>
      <c r="F65" s="1662"/>
      <c r="G65" s="1663"/>
      <c r="H65" s="1664"/>
      <c r="I65" s="119"/>
      <c r="J65" s="57"/>
      <c r="K65" s="57"/>
      <c r="L65" s="103"/>
      <c r="M65" s="119"/>
      <c r="N65" s="57"/>
      <c r="O65" s="57"/>
      <c r="P65" s="103"/>
      <c r="Q65" s="682" t="s">
        <v>1107</v>
      </c>
      <c r="R65" s="57" t="s">
        <v>2220</v>
      </c>
      <c r="S65" s="57"/>
      <c r="T65" s="57"/>
      <c r="U65" s="118"/>
      <c r="V65" s="57"/>
      <c r="W65" s="104"/>
      <c r="X65" s="124"/>
      <c r="Y65" s="124"/>
      <c r="Z65" s="124"/>
      <c r="AA65" s="124" t="s">
        <v>8</v>
      </c>
      <c r="AB65" s="1649"/>
      <c r="AC65" s="1649"/>
      <c r="AD65" s="1649"/>
      <c r="AE65" s="1649"/>
      <c r="AF65" s="1649"/>
      <c r="AG65" s="1649"/>
      <c r="AH65" s="104"/>
      <c r="AI65" s="120" t="s">
        <v>2215</v>
      </c>
      <c r="AJ65" s="121" t="s">
        <v>2216</v>
      </c>
      <c r="AK65" s="682" t="s">
        <v>1107</v>
      </c>
      <c r="AL65" s="58" t="s">
        <v>469</v>
      </c>
      <c r="AM65" s="58"/>
      <c r="AN65" s="185"/>
      <c r="AO65" s="105"/>
      <c r="AP65" s="58"/>
      <c r="AQ65" s="106"/>
      <c r="AR65" s="100"/>
      <c r="AS65" s="57"/>
      <c r="AT65" s="57"/>
      <c r="AU65" s="57"/>
      <c r="AV65" s="57"/>
      <c r="AW65" s="57"/>
      <c r="AX65" s="57"/>
      <c r="AY65" s="57"/>
      <c r="AZ65" s="57"/>
      <c r="BA65" s="57"/>
      <c r="BB65" s="57"/>
    </row>
    <row r="66" spans="1:54" ht="12" customHeight="1">
      <c r="A66" s="1629"/>
      <c r="B66" s="119" t="s">
        <v>447</v>
      </c>
      <c r="C66" s="57"/>
      <c r="D66" s="57"/>
      <c r="E66" s="103"/>
      <c r="F66" s="1662"/>
      <c r="G66" s="1663"/>
      <c r="H66" s="1664"/>
      <c r="I66" s="119"/>
      <c r="J66" s="57"/>
      <c r="K66" s="57"/>
      <c r="L66" s="103"/>
      <c r="M66" s="119"/>
      <c r="N66" s="57"/>
      <c r="O66" s="57"/>
      <c r="P66" s="103"/>
      <c r="Q66" s="682" t="s">
        <v>1107</v>
      </c>
      <c r="R66" s="57" t="s">
        <v>2225</v>
      </c>
      <c r="S66" s="57"/>
      <c r="T66" s="57"/>
      <c r="U66" s="118"/>
      <c r="V66" s="57"/>
      <c r="W66" s="104"/>
      <c r="X66" s="124"/>
      <c r="Y66" s="124"/>
      <c r="Z66" s="124"/>
      <c r="AA66" s="124" t="s">
        <v>8</v>
      </c>
      <c r="AB66" s="1649"/>
      <c r="AC66" s="1649"/>
      <c r="AD66" s="1649"/>
      <c r="AE66" s="1649"/>
      <c r="AF66" s="1649"/>
      <c r="AG66" s="1649"/>
      <c r="AH66" s="104"/>
      <c r="AI66" s="120" t="s">
        <v>467</v>
      </c>
      <c r="AJ66" s="121" t="s">
        <v>2216</v>
      </c>
      <c r="AK66" s="105"/>
      <c r="AL66" s="542" t="s">
        <v>2095</v>
      </c>
      <c r="AM66" s="58"/>
      <c r="AN66" s="185"/>
      <c r="AO66" s="105"/>
      <c r="AP66" s="58"/>
      <c r="AQ66" s="106"/>
      <c r="AR66" s="100"/>
      <c r="AS66" s="57"/>
      <c r="AT66" s="57"/>
      <c r="AU66" s="57"/>
      <c r="AV66" s="57"/>
      <c r="AW66" s="57"/>
      <c r="AX66" s="57"/>
      <c r="AY66" s="57"/>
      <c r="AZ66" s="57"/>
      <c r="BA66" s="57"/>
      <c r="BB66" s="57"/>
    </row>
    <row r="67" spans="1:54" ht="12" customHeight="1">
      <c r="A67" s="1629"/>
      <c r="C67" s="57"/>
      <c r="D67" s="57"/>
      <c r="E67" s="103"/>
      <c r="F67" s="1662"/>
      <c r="G67" s="1663"/>
      <c r="H67" s="1664"/>
      <c r="I67" s="119"/>
      <c r="J67" s="57"/>
      <c r="K67" s="57"/>
      <c r="L67" s="103"/>
      <c r="M67" s="119"/>
      <c r="N67" s="57"/>
      <c r="O67" s="57"/>
      <c r="P67" s="103"/>
      <c r="Q67" s="578" t="s">
        <v>82</v>
      </c>
      <c r="R67" s="118"/>
      <c r="S67" s="57"/>
      <c r="T67" s="57"/>
      <c r="U67" s="57"/>
      <c r="V67" s="57"/>
      <c r="W67" s="104" t="s">
        <v>444</v>
      </c>
      <c r="X67" s="1653"/>
      <c r="Y67" s="1653"/>
      <c r="Z67" s="1653"/>
      <c r="AA67" s="1653"/>
      <c r="AB67" s="1653"/>
      <c r="AC67" s="1653"/>
      <c r="AD67" s="1653"/>
      <c r="AE67" s="1653"/>
      <c r="AF67" s="1653"/>
      <c r="AG67" s="1653"/>
      <c r="AH67" s="1653"/>
      <c r="AI67" s="1653"/>
      <c r="AJ67" s="121" t="s">
        <v>446</v>
      </c>
      <c r="AK67" s="105"/>
      <c r="AL67" s="58"/>
      <c r="AM67" s="58"/>
      <c r="AN67" s="185"/>
      <c r="AO67" s="105"/>
      <c r="AP67" s="58"/>
      <c r="AQ67" s="106"/>
      <c r="AR67" s="100"/>
      <c r="AS67" s="57"/>
      <c r="AT67" s="57"/>
      <c r="AU67" s="57"/>
      <c r="AV67" s="57"/>
      <c r="AW67" s="57"/>
      <c r="AX67" s="57"/>
      <c r="AY67" s="57"/>
      <c r="AZ67" s="57"/>
      <c r="BA67" s="57"/>
      <c r="BB67" s="57"/>
    </row>
    <row r="68" spans="1:54" ht="12" customHeight="1">
      <c r="A68" s="1629"/>
      <c r="C68" s="57"/>
      <c r="D68" s="57"/>
      <c r="E68" s="103"/>
      <c r="F68" s="1662"/>
      <c r="G68" s="1663"/>
      <c r="H68" s="1664"/>
      <c r="I68" s="119"/>
      <c r="J68" s="57"/>
      <c r="K68" s="57"/>
      <c r="L68" s="103"/>
      <c r="M68" s="119"/>
      <c r="N68" s="57"/>
      <c r="O68" s="57"/>
      <c r="P68" s="103"/>
      <c r="Q68" s="119"/>
      <c r="R68" s="118"/>
      <c r="S68" s="57"/>
      <c r="T68" s="58"/>
      <c r="U68" s="57"/>
      <c r="V68" s="57"/>
      <c r="W68" s="104" t="s">
        <v>8</v>
      </c>
      <c r="X68" s="1653"/>
      <c r="Y68" s="1653"/>
      <c r="Z68" s="1653"/>
      <c r="AA68" s="1653"/>
      <c r="AB68" s="1653"/>
      <c r="AC68" s="1653"/>
      <c r="AD68" s="1653"/>
      <c r="AE68" s="1653"/>
      <c r="AF68" s="1653"/>
      <c r="AG68" s="1653"/>
      <c r="AH68" s="1653"/>
      <c r="AI68" s="1653"/>
      <c r="AJ68" s="121" t="s">
        <v>94</v>
      </c>
      <c r="AK68" s="105"/>
      <c r="AL68" s="58"/>
      <c r="AM68" s="58"/>
      <c r="AN68" s="185"/>
      <c r="AO68" s="105"/>
      <c r="AP68" s="58"/>
      <c r="AQ68" s="106"/>
      <c r="AR68" s="100"/>
      <c r="AS68" s="57"/>
      <c r="AT68" s="57"/>
      <c r="AU68" s="57"/>
      <c r="AV68" s="57"/>
      <c r="AW68" s="57"/>
      <c r="AX68" s="57"/>
      <c r="AY68" s="57"/>
      <c r="AZ68" s="57"/>
      <c r="BA68" s="57"/>
      <c r="BB68" s="57"/>
    </row>
    <row r="69" spans="1:54" ht="12" customHeight="1">
      <c r="A69" s="1629"/>
      <c r="B69" s="119"/>
      <c r="C69" s="57"/>
      <c r="D69" s="57"/>
      <c r="E69" s="103"/>
      <c r="F69" s="1662"/>
      <c r="G69" s="1663"/>
      <c r="H69" s="1664"/>
      <c r="I69" s="119"/>
      <c r="J69" s="57"/>
      <c r="K69" s="57"/>
      <c r="L69" s="103"/>
      <c r="M69" s="122"/>
      <c r="N69" s="111"/>
      <c r="O69" s="111"/>
      <c r="P69" s="152"/>
      <c r="Q69" s="122" t="s">
        <v>83</v>
      </c>
      <c r="R69" s="111"/>
      <c r="S69" s="111"/>
      <c r="T69" s="113"/>
      <c r="U69" s="111"/>
      <c r="V69" s="111"/>
      <c r="W69" s="117" t="s">
        <v>444</v>
      </c>
      <c r="X69" s="1654"/>
      <c r="Y69" s="1654"/>
      <c r="Z69" s="1654"/>
      <c r="AA69" s="1654"/>
      <c r="AB69" s="1654"/>
      <c r="AC69" s="1654"/>
      <c r="AD69" s="1654"/>
      <c r="AE69" s="1654"/>
      <c r="AF69" s="1654"/>
      <c r="AG69" s="1654"/>
      <c r="AH69" s="1654"/>
      <c r="AI69" s="1654"/>
      <c r="AJ69" s="123" t="s">
        <v>446</v>
      </c>
      <c r="AK69" s="105"/>
      <c r="AL69" s="58"/>
      <c r="AM69" s="58"/>
      <c r="AN69" s="185"/>
      <c r="AO69" s="105"/>
      <c r="AP69" s="58"/>
      <c r="AQ69" s="106"/>
      <c r="AR69" s="100"/>
      <c r="AS69" s="57" t="s">
        <v>1130</v>
      </c>
      <c r="AT69" s="57" t="s">
        <v>1792</v>
      </c>
      <c r="AU69" s="57" t="s">
        <v>1793</v>
      </c>
      <c r="AV69" s="57" t="s">
        <v>458</v>
      </c>
      <c r="AW69" s="57" t="s">
        <v>459</v>
      </c>
      <c r="AX69" s="57" t="s">
        <v>460</v>
      </c>
      <c r="AY69" s="57" t="s">
        <v>461</v>
      </c>
      <c r="AZ69" s="57" t="s">
        <v>462</v>
      </c>
      <c r="BA69" s="57" t="s">
        <v>463</v>
      </c>
      <c r="BB69" s="57"/>
    </row>
    <row r="70" spans="1:54" ht="12" customHeight="1">
      <c r="A70" s="1629"/>
      <c r="B70" s="119"/>
      <c r="C70" s="57"/>
      <c r="D70" s="57"/>
      <c r="E70" s="103"/>
      <c r="F70" s="1669"/>
      <c r="G70" s="1670"/>
      <c r="H70" s="1671"/>
      <c r="I70" s="122"/>
      <c r="J70" s="111"/>
      <c r="K70" s="111"/>
      <c r="L70" s="152"/>
      <c r="M70" s="122" t="s">
        <v>2217</v>
      </c>
      <c r="N70" s="111"/>
      <c r="O70" s="111"/>
      <c r="P70" s="152"/>
      <c r="Q70" s="111" t="s">
        <v>2218</v>
      </c>
      <c r="R70" s="111"/>
      <c r="S70" s="111"/>
      <c r="T70" s="113" t="s">
        <v>2223</v>
      </c>
      <c r="U70" s="1654"/>
      <c r="V70" s="1654"/>
      <c r="W70" s="1654"/>
      <c r="X70" s="1654"/>
      <c r="Y70" s="1654"/>
      <c r="Z70" s="1654"/>
      <c r="AA70" s="1654"/>
      <c r="AB70" s="1654"/>
      <c r="AC70" s="1654"/>
      <c r="AD70" s="1654"/>
      <c r="AE70" s="1654"/>
      <c r="AF70" s="1654"/>
      <c r="AG70" s="1654"/>
      <c r="AH70" s="1654"/>
      <c r="AI70" s="1654"/>
      <c r="AJ70" s="152" t="s">
        <v>2224</v>
      </c>
      <c r="AK70" s="112"/>
      <c r="AL70" s="113"/>
      <c r="AM70" s="113"/>
      <c r="AN70" s="532"/>
      <c r="AO70" s="112"/>
      <c r="AP70" s="113"/>
      <c r="AQ70" s="114"/>
      <c r="AR70" s="100"/>
      <c r="AS70" s="57"/>
      <c r="AT70" s="57"/>
      <c r="AU70" s="57"/>
      <c r="AV70" s="57"/>
      <c r="AW70" s="57"/>
      <c r="AX70" s="57"/>
      <c r="AY70" s="57"/>
      <c r="AZ70" s="57"/>
      <c r="BA70" s="57"/>
      <c r="BB70" s="57"/>
    </row>
    <row r="71" spans="1:54" ht="12" customHeight="1">
      <c r="A71" s="1629"/>
      <c r="B71" s="135" t="s">
        <v>1855</v>
      </c>
      <c r="C71" s="136"/>
      <c r="D71" s="136"/>
      <c r="E71" s="137"/>
      <c r="F71" s="1659"/>
      <c r="G71" s="1660"/>
      <c r="H71" s="1661"/>
      <c r="I71" s="138" t="s">
        <v>477</v>
      </c>
      <c r="J71" s="109"/>
      <c r="K71" s="109"/>
      <c r="L71" s="110"/>
      <c r="M71" s="138" t="s">
        <v>478</v>
      </c>
      <c r="N71" s="109"/>
      <c r="O71" s="109"/>
      <c r="P71" s="103"/>
      <c r="Q71" s="683" t="s">
        <v>1107</v>
      </c>
      <c r="R71" s="116" t="s">
        <v>479</v>
      </c>
      <c r="S71" s="104"/>
      <c r="T71" s="104"/>
      <c r="U71" s="104"/>
      <c r="V71" s="104"/>
      <c r="W71" s="104"/>
      <c r="X71" s="104"/>
      <c r="Y71" s="104"/>
      <c r="Z71" s="104"/>
      <c r="AA71" s="104"/>
      <c r="AB71" s="104"/>
      <c r="AC71" s="104"/>
      <c r="AD71" s="104"/>
      <c r="AE71" s="104"/>
      <c r="AF71" s="104"/>
      <c r="AG71" s="104"/>
      <c r="AH71" s="104"/>
      <c r="AI71" s="104"/>
      <c r="AJ71" s="104"/>
      <c r="AK71" s="682" t="s">
        <v>1107</v>
      </c>
      <c r="AL71" s="58" t="s">
        <v>1766</v>
      </c>
      <c r="AM71" s="58"/>
      <c r="AN71" s="185"/>
      <c r="AO71" s="119" t="s">
        <v>1708</v>
      </c>
      <c r="AP71" s="109" t="s">
        <v>1829</v>
      </c>
      <c r="AQ71" s="533"/>
      <c r="AR71" s="100"/>
      <c r="AS71" s="57"/>
      <c r="AT71" s="57"/>
      <c r="AU71" s="57"/>
      <c r="AV71" s="57"/>
      <c r="AW71" s="57"/>
      <c r="AX71" s="57"/>
      <c r="AY71" s="57"/>
      <c r="AZ71" s="57"/>
      <c r="BA71" s="57"/>
      <c r="BB71" s="57"/>
    </row>
    <row r="72" spans="1:54" ht="12" customHeight="1">
      <c r="A72" s="1629"/>
      <c r="B72" s="119" t="s">
        <v>91</v>
      </c>
      <c r="C72" s="57"/>
      <c r="D72" s="57"/>
      <c r="E72" s="103"/>
      <c r="F72" s="1662"/>
      <c r="G72" s="1663"/>
      <c r="H72" s="1664"/>
      <c r="I72" s="119"/>
      <c r="J72" s="57"/>
      <c r="K72" s="57"/>
      <c r="L72" s="103"/>
      <c r="M72" s="119" t="s">
        <v>480</v>
      </c>
      <c r="N72" s="57"/>
      <c r="O72" s="57"/>
      <c r="P72" s="103"/>
      <c r="Q72" s="120" t="s">
        <v>427</v>
      </c>
      <c r="R72" s="58" t="s">
        <v>481</v>
      </c>
      <c r="S72" s="57"/>
      <c r="T72" s="57" t="s">
        <v>422</v>
      </c>
      <c r="U72" s="1653"/>
      <c r="V72" s="1653"/>
      <c r="W72" s="1653"/>
      <c r="X72" s="1653"/>
      <c r="Y72" s="1653"/>
      <c r="Z72" s="1653"/>
      <c r="AA72" s="1653"/>
      <c r="AB72" s="1653"/>
      <c r="AC72" s="1653"/>
      <c r="AD72" s="1653"/>
      <c r="AE72" s="1653"/>
      <c r="AF72" s="1653"/>
      <c r="AG72" s="1653"/>
      <c r="AH72" s="1653"/>
      <c r="AI72" s="1653"/>
      <c r="AJ72" s="103" t="s">
        <v>1019</v>
      </c>
      <c r="AK72" s="105"/>
      <c r="AL72" s="542" t="s">
        <v>1768</v>
      </c>
      <c r="AM72" s="58"/>
      <c r="AN72" s="185"/>
      <c r="AO72" s="119" t="s">
        <v>428</v>
      </c>
      <c r="AP72" s="57" t="s">
        <v>1830</v>
      </c>
      <c r="AQ72" s="106"/>
      <c r="AR72" s="100"/>
      <c r="AS72" s="57"/>
      <c r="AT72" s="57"/>
      <c r="AU72" s="57"/>
      <c r="AV72" s="57"/>
      <c r="AW72" s="57"/>
      <c r="AX72" s="57"/>
      <c r="AY72" s="57"/>
      <c r="AZ72" s="57"/>
      <c r="BA72" s="57"/>
      <c r="BB72" s="57"/>
    </row>
    <row r="73" spans="1:54" ht="12" customHeight="1">
      <c r="A73" s="1629"/>
      <c r="B73" s="119" t="s">
        <v>92</v>
      </c>
      <c r="C73" s="57"/>
      <c r="D73" s="57"/>
      <c r="E73" s="103"/>
      <c r="F73" s="1662"/>
      <c r="G73" s="1663"/>
      <c r="H73" s="1664"/>
      <c r="I73" s="119"/>
      <c r="J73" s="57"/>
      <c r="K73" s="57"/>
      <c r="L73" s="103"/>
      <c r="M73" s="119" t="s">
        <v>483</v>
      </c>
      <c r="N73" s="57"/>
      <c r="O73" s="57"/>
      <c r="P73" s="103"/>
      <c r="Q73" s="120" t="s">
        <v>1753</v>
      </c>
      <c r="R73" s="58" t="s">
        <v>484</v>
      </c>
      <c r="S73" s="57"/>
      <c r="T73" s="57" t="s">
        <v>1778</v>
      </c>
      <c r="U73" s="1653"/>
      <c r="V73" s="1653"/>
      <c r="W73" s="1653"/>
      <c r="X73" s="1653"/>
      <c r="Y73" s="1653"/>
      <c r="Z73" s="1653"/>
      <c r="AA73" s="1653"/>
      <c r="AB73" s="1653"/>
      <c r="AC73" s="1653"/>
      <c r="AD73" s="1653"/>
      <c r="AE73" s="1653"/>
      <c r="AF73" s="1653"/>
      <c r="AG73" s="1653"/>
      <c r="AH73" s="1653"/>
      <c r="AI73" s="1653"/>
      <c r="AJ73" s="103" t="s">
        <v>1779</v>
      </c>
      <c r="AK73" s="682" t="s">
        <v>1107</v>
      </c>
      <c r="AL73" s="58" t="s">
        <v>1770</v>
      </c>
      <c r="AM73" s="58"/>
      <c r="AN73" s="185"/>
      <c r="AO73" s="105"/>
      <c r="AP73" s="58"/>
      <c r="AQ73" s="106"/>
      <c r="AR73" s="100"/>
      <c r="AS73" s="57" t="s">
        <v>2737</v>
      </c>
      <c r="AT73" s="57" t="s">
        <v>470</v>
      </c>
      <c r="AU73" s="57" t="s">
        <v>471</v>
      </c>
      <c r="AV73" s="57" t="s">
        <v>472</v>
      </c>
      <c r="AW73" s="57" t="s">
        <v>473</v>
      </c>
      <c r="AX73" s="57" t="s">
        <v>474</v>
      </c>
      <c r="AY73" s="57" t="s">
        <v>475</v>
      </c>
      <c r="AZ73" s="57" t="s">
        <v>476</v>
      </c>
      <c r="BA73" s="57"/>
      <c r="BB73" s="57"/>
    </row>
    <row r="74" spans="1:54" ht="12" customHeight="1">
      <c r="A74" s="1629"/>
      <c r="B74" s="119"/>
      <c r="C74" s="57"/>
      <c r="D74" s="57"/>
      <c r="E74" s="103"/>
      <c r="F74" s="1662"/>
      <c r="G74" s="1663"/>
      <c r="H74" s="1664"/>
      <c r="I74" s="119"/>
      <c r="J74" s="57"/>
      <c r="K74" s="57"/>
      <c r="L74" s="103"/>
      <c r="M74" s="119"/>
      <c r="N74" s="57"/>
      <c r="O74" s="57"/>
      <c r="P74" s="103"/>
      <c r="Q74" s="57"/>
      <c r="R74" s="58"/>
      <c r="S74" s="57"/>
      <c r="T74" s="57"/>
      <c r="U74" s="57"/>
      <c r="V74" s="57"/>
      <c r="W74" s="1651"/>
      <c r="X74" s="1651"/>
      <c r="Y74" s="1651"/>
      <c r="Z74" s="1651"/>
      <c r="AA74" s="1651"/>
      <c r="AB74" s="1651"/>
      <c r="AC74" s="1651"/>
      <c r="AD74" s="1651"/>
      <c r="AE74" s="1651"/>
      <c r="AF74" s="1651"/>
      <c r="AG74" s="1651"/>
      <c r="AH74" s="1651"/>
      <c r="AI74" s="57"/>
      <c r="AJ74" s="103"/>
      <c r="AK74" s="682" t="s">
        <v>1107</v>
      </c>
      <c r="AL74" s="58" t="s">
        <v>488</v>
      </c>
      <c r="AM74" s="58"/>
      <c r="AN74" s="185"/>
      <c r="AO74" s="105"/>
      <c r="AP74" s="58"/>
      <c r="AQ74" s="106"/>
      <c r="AR74" s="100"/>
      <c r="AS74" s="57"/>
      <c r="AT74" s="57"/>
      <c r="AU74" s="57"/>
      <c r="AV74" s="57"/>
      <c r="AW74" s="57"/>
      <c r="AX74" s="57"/>
      <c r="AY74" s="57"/>
      <c r="AZ74" s="57"/>
      <c r="BA74" s="57"/>
      <c r="BB74" s="57"/>
    </row>
    <row r="75" spans="1:54" ht="12" customHeight="1">
      <c r="A75" s="1629"/>
      <c r="B75" s="119"/>
      <c r="C75" s="57"/>
      <c r="D75" s="57"/>
      <c r="E75" s="103"/>
      <c r="F75" s="1662"/>
      <c r="G75" s="1663"/>
      <c r="H75" s="1664"/>
      <c r="I75" s="119"/>
      <c r="J75" s="57"/>
      <c r="K75" s="57"/>
      <c r="L75" s="103"/>
      <c r="M75" s="119"/>
      <c r="N75" s="57"/>
      <c r="O75" s="57"/>
      <c r="P75" s="103"/>
      <c r="Q75" s="683" t="s">
        <v>1107</v>
      </c>
      <c r="R75" s="58" t="s">
        <v>489</v>
      </c>
      <c r="S75" s="57"/>
      <c r="T75" s="57"/>
      <c r="U75" s="104"/>
      <c r="V75" s="58"/>
      <c r="W75" s="57"/>
      <c r="X75" s="104"/>
      <c r="Y75" s="104"/>
      <c r="Z75" s="58"/>
      <c r="AA75" s="57"/>
      <c r="AB75" s="104"/>
      <c r="AC75" s="104"/>
      <c r="AD75" s="58"/>
      <c r="AE75" s="58"/>
      <c r="AF75" s="58"/>
      <c r="AG75" s="57"/>
      <c r="AH75" s="104"/>
      <c r="AI75" s="104"/>
      <c r="AJ75" s="103"/>
      <c r="AK75" s="682" t="s">
        <v>1107</v>
      </c>
      <c r="AL75" s="58" t="s">
        <v>1748</v>
      </c>
      <c r="AM75" s="58"/>
      <c r="AN75" s="185"/>
      <c r="AO75" s="105"/>
      <c r="AP75" s="58"/>
      <c r="AQ75" s="106"/>
      <c r="AR75" s="100"/>
      <c r="AS75" s="57" t="s">
        <v>84</v>
      </c>
      <c r="AT75" s="57" t="s">
        <v>85</v>
      </c>
      <c r="AU75" s="57" t="s">
        <v>86</v>
      </c>
      <c r="AV75" s="57" t="s">
        <v>87</v>
      </c>
      <c r="AW75" s="57" t="s">
        <v>88</v>
      </c>
      <c r="AX75" s="57" t="s">
        <v>89</v>
      </c>
      <c r="AY75" s="57" t="s">
        <v>90</v>
      </c>
      <c r="AZ75" s="57"/>
      <c r="BA75" s="57"/>
      <c r="BB75" s="57"/>
    </row>
    <row r="76" spans="1:54" ht="12" customHeight="1">
      <c r="A76" s="1629"/>
      <c r="B76" s="119"/>
      <c r="C76" s="57"/>
      <c r="D76" s="57"/>
      <c r="E76" s="103"/>
      <c r="F76" s="1662"/>
      <c r="G76" s="1663"/>
      <c r="H76" s="1664"/>
      <c r="I76" s="119"/>
      <c r="J76" s="57"/>
      <c r="K76" s="57"/>
      <c r="L76" s="103"/>
      <c r="M76" s="119"/>
      <c r="N76" s="57"/>
      <c r="O76" s="57"/>
      <c r="P76" s="103"/>
      <c r="Q76" s="120" t="s">
        <v>1038</v>
      </c>
      <c r="R76" s="58" t="s">
        <v>490</v>
      </c>
      <c r="S76" s="57"/>
      <c r="T76" s="57"/>
      <c r="U76" s="683" t="s">
        <v>1107</v>
      </c>
      <c r="V76" s="118" t="s">
        <v>491</v>
      </c>
      <c r="W76" s="124"/>
      <c r="X76" s="124"/>
      <c r="Y76" s="124"/>
      <c r="Z76" s="683" t="s">
        <v>1107</v>
      </c>
      <c r="AA76" s="118" t="s">
        <v>492</v>
      </c>
      <c r="AB76" s="124"/>
      <c r="AC76" s="124"/>
      <c r="AD76" s="124"/>
      <c r="AE76" s="124"/>
      <c r="AF76" s="124"/>
      <c r="AG76" s="124"/>
      <c r="AH76" s="124"/>
      <c r="AI76" s="124"/>
      <c r="AJ76" s="103"/>
      <c r="AK76" s="105"/>
      <c r="AL76" s="58"/>
      <c r="AM76" s="58"/>
      <c r="AN76" s="185"/>
      <c r="AO76" s="105"/>
      <c r="AP76" s="58"/>
      <c r="AQ76" s="106"/>
      <c r="AR76" s="100"/>
      <c r="AS76" s="57"/>
      <c r="AT76" s="57"/>
      <c r="AU76" s="57"/>
      <c r="AV76" s="57"/>
      <c r="AW76" s="57"/>
      <c r="AX76" s="57"/>
      <c r="AY76" s="57"/>
      <c r="AZ76" s="57"/>
      <c r="BA76" s="57"/>
      <c r="BB76" s="57"/>
    </row>
    <row r="77" spans="1:54" ht="12" customHeight="1">
      <c r="A77" s="1629"/>
      <c r="B77" s="119"/>
      <c r="C77" s="57"/>
      <c r="D77" s="57"/>
      <c r="E77" s="103"/>
      <c r="F77" s="1662"/>
      <c r="G77" s="1663"/>
      <c r="H77" s="1664"/>
      <c r="I77" s="119"/>
      <c r="J77" s="57"/>
      <c r="K77" s="57"/>
      <c r="L77" s="103"/>
      <c r="M77" s="119"/>
      <c r="N77" s="57"/>
      <c r="O77" s="57"/>
      <c r="P77" s="103"/>
      <c r="Q77" s="120"/>
      <c r="R77" s="58"/>
      <c r="S77" s="57"/>
      <c r="T77" s="57"/>
      <c r="U77" s="104"/>
      <c r="V77" s="104" t="s">
        <v>1806</v>
      </c>
      <c r="W77" s="1653"/>
      <c r="X77" s="1653"/>
      <c r="Y77" s="1653"/>
      <c r="Z77" s="1653"/>
      <c r="AA77" s="1653"/>
      <c r="AB77" s="1653"/>
      <c r="AC77" s="1653"/>
      <c r="AD77" s="1653"/>
      <c r="AE77" s="1653"/>
      <c r="AF77" s="1653"/>
      <c r="AG77" s="1653"/>
      <c r="AH77" s="1653"/>
      <c r="AI77" s="1653"/>
      <c r="AJ77" s="103" t="s">
        <v>448</v>
      </c>
      <c r="AK77" s="105"/>
      <c r="AL77" s="58"/>
      <c r="AM77" s="58"/>
      <c r="AN77" s="185"/>
      <c r="AO77" s="105"/>
      <c r="AP77" s="58"/>
      <c r="AQ77" s="106"/>
      <c r="AR77" s="100"/>
      <c r="AS77" s="57" t="s">
        <v>482</v>
      </c>
      <c r="AT77" s="57" t="s">
        <v>1763</v>
      </c>
      <c r="AU77" s="57"/>
      <c r="AV77" s="57"/>
      <c r="AW77" s="57"/>
      <c r="AX77" s="57"/>
      <c r="AY77" s="57"/>
      <c r="AZ77" s="57"/>
      <c r="BA77" s="57"/>
      <c r="BB77" s="57"/>
    </row>
    <row r="78" spans="1:54" ht="12" customHeight="1">
      <c r="A78" s="1629"/>
      <c r="B78" s="119"/>
      <c r="C78" s="57"/>
      <c r="D78" s="57"/>
      <c r="E78" s="103"/>
      <c r="F78" s="1662"/>
      <c r="G78" s="1663"/>
      <c r="H78" s="1664"/>
      <c r="I78" s="119"/>
      <c r="J78" s="57"/>
      <c r="K78" s="57"/>
      <c r="L78" s="103"/>
      <c r="M78" s="119"/>
      <c r="N78" s="57"/>
      <c r="O78" s="57"/>
      <c r="P78" s="103"/>
      <c r="Q78" s="120" t="s">
        <v>449</v>
      </c>
      <c r="R78" s="58" t="s">
        <v>497</v>
      </c>
      <c r="S78" s="57"/>
      <c r="T78" s="104"/>
      <c r="U78" s="104"/>
      <c r="V78" s="104" t="s">
        <v>917</v>
      </c>
      <c r="W78" s="1653"/>
      <c r="X78" s="1653"/>
      <c r="Y78" s="1653"/>
      <c r="Z78" s="1653"/>
      <c r="AA78" s="1653"/>
      <c r="AB78" s="1653"/>
      <c r="AC78" s="1653"/>
      <c r="AD78" s="1653"/>
      <c r="AE78" s="1653"/>
      <c r="AF78" s="1653"/>
      <c r="AG78" s="1653"/>
      <c r="AH78" s="1653"/>
      <c r="AI78" s="57" t="s">
        <v>450</v>
      </c>
      <c r="AJ78" s="103" t="s">
        <v>918</v>
      </c>
      <c r="AK78" s="105"/>
      <c r="AL78" s="58"/>
      <c r="AM78" s="58"/>
      <c r="AN78" s="185"/>
      <c r="AO78" s="105"/>
      <c r="AP78" s="58"/>
      <c r="AQ78" s="106"/>
      <c r="AR78" s="100"/>
      <c r="AS78" s="57" t="s">
        <v>485</v>
      </c>
      <c r="AT78" s="57" t="s">
        <v>486</v>
      </c>
      <c r="AU78" s="57" t="s">
        <v>487</v>
      </c>
      <c r="AV78" s="57" t="s">
        <v>1763</v>
      </c>
      <c r="AW78" s="57"/>
      <c r="AX78" s="57"/>
      <c r="AY78" s="57"/>
      <c r="AZ78" s="57"/>
      <c r="BA78" s="57"/>
      <c r="BB78" s="57"/>
    </row>
    <row r="79" spans="1:54" ht="12" customHeight="1">
      <c r="A79" s="1629"/>
      <c r="B79" s="119"/>
      <c r="C79" s="57"/>
      <c r="D79" s="57"/>
      <c r="E79" s="103"/>
      <c r="F79" s="1662"/>
      <c r="G79" s="1663"/>
      <c r="H79" s="1664"/>
      <c r="I79" s="119"/>
      <c r="J79" s="57"/>
      <c r="K79" s="57"/>
      <c r="L79" s="103"/>
      <c r="M79" s="119"/>
      <c r="N79" s="57"/>
      <c r="O79" s="57"/>
      <c r="P79" s="103"/>
      <c r="Q79" s="120" t="s">
        <v>417</v>
      </c>
      <c r="R79" s="58" t="s">
        <v>499</v>
      </c>
      <c r="S79" s="57"/>
      <c r="T79" s="57"/>
      <c r="U79" s="104"/>
      <c r="V79" s="104"/>
      <c r="W79" s="57"/>
      <c r="X79" s="104"/>
      <c r="Y79" s="104"/>
      <c r="Z79" s="58"/>
      <c r="AA79" s="57"/>
      <c r="AB79" s="104"/>
      <c r="AC79" s="104"/>
      <c r="AD79" s="58"/>
      <c r="AE79" s="58"/>
      <c r="AF79" s="58"/>
      <c r="AG79" s="57"/>
      <c r="AH79" s="104"/>
      <c r="AI79" s="104"/>
      <c r="AJ79" s="103"/>
      <c r="AK79" s="105"/>
      <c r="AL79" s="58"/>
      <c r="AM79" s="58"/>
      <c r="AN79" s="185"/>
      <c r="AO79" s="105"/>
      <c r="AP79" s="58"/>
      <c r="AQ79" s="106"/>
      <c r="AR79" s="100"/>
      <c r="AS79" s="57"/>
      <c r="AT79" s="57"/>
      <c r="AU79" s="57"/>
      <c r="AV79" s="57"/>
      <c r="AW79" s="57"/>
      <c r="AX79" s="57"/>
      <c r="AY79" s="57"/>
      <c r="AZ79" s="57"/>
      <c r="BA79" s="57"/>
      <c r="BB79" s="57"/>
    </row>
    <row r="80" spans="1:54" ht="12" customHeight="1">
      <c r="A80" s="1629"/>
      <c r="B80" s="119"/>
      <c r="C80" s="57"/>
      <c r="D80" s="57"/>
      <c r="E80" s="103"/>
      <c r="F80" s="1662"/>
      <c r="G80" s="1663"/>
      <c r="H80" s="1664"/>
      <c r="I80" s="119"/>
      <c r="J80" s="57"/>
      <c r="K80" s="57"/>
      <c r="L80" s="103"/>
      <c r="M80" s="119"/>
      <c r="N80" s="57"/>
      <c r="O80" s="57"/>
      <c r="P80" s="103"/>
      <c r="Q80" s="57"/>
      <c r="R80" s="115"/>
      <c r="S80" s="57" t="s">
        <v>500</v>
      </c>
      <c r="T80" s="57"/>
      <c r="U80" s="104"/>
      <c r="V80" s="104" t="s">
        <v>444</v>
      </c>
      <c r="W80" s="1653"/>
      <c r="X80" s="1653"/>
      <c r="Y80" s="1653"/>
      <c r="Z80" s="1653"/>
      <c r="AA80" s="1653"/>
      <c r="AB80" s="1653"/>
      <c r="AC80" s="1653"/>
      <c r="AD80" s="1653"/>
      <c r="AE80" s="1653"/>
      <c r="AF80" s="1653"/>
      <c r="AG80" s="1653"/>
      <c r="AH80" s="1653"/>
      <c r="AI80" s="104" t="s">
        <v>451</v>
      </c>
      <c r="AJ80" s="103" t="s">
        <v>446</v>
      </c>
      <c r="AK80" s="105"/>
      <c r="AL80" s="58"/>
      <c r="AM80" s="58"/>
      <c r="AN80" s="185"/>
      <c r="AO80" s="105"/>
      <c r="AP80" s="58"/>
      <c r="AQ80" s="106"/>
      <c r="AR80" s="100"/>
      <c r="AS80" s="57"/>
      <c r="AT80" s="57"/>
      <c r="AU80" s="57"/>
      <c r="AV80" s="57"/>
      <c r="AW80" s="57"/>
      <c r="AX80" s="57"/>
      <c r="AY80" s="57"/>
      <c r="AZ80" s="57"/>
      <c r="BA80" s="57"/>
      <c r="BB80" s="57"/>
    </row>
    <row r="81" spans="1:54" ht="12" customHeight="1" thickBot="1">
      <c r="A81" s="1630"/>
      <c r="B81" s="140"/>
      <c r="C81" s="126"/>
      <c r="D81" s="126"/>
      <c r="E81" s="128"/>
      <c r="F81" s="1665"/>
      <c r="G81" s="1666"/>
      <c r="H81" s="1667"/>
      <c r="I81" s="140"/>
      <c r="J81" s="126"/>
      <c r="K81" s="126"/>
      <c r="L81" s="128"/>
      <c r="M81" s="140"/>
      <c r="N81" s="126"/>
      <c r="O81" s="126"/>
      <c r="P81" s="128"/>
      <c r="Q81" s="126"/>
      <c r="R81" s="125"/>
      <c r="S81" s="126" t="s">
        <v>501</v>
      </c>
      <c r="T81" s="126"/>
      <c r="U81" s="127"/>
      <c r="V81" s="127" t="s">
        <v>8</v>
      </c>
      <c r="W81" s="1668"/>
      <c r="X81" s="1668"/>
      <c r="Y81" s="1668"/>
      <c r="Z81" s="1668"/>
      <c r="AA81" s="1668"/>
      <c r="AB81" s="1668"/>
      <c r="AC81" s="1668"/>
      <c r="AD81" s="1668"/>
      <c r="AE81" s="1668"/>
      <c r="AF81" s="1668"/>
      <c r="AG81" s="1668"/>
      <c r="AH81" s="1668"/>
      <c r="AI81" s="127" t="s">
        <v>452</v>
      </c>
      <c r="AJ81" s="128" t="s">
        <v>511</v>
      </c>
      <c r="AK81" s="129"/>
      <c r="AL81" s="61"/>
      <c r="AM81" s="61"/>
      <c r="AN81" s="536"/>
      <c r="AO81" s="129"/>
      <c r="AP81" s="61"/>
      <c r="AQ81" s="130"/>
      <c r="AR81" s="100"/>
      <c r="AS81" s="57" t="s">
        <v>491</v>
      </c>
      <c r="AT81" s="57" t="s">
        <v>492</v>
      </c>
      <c r="AU81" s="57"/>
      <c r="AV81" s="57"/>
      <c r="AW81" s="57"/>
      <c r="AX81" s="57"/>
      <c r="AY81" s="57"/>
      <c r="AZ81" s="57"/>
      <c r="BA81" s="57"/>
      <c r="BB81" s="57"/>
    </row>
    <row r="82" spans="1:54" ht="12" customHeight="1">
      <c r="AR82" s="100"/>
      <c r="AS82" s="57" t="s">
        <v>493</v>
      </c>
      <c r="AT82" s="57" t="s">
        <v>494</v>
      </c>
      <c r="AU82" s="57" t="s">
        <v>495</v>
      </c>
      <c r="AV82" s="57"/>
      <c r="AW82" s="57"/>
      <c r="AX82" s="57"/>
      <c r="AY82" s="57"/>
      <c r="AZ82" s="57"/>
      <c r="BA82" s="57"/>
      <c r="BB82" s="57"/>
    </row>
    <row r="83" spans="1:54" ht="12" customHeight="1">
      <c r="AR83" s="100"/>
      <c r="AS83" s="57"/>
      <c r="AT83" s="57"/>
      <c r="AU83" s="57"/>
      <c r="AV83" s="57"/>
      <c r="AW83" s="57"/>
      <c r="AX83" s="57"/>
      <c r="AY83" s="57"/>
      <c r="AZ83" s="57"/>
      <c r="BA83" s="57"/>
      <c r="BB83" s="57"/>
    </row>
    <row r="84" spans="1:54" ht="12" customHeight="1">
      <c r="A84" s="162" t="str">
        <f>申請書!U1</f>
        <v>ver_7.23</v>
      </c>
      <c r="AR84" s="100"/>
      <c r="AS84" s="57"/>
      <c r="AT84" s="57"/>
      <c r="AU84" s="57"/>
      <c r="AV84" s="57"/>
      <c r="AW84" s="57"/>
      <c r="AX84" s="57"/>
      <c r="AY84" s="57"/>
      <c r="AZ84" s="57"/>
      <c r="BA84" s="57"/>
      <c r="BB84" s="57"/>
    </row>
    <row r="85" spans="1:54" ht="12" customHeight="1" thickBot="1">
      <c r="AR85" s="100"/>
      <c r="AS85" s="57"/>
      <c r="AT85" s="57"/>
      <c r="AU85" s="57"/>
      <c r="AV85" s="57"/>
      <c r="AW85" s="57"/>
      <c r="AX85" s="57"/>
      <c r="AY85" s="57"/>
      <c r="AZ85" s="57"/>
      <c r="BA85" s="57"/>
      <c r="BB85" s="57"/>
    </row>
    <row r="86" spans="1:54" ht="12" customHeight="1" thickBot="1">
      <c r="AR86" s="100"/>
      <c r="AS86" s="778" t="str">
        <f>Y63&amp;" kN/㎡"</f>
        <v xml:space="preserve"> kN/㎡</v>
      </c>
      <c r="AT86" s="999" t="str">
        <f>AB65&amp;" kN/㎡"</f>
        <v xml:space="preserve"> kN/㎡</v>
      </c>
      <c r="AU86" s="57"/>
      <c r="AV86" s="57"/>
      <c r="AW86" s="57"/>
      <c r="AX86" s="57"/>
      <c r="AY86" s="57"/>
      <c r="AZ86" s="57"/>
      <c r="BA86" s="57"/>
      <c r="BB86" s="57"/>
    </row>
    <row r="87" spans="1:54" ht="12" customHeight="1" thickBot="1">
      <c r="AR87" s="100"/>
      <c r="AS87" s="778" t="str">
        <f>Y64&amp;" kN/本"</f>
        <v xml:space="preserve"> kN/本</v>
      </c>
      <c r="AT87" s="999" t="str">
        <f>AB66&amp;" kN/本"</f>
        <v xml:space="preserve"> kN/本</v>
      </c>
      <c r="AU87" s="57"/>
      <c r="AV87" s="57"/>
      <c r="AW87" s="57"/>
      <c r="AX87" s="57"/>
      <c r="AY87" s="57"/>
      <c r="AZ87" s="57"/>
      <c r="BA87" s="57"/>
      <c r="BB87" s="57"/>
    </row>
    <row r="88" spans="1:54" ht="12" customHeight="1" thickBot="1">
      <c r="AR88" s="100"/>
      <c r="AS88" s="778" t="str">
        <f>W78&amp;" m"</f>
        <v xml:space="preserve"> m</v>
      </c>
      <c r="AT88" s="57"/>
      <c r="AU88" s="57"/>
      <c r="AV88" s="57"/>
      <c r="AW88" s="57"/>
      <c r="AX88" s="57"/>
      <c r="AY88" s="57"/>
      <c r="AZ88" s="57"/>
      <c r="BA88" s="57"/>
      <c r="BB88" s="57"/>
    </row>
    <row r="89" spans="1:54" ht="12" customHeight="1" thickBot="1">
      <c r="AS89" s="778" t="str">
        <f>W80&amp;" ｃｍ"</f>
        <v xml:space="preserve"> ｃｍ</v>
      </c>
    </row>
    <row r="90" spans="1:54" ht="12" customHeight="1"/>
    <row r="91" spans="1:54" ht="12" customHeight="1"/>
    <row r="92" spans="1:54" ht="12" customHeight="1"/>
    <row r="93" spans="1:54" ht="12" customHeight="1"/>
    <row r="94" spans="1:54" ht="12" customHeight="1"/>
    <row r="95" spans="1:54" ht="12" customHeight="1"/>
    <row r="96" spans="1:5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sheetData>
  <mergeCells count="66">
    <mergeCell ref="C47:E48"/>
    <mergeCell ref="V20:X20"/>
    <mergeCell ref="B35:E36"/>
    <mergeCell ref="B38:E38"/>
    <mergeCell ref="B46:E46"/>
    <mergeCell ref="F41:H41"/>
    <mergeCell ref="B24:E24"/>
    <mergeCell ref="F27:H27"/>
    <mergeCell ref="B29:E31"/>
    <mergeCell ref="B23:E23"/>
    <mergeCell ref="B10:E10"/>
    <mergeCell ref="F10:H10"/>
    <mergeCell ref="I10:L10"/>
    <mergeCell ref="B43:E44"/>
    <mergeCell ref="AE20:AG20"/>
    <mergeCell ref="F33:H33"/>
    <mergeCell ref="F12:H12"/>
    <mergeCell ref="B16:E16"/>
    <mergeCell ref="V15:AH15"/>
    <mergeCell ref="Z33:AB33"/>
    <mergeCell ref="Z39:AB39"/>
    <mergeCell ref="F19:H19"/>
    <mergeCell ref="AG22:AI22"/>
    <mergeCell ref="AG27:AI27"/>
    <mergeCell ref="C60:E61"/>
    <mergeCell ref="F71:H81"/>
    <mergeCell ref="W81:AH81"/>
    <mergeCell ref="AB65:AG65"/>
    <mergeCell ref="AB66:AG66"/>
    <mergeCell ref="U72:AI72"/>
    <mergeCell ref="Y64:AF64"/>
    <mergeCell ref="F62:H70"/>
    <mergeCell ref="AF61:AI61"/>
    <mergeCell ref="W78:AH78"/>
    <mergeCell ref="W80:AH80"/>
    <mergeCell ref="W77:AI77"/>
    <mergeCell ref="AA59:AI59"/>
    <mergeCell ref="Y55:AI55"/>
    <mergeCell ref="V17:AH17"/>
    <mergeCell ref="V18:AH18"/>
    <mergeCell ref="W74:AH74"/>
    <mergeCell ref="Y63:AF63"/>
    <mergeCell ref="V54:AH54"/>
    <mergeCell ref="X56:AF56"/>
    <mergeCell ref="X67:AI67"/>
    <mergeCell ref="X69:AI69"/>
    <mergeCell ref="U73:AI73"/>
    <mergeCell ref="U70:AI70"/>
    <mergeCell ref="X68:AI68"/>
    <mergeCell ref="X62:AI62"/>
    <mergeCell ref="AO10:AQ10"/>
    <mergeCell ref="AK11:AN11"/>
    <mergeCell ref="AL45:AN45"/>
    <mergeCell ref="A12:A81"/>
    <mergeCell ref="A1:W1"/>
    <mergeCell ref="I3:AQ3"/>
    <mergeCell ref="I4:AQ4"/>
    <mergeCell ref="I5:AQ5"/>
    <mergeCell ref="B11:E11"/>
    <mergeCell ref="F11:H11"/>
    <mergeCell ref="I11:L11"/>
    <mergeCell ref="M11:P11"/>
    <mergeCell ref="I6:AQ6"/>
    <mergeCell ref="AO11:AQ11"/>
    <mergeCell ref="V12:AH12"/>
    <mergeCell ref="V14:AH14"/>
  </mergeCells>
  <phoneticPr fontId="4"/>
  <dataValidations count="17">
    <dataValidation type="list" allowBlank="1" showInputMessage="1" sqref="F19:H19 F12:H12" xr:uid="{00000000-0002-0000-0B00-000000000000}">
      <formula1>"3,2,1"</formula1>
    </dataValidation>
    <dataValidation type="list" allowBlank="1" showInputMessage="1" sqref="F33:H33 F41" xr:uid="{00000000-0002-0000-0B00-000001000000}">
      <formula1>"2,1,なし"</formula1>
    </dataValidation>
    <dataValidation type="list" allowBlank="1" showInputMessage="1" sqref="W77:AI77" xr:uid="{00000000-0002-0000-0B00-000002000000}">
      <formula1>$AS$82:$AU$82</formula1>
    </dataValidation>
    <dataValidation type="list" allowBlank="1" showInputMessage="1" sqref="U73:AI73" xr:uid="{00000000-0002-0000-0B00-000003000000}">
      <formula1>$AS$78:$AV$78</formula1>
    </dataValidation>
    <dataValidation type="list" allowBlank="1" showInputMessage="1" sqref="U72:AI72" xr:uid="{00000000-0002-0000-0B00-000004000000}">
      <formula1>$AS$77:$AT$77</formula1>
    </dataValidation>
    <dataValidation type="list" showInputMessage="1" showErrorMessage="1" sqref="Z76 Q63:Q66 R39:R40 AK12 R23:R26 R42 R33:R34 R28:R31 S46 R58:R59 R45 X52 U52 AB53 V61 Z61 T48:T50 R61 Z58:Z59 V58 AE53 R36 R54 AD61 M46 B47 Q75 U76 Q71" xr:uid="{00000000-0002-0000-0B00-000005000000}">
      <formula1>"　,■,□"</formula1>
    </dataValidation>
    <dataValidation type="list" allowBlank="1" showInputMessage="1" sqref="X69:AI69" xr:uid="{00000000-0002-0000-0B00-000006000000}">
      <formula1>$AS$75:$AY$75</formula1>
    </dataValidation>
    <dataValidation type="list" allowBlank="1" showInputMessage="1" showErrorMessage="1" sqref="AK64:AK65 AK27 AK23 AK21 AK32 AK44:AK45 AK55:AK56 AK38 AK62 AK71 AK73:AK75" xr:uid="{00000000-0002-0000-0B00-000007000000}">
      <formula1>"■,□"</formula1>
    </dataValidation>
    <dataValidation type="list" allowBlank="1" showInputMessage="1" sqref="X62:AH62" xr:uid="{00000000-0002-0000-0B00-000008000000}">
      <formula1>$AS$69:$BA$69</formula1>
    </dataValidation>
    <dataValidation type="list" allowBlank="1" showInputMessage="1" sqref="V18:AH18" xr:uid="{00000000-0002-0000-0B00-000009000000}">
      <formula1>$AS$18:$AX$18</formula1>
    </dataValidation>
    <dataValidation type="list" allowBlank="1" showInputMessage="1" sqref="V17:AH17" xr:uid="{00000000-0002-0000-0B00-00000A000000}">
      <formula1>$AS$17:$AX$17</formula1>
    </dataValidation>
    <dataValidation type="list" allowBlank="1" showInputMessage="1" sqref="V12:AH12" xr:uid="{00000000-0002-0000-0B00-00000B000000}">
      <formula1>$AS$12:$AU$12</formula1>
    </dataValidation>
    <dataValidation type="list" allowBlank="1" showInputMessage="1" showErrorMessage="1" sqref="W14:W15" xr:uid="{00000000-0002-0000-0B00-00000C000000}">
      <formula1>$AS$12:$AU$12</formula1>
    </dataValidation>
    <dataValidation type="list" allowBlank="1" showInputMessage="1" showErrorMessage="1" sqref="B16 B24" xr:uid="{00000000-0002-0000-0B00-00000D000000}">
      <formula1>"■該当なし,□該当なし"</formula1>
    </dataValidation>
    <dataValidation allowBlank="1" showInputMessage="1" sqref="W67:W69" xr:uid="{00000000-0002-0000-0B00-00000E000000}"/>
    <dataValidation type="list" allowBlank="1" showInputMessage="1" showErrorMessage="1" sqref="B23:E23 B46:E46 B38:E38" xr:uid="{00000000-0002-0000-0B00-00000F000000}">
      <formula1>"■選択無,□選択無"</formula1>
    </dataValidation>
    <dataValidation type="list" allowBlank="1" showInputMessage="1" sqref="X67:AI67" xr:uid="{00000000-0002-0000-0B00-000010000000}">
      <formula1>$AS$73:$AZ$73</formula1>
    </dataValidation>
  </dataValidations>
  <printOptions horizontalCentered="1"/>
  <pageMargins left="0.39370078740157483" right="0.39370078740157483" top="0.39370078740157483" bottom="0.39370078740157483" header="0.39370078740157483" footer="0.19685039370078741"/>
  <pageSetup paperSize="9" scale="85" orientation="portrait" blackAndWhite="1" verticalDpi="4294967293" r:id="rId1"/>
  <headerFooter alignWithMargins="0"/>
  <ignoredErrors>
    <ignoredError sqref="F12 F19 F33 F41 B46 B38 B2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BO123"/>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9" hidden="1" customWidth="1"/>
  </cols>
  <sheetData>
    <row r="1" spans="1:51" ht="12" customHeight="1">
      <c r="A1" s="1631" t="s">
        <v>2699</v>
      </c>
      <c r="B1" s="1631"/>
      <c r="C1" s="1631"/>
      <c r="D1" s="1631"/>
      <c r="E1" s="1631"/>
      <c r="F1" s="1631"/>
      <c r="G1" s="1631"/>
      <c r="H1" s="1631"/>
      <c r="I1" s="1631"/>
      <c r="J1" s="1631"/>
      <c r="K1" s="1631"/>
      <c r="L1" s="1631"/>
      <c r="M1" s="1631"/>
      <c r="N1" s="1631"/>
      <c r="O1" s="1631"/>
      <c r="P1" s="1631"/>
      <c r="Q1" s="1631"/>
      <c r="R1" s="1631"/>
      <c r="S1" s="1631"/>
      <c r="T1" s="1631"/>
      <c r="U1" s="1631"/>
      <c r="V1" s="1631"/>
      <c r="W1" s="1631"/>
      <c r="X1" s="57"/>
      <c r="Y1" s="57"/>
      <c r="Z1" s="57"/>
      <c r="AA1" s="57"/>
      <c r="AB1" s="57"/>
      <c r="AC1" s="57"/>
      <c r="AD1" s="57"/>
      <c r="AE1" s="57"/>
      <c r="AF1" s="57"/>
      <c r="AG1" s="57"/>
      <c r="AH1" s="57"/>
      <c r="AI1" s="57"/>
      <c r="AJ1" s="57"/>
      <c r="AK1" s="57"/>
      <c r="AL1" s="57"/>
      <c r="AM1" s="57"/>
      <c r="AN1" s="57"/>
      <c r="AO1" s="120"/>
      <c r="AP1" s="120"/>
      <c r="AQ1" s="120" t="s">
        <v>1556</v>
      </c>
      <c r="AR1" s="120"/>
      <c r="AS1" s="57"/>
      <c r="AT1" s="57"/>
      <c r="AU1" s="57"/>
      <c r="AV1" s="57"/>
      <c r="AW1" s="57"/>
      <c r="AX1" s="57"/>
      <c r="AY1" s="57"/>
    </row>
    <row r="2" spans="1:51" ht="12" customHeight="1">
      <c r="A2" s="118"/>
      <c r="B2" s="118"/>
      <c r="C2" s="118"/>
      <c r="D2" s="118"/>
      <c r="E2" s="118"/>
      <c r="F2" s="118"/>
      <c r="G2" s="118"/>
      <c r="H2" s="118"/>
      <c r="I2" s="118"/>
      <c r="J2" s="118"/>
      <c r="K2" s="118"/>
      <c r="L2" s="118"/>
      <c r="M2" s="118"/>
      <c r="N2" s="118"/>
      <c r="O2" s="118"/>
      <c r="P2" s="118"/>
      <c r="Q2" s="118"/>
      <c r="R2" s="118"/>
      <c r="S2" s="118"/>
      <c r="T2" s="118"/>
      <c r="U2" s="118"/>
      <c r="V2" s="118"/>
      <c r="W2" s="118"/>
      <c r="X2" s="57"/>
      <c r="Y2" s="57"/>
      <c r="Z2" s="57"/>
      <c r="AA2" s="57"/>
      <c r="AB2" s="57"/>
      <c r="AC2" s="57"/>
      <c r="AD2" s="57"/>
      <c r="AE2" s="57"/>
      <c r="AF2" s="57"/>
      <c r="AG2" s="57"/>
      <c r="AH2" s="57"/>
      <c r="AI2" s="57"/>
      <c r="AJ2" s="57"/>
      <c r="AK2" s="57"/>
      <c r="AL2" s="57"/>
      <c r="AM2" s="57"/>
      <c r="AN2" s="57"/>
      <c r="AO2" s="120"/>
      <c r="AP2" s="120"/>
      <c r="AQ2" s="120"/>
      <c r="AR2" s="57"/>
      <c r="AS2" s="57"/>
      <c r="AT2" s="57"/>
      <c r="AU2" s="57"/>
      <c r="AV2" s="57"/>
      <c r="AW2" s="57"/>
      <c r="AX2" s="57"/>
      <c r="AY2" s="57"/>
    </row>
    <row r="3" spans="1:51" ht="12" customHeight="1" thickBot="1">
      <c r="A3" s="150" t="s">
        <v>2477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108</v>
      </c>
      <c r="AK3" s="57"/>
      <c r="AL3" s="57"/>
      <c r="AM3" s="57"/>
      <c r="AN3" s="57"/>
      <c r="AO3" s="57"/>
      <c r="AP3" s="57"/>
      <c r="AQ3" s="57"/>
      <c r="AR3" s="57"/>
      <c r="AS3" s="57"/>
      <c r="AT3" s="57"/>
      <c r="AU3" s="57"/>
      <c r="AV3" s="57"/>
      <c r="AW3" s="57"/>
      <c r="AX3" s="57"/>
      <c r="AY3" s="57"/>
    </row>
    <row r="4" spans="1:51" ht="12" customHeight="1">
      <c r="A4" s="519"/>
      <c r="B4" s="1673" t="s">
        <v>111</v>
      </c>
      <c r="C4" s="1674"/>
      <c r="D4" s="1674"/>
      <c r="E4" s="1675"/>
      <c r="F4" s="1620" t="s">
        <v>24</v>
      </c>
      <c r="G4" s="1621"/>
      <c r="H4" s="1676"/>
      <c r="I4" s="1620" t="s">
        <v>112</v>
      </c>
      <c r="J4" s="1621"/>
      <c r="K4" s="1621"/>
      <c r="L4" s="1676"/>
      <c r="M4" s="520"/>
      <c r="N4" s="514"/>
      <c r="O4" s="514"/>
      <c r="P4" s="514"/>
      <c r="Q4" s="514"/>
      <c r="R4" s="514"/>
      <c r="S4" s="514"/>
      <c r="T4" s="514"/>
      <c r="U4" s="514"/>
      <c r="V4" s="514" t="s">
        <v>113</v>
      </c>
      <c r="W4" s="514"/>
      <c r="X4" s="514"/>
      <c r="Y4" s="514"/>
      <c r="Z4" s="514"/>
      <c r="AA4" s="514"/>
      <c r="AB4" s="514"/>
      <c r="AC4" s="514"/>
      <c r="AD4" s="514"/>
      <c r="AE4" s="514"/>
      <c r="AF4" s="514"/>
      <c r="AG4" s="514"/>
      <c r="AH4" s="514"/>
      <c r="AI4" s="514"/>
      <c r="AJ4" s="514"/>
      <c r="AK4" s="141"/>
      <c r="AL4" s="143"/>
      <c r="AM4" s="143"/>
      <c r="AN4" s="521" t="s">
        <v>420</v>
      </c>
      <c r="AO4" s="1620" t="s">
        <v>115</v>
      </c>
      <c r="AP4" s="1621"/>
      <c r="AQ4" s="1622"/>
      <c r="AR4" s="57"/>
      <c r="AS4" s="57"/>
      <c r="AT4" s="57"/>
      <c r="AU4" s="57"/>
      <c r="AV4" s="57"/>
      <c r="AW4" s="57"/>
      <c r="AX4" s="57"/>
      <c r="AY4" s="57"/>
    </row>
    <row r="5" spans="1:51" ht="12" customHeight="1" thickBot="1">
      <c r="A5" s="522"/>
      <c r="B5" s="1641" t="s">
        <v>1825</v>
      </c>
      <c r="C5" s="1642"/>
      <c r="D5" s="1642"/>
      <c r="E5" s="1643"/>
      <c r="F5" s="1641" t="s">
        <v>1826</v>
      </c>
      <c r="G5" s="1642"/>
      <c r="H5" s="1643"/>
      <c r="I5" s="1641"/>
      <c r="J5" s="1642"/>
      <c r="K5" s="1642"/>
      <c r="L5" s="1643"/>
      <c r="M5" s="1623" t="s">
        <v>114</v>
      </c>
      <c r="N5" s="1624"/>
      <c r="O5" s="1624"/>
      <c r="P5" s="1625"/>
      <c r="Q5" s="126"/>
      <c r="R5" s="126"/>
      <c r="S5" s="126"/>
      <c r="T5" s="126"/>
      <c r="U5" s="126"/>
      <c r="V5" s="126"/>
      <c r="W5" s="126"/>
      <c r="X5" s="126" t="s">
        <v>115</v>
      </c>
      <c r="Y5" s="126"/>
      <c r="Z5" s="126"/>
      <c r="AA5" s="126"/>
      <c r="AB5" s="126"/>
      <c r="AC5" s="126"/>
      <c r="AD5" s="126"/>
      <c r="AE5" s="126"/>
      <c r="AF5" s="126"/>
      <c r="AG5" s="126"/>
      <c r="AH5" s="126"/>
      <c r="AI5" s="126"/>
      <c r="AJ5" s="126"/>
      <c r="AK5" s="1623" t="s">
        <v>116</v>
      </c>
      <c r="AL5" s="1624"/>
      <c r="AM5" s="1624"/>
      <c r="AN5" s="1625"/>
      <c r="AO5" s="1641" t="s">
        <v>1827</v>
      </c>
      <c r="AP5" s="1642"/>
      <c r="AQ5" s="1647"/>
      <c r="AR5" s="57"/>
      <c r="AS5" s="57"/>
      <c r="AT5" s="57"/>
      <c r="AU5" s="57"/>
      <c r="AV5" s="57"/>
      <c r="AW5" s="57"/>
      <c r="AX5" s="57"/>
      <c r="AY5" s="57"/>
    </row>
    <row r="6" spans="1:51" ht="12" customHeight="1">
      <c r="A6" s="1693" t="s">
        <v>1250</v>
      </c>
      <c r="B6" s="1221" t="s">
        <v>454</v>
      </c>
      <c r="C6" s="1221"/>
      <c r="D6" s="1221"/>
      <c r="E6" s="1221"/>
      <c r="F6" s="1695" t="str">
        <f>自己評価書表紙!O22</f>
        <v>-</v>
      </c>
      <c r="G6" s="1648"/>
      <c r="H6" s="1696"/>
      <c r="I6" s="525" t="s">
        <v>502</v>
      </c>
      <c r="J6" s="141"/>
      <c r="K6" s="141"/>
      <c r="L6" s="172"/>
      <c r="M6" s="525" t="s">
        <v>414</v>
      </c>
      <c r="N6" s="141"/>
      <c r="O6" s="141"/>
      <c r="P6" s="172"/>
      <c r="Q6" s="525" t="s">
        <v>455</v>
      </c>
      <c r="R6" s="173" t="s">
        <v>503</v>
      </c>
      <c r="S6" s="141"/>
      <c r="T6" s="141"/>
      <c r="U6" s="141"/>
      <c r="V6" s="141" t="s">
        <v>466</v>
      </c>
      <c r="W6" s="1648"/>
      <c r="X6" s="1648"/>
      <c r="Y6" s="1648"/>
      <c r="Z6" s="1648"/>
      <c r="AA6" s="1648"/>
      <c r="AB6" s="1648"/>
      <c r="AC6" s="1648"/>
      <c r="AD6" s="1648"/>
      <c r="AE6" s="1648"/>
      <c r="AF6" s="1648"/>
      <c r="AG6" s="1648"/>
      <c r="AH6" s="1648"/>
      <c r="AI6" s="173" t="s">
        <v>518</v>
      </c>
      <c r="AJ6" s="172"/>
      <c r="AK6" s="693" t="s">
        <v>1107</v>
      </c>
      <c r="AL6" s="59" t="s">
        <v>1131</v>
      </c>
      <c r="AM6" s="59"/>
      <c r="AN6" s="184"/>
      <c r="AO6" s="525" t="s">
        <v>1682</v>
      </c>
      <c r="AP6" s="141" t="s">
        <v>1829</v>
      </c>
      <c r="AQ6" s="526"/>
      <c r="AR6" s="57"/>
      <c r="AS6" s="57"/>
      <c r="AT6" s="57" t="s">
        <v>504</v>
      </c>
      <c r="AU6" s="57" t="s">
        <v>505</v>
      </c>
      <c r="AV6" s="57" t="s">
        <v>1596</v>
      </c>
      <c r="AW6" s="57" t="s">
        <v>1597</v>
      </c>
      <c r="AX6" s="57"/>
      <c r="AY6" s="57"/>
    </row>
    <row r="7" spans="1:51" ht="12" customHeight="1">
      <c r="A7" s="1694"/>
      <c r="B7" s="57" t="s">
        <v>1598</v>
      </c>
      <c r="C7" s="57"/>
      <c r="D7" s="57"/>
      <c r="E7" s="57"/>
      <c r="F7" s="119"/>
      <c r="G7" s="57"/>
      <c r="H7" s="103"/>
      <c r="I7" s="119" t="s">
        <v>1599</v>
      </c>
      <c r="J7" s="57"/>
      <c r="K7" s="57"/>
      <c r="L7" s="103"/>
      <c r="M7" s="119" t="s">
        <v>415</v>
      </c>
      <c r="N7" s="57"/>
      <c r="O7" s="57"/>
      <c r="P7" s="103"/>
      <c r="Q7" s="119" t="s">
        <v>456</v>
      </c>
      <c r="R7" s="118" t="s">
        <v>1600</v>
      </c>
      <c r="S7" s="57"/>
      <c r="T7" s="57"/>
      <c r="U7" s="57"/>
      <c r="V7" s="57" t="s">
        <v>466</v>
      </c>
      <c r="W7" s="1649"/>
      <c r="X7" s="1649"/>
      <c r="Y7" s="1649"/>
      <c r="Z7" s="1649"/>
      <c r="AA7" s="1649"/>
      <c r="AB7" s="1649"/>
      <c r="AC7" s="1649"/>
      <c r="AD7" s="1649"/>
      <c r="AE7" s="1649"/>
      <c r="AF7" s="1649"/>
      <c r="AG7" s="1649"/>
      <c r="AH7" s="1649"/>
      <c r="AI7" s="118" t="s">
        <v>518</v>
      </c>
      <c r="AJ7" s="103"/>
      <c r="AK7" s="682" t="s">
        <v>1107</v>
      </c>
      <c r="AL7" s="58" t="s">
        <v>1132</v>
      </c>
      <c r="AM7" s="58"/>
      <c r="AN7" s="185"/>
      <c r="AO7" s="119" t="s">
        <v>1682</v>
      </c>
      <c r="AP7" s="57" t="s">
        <v>1830</v>
      </c>
      <c r="AQ7" s="106"/>
      <c r="AR7" s="57"/>
      <c r="AS7" s="57"/>
      <c r="AT7" s="57" t="s">
        <v>1601</v>
      </c>
      <c r="AU7" s="57" t="s">
        <v>1602</v>
      </c>
      <c r="AV7" s="57" t="s">
        <v>1603</v>
      </c>
      <c r="AW7" s="57" t="s">
        <v>1604</v>
      </c>
      <c r="AX7" s="57" t="s">
        <v>1605</v>
      </c>
      <c r="AY7" s="57" t="s">
        <v>1606</v>
      </c>
    </row>
    <row r="8" spans="1:51" ht="12" customHeight="1">
      <c r="A8" s="1694"/>
      <c r="B8" s="1700" t="s">
        <v>2479</v>
      </c>
      <c r="C8" s="1701"/>
      <c r="D8" s="1701"/>
      <c r="E8" s="1702"/>
      <c r="F8" s="119"/>
      <c r="G8" s="57"/>
      <c r="H8" s="103"/>
      <c r="I8" s="119"/>
      <c r="J8" s="57"/>
      <c r="K8" s="57"/>
      <c r="L8" s="103"/>
      <c r="M8" s="537" t="s">
        <v>95</v>
      </c>
      <c r="N8" s="133"/>
      <c r="O8" s="133"/>
      <c r="P8" s="538"/>
      <c r="Q8" s="119" t="s">
        <v>27</v>
      </c>
      <c r="R8" s="118" t="s">
        <v>1607</v>
      </c>
      <c r="S8" s="57"/>
      <c r="T8" s="57"/>
      <c r="U8" s="118"/>
      <c r="V8" s="57" t="s">
        <v>429</v>
      </c>
      <c r="W8" s="1703"/>
      <c r="X8" s="1703"/>
      <c r="Y8" s="1703"/>
      <c r="Z8" s="1703"/>
      <c r="AA8" s="1703"/>
      <c r="AB8" s="1703"/>
      <c r="AC8" s="1703"/>
      <c r="AD8" s="1703"/>
      <c r="AE8" s="1703"/>
      <c r="AF8" s="1703"/>
      <c r="AG8" s="1703"/>
      <c r="AH8" s="1703"/>
      <c r="AI8" s="118" t="s">
        <v>430</v>
      </c>
      <c r="AJ8" s="121"/>
      <c r="AK8" s="682" t="s">
        <v>1107</v>
      </c>
      <c r="AL8" s="58" t="s">
        <v>1133</v>
      </c>
      <c r="AM8" s="58"/>
      <c r="AN8" s="185"/>
      <c r="AO8" s="105"/>
      <c r="AP8" s="58"/>
      <c r="AQ8" s="106"/>
      <c r="AR8" s="57"/>
      <c r="AS8" s="57"/>
      <c r="AT8" s="57" t="s">
        <v>1608</v>
      </c>
      <c r="AU8" s="57" t="s">
        <v>1609</v>
      </c>
      <c r="AV8" s="57" t="s">
        <v>1610</v>
      </c>
      <c r="AW8" s="57" t="s">
        <v>1763</v>
      </c>
      <c r="AX8" s="57"/>
      <c r="AY8" s="57"/>
    </row>
    <row r="9" spans="1:51" ht="12" customHeight="1">
      <c r="A9" s="1694"/>
      <c r="B9" s="1700"/>
      <c r="C9" s="1701"/>
      <c r="D9" s="1701"/>
      <c r="E9" s="1702"/>
      <c r="F9" s="119"/>
      <c r="G9" s="57"/>
      <c r="H9" s="103"/>
      <c r="I9" s="119"/>
      <c r="J9" s="57"/>
      <c r="K9" s="57"/>
      <c r="L9" s="103"/>
      <c r="M9" s="119" t="s">
        <v>457</v>
      </c>
      <c r="N9" s="57"/>
      <c r="O9" s="57"/>
      <c r="P9" s="103"/>
      <c r="Q9" s="119" t="s">
        <v>1805</v>
      </c>
      <c r="R9" s="118" t="s">
        <v>1611</v>
      </c>
      <c r="S9" s="57"/>
      <c r="T9" s="57"/>
      <c r="U9" s="57"/>
      <c r="V9" s="57" t="s">
        <v>1222</v>
      </c>
      <c r="W9" s="1649"/>
      <c r="X9" s="1649"/>
      <c r="Y9" s="1649"/>
      <c r="Z9" s="1649"/>
      <c r="AA9" s="1649"/>
      <c r="AB9" s="1649"/>
      <c r="AC9" s="1649"/>
      <c r="AD9" s="1649"/>
      <c r="AE9" s="1649"/>
      <c r="AF9" s="1649"/>
      <c r="AG9" s="1649"/>
      <c r="AH9" s="1649"/>
      <c r="AI9" s="118" t="s">
        <v>1223</v>
      </c>
      <c r="AJ9" s="103"/>
      <c r="AK9" s="682" t="s">
        <v>1107</v>
      </c>
      <c r="AL9" s="58" t="s">
        <v>1612</v>
      </c>
      <c r="AM9" s="58"/>
      <c r="AN9" s="185"/>
      <c r="AO9" s="105"/>
      <c r="AP9" s="58"/>
      <c r="AQ9" s="106"/>
      <c r="AR9" s="57"/>
      <c r="AS9" s="57"/>
      <c r="AT9" s="57" t="s">
        <v>1613</v>
      </c>
      <c r="AU9" s="57" t="s">
        <v>1614</v>
      </c>
      <c r="AV9" s="57" t="s">
        <v>1615</v>
      </c>
      <c r="AW9" s="57"/>
      <c r="AX9" s="57"/>
      <c r="AY9" s="57"/>
    </row>
    <row r="10" spans="1:51" ht="12" customHeight="1">
      <c r="A10" s="1694"/>
      <c r="B10" s="1158" t="s">
        <v>2480</v>
      </c>
      <c r="C10" s="57"/>
      <c r="D10" s="57"/>
      <c r="E10" s="57"/>
      <c r="F10" s="119"/>
      <c r="G10" s="57"/>
      <c r="H10" s="103"/>
      <c r="I10" s="119"/>
      <c r="J10" s="57"/>
      <c r="K10" s="57"/>
      <c r="L10" s="103"/>
      <c r="M10" s="119"/>
      <c r="N10" s="57"/>
      <c r="O10" s="57"/>
      <c r="P10" s="103"/>
      <c r="Q10" s="119" t="s">
        <v>424</v>
      </c>
      <c r="R10" s="118" t="s">
        <v>1616</v>
      </c>
      <c r="S10" s="57"/>
      <c r="T10" s="57"/>
      <c r="U10" s="58"/>
      <c r="V10" s="687" t="s">
        <v>1107</v>
      </c>
      <c r="W10" s="58" t="s">
        <v>1807</v>
      </c>
      <c r="X10" s="687" t="s">
        <v>1107</v>
      </c>
      <c r="Y10" s="58" t="s">
        <v>1808</v>
      </c>
      <c r="Z10" s="116"/>
      <c r="AA10" s="116" t="s">
        <v>1611</v>
      </c>
      <c r="AB10" s="104"/>
      <c r="AC10" s="104"/>
      <c r="AD10" s="104" t="s">
        <v>8</v>
      </c>
      <c r="AE10" s="1649"/>
      <c r="AF10" s="1649"/>
      <c r="AG10" s="1649"/>
      <c r="AH10" s="1649"/>
      <c r="AI10" s="118" t="s">
        <v>1223</v>
      </c>
      <c r="AJ10" s="103"/>
      <c r="AK10" s="682" t="s">
        <v>1351</v>
      </c>
      <c r="AL10" s="58" t="s">
        <v>1617</v>
      </c>
      <c r="AM10" s="58"/>
      <c r="AN10" s="185"/>
      <c r="AO10" s="105"/>
      <c r="AP10" s="58"/>
      <c r="AQ10" s="106"/>
      <c r="AR10" s="57"/>
      <c r="AS10" s="57"/>
      <c r="AT10" s="57"/>
      <c r="AU10" s="57"/>
      <c r="AV10" s="57"/>
      <c r="AW10" s="57"/>
      <c r="AX10" s="57"/>
      <c r="AY10" s="57"/>
    </row>
    <row r="11" spans="1:51" ht="12" customHeight="1">
      <c r="A11" s="1694"/>
      <c r="B11" s="1158"/>
      <c r="C11" s="57"/>
      <c r="D11" s="57"/>
      <c r="E11" s="57"/>
      <c r="F11" s="119"/>
      <c r="G11" s="57"/>
      <c r="H11" s="103"/>
      <c r="I11" s="119"/>
      <c r="J11" s="57"/>
      <c r="K11" s="57"/>
      <c r="L11" s="103"/>
      <c r="M11" s="119"/>
      <c r="N11" s="57"/>
      <c r="O11" s="57"/>
      <c r="P11" s="103"/>
      <c r="Q11" s="119"/>
      <c r="R11" s="118"/>
      <c r="S11" s="57"/>
      <c r="T11" s="57"/>
      <c r="U11" s="57"/>
      <c r="V11" s="57"/>
      <c r="W11" s="57"/>
      <c r="X11" s="57"/>
      <c r="Y11" s="57"/>
      <c r="Z11" s="116"/>
      <c r="AA11" s="116"/>
      <c r="AB11" s="104"/>
      <c r="AC11" s="104"/>
      <c r="AD11" s="104"/>
      <c r="AE11" s="104"/>
      <c r="AF11" s="104"/>
      <c r="AG11" s="104"/>
      <c r="AH11" s="104"/>
      <c r="AI11" s="118"/>
      <c r="AJ11" s="103"/>
      <c r="AK11" s="682" t="s">
        <v>3</v>
      </c>
      <c r="AL11" s="58" t="s">
        <v>1618</v>
      </c>
      <c r="AM11" s="58"/>
      <c r="AN11" s="185"/>
      <c r="AO11" s="105"/>
      <c r="AP11" s="58"/>
      <c r="AQ11" s="106"/>
      <c r="AR11" s="57"/>
      <c r="AS11" s="57"/>
      <c r="AT11" s="57"/>
      <c r="AU11" s="57"/>
      <c r="AV11" s="57"/>
      <c r="AW11" s="57"/>
      <c r="AX11" s="57"/>
      <c r="AY11" s="57"/>
    </row>
    <row r="12" spans="1:51" ht="12" customHeight="1">
      <c r="A12" s="1694"/>
      <c r="B12" s="1697" t="str">
        <f>IF(自己評価書表紙!A22="□","■選択無","□選択無")</f>
        <v>■選択無</v>
      </c>
      <c r="C12" s="1698"/>
      <c r="D12" s="1698"/>
      <c r="E12" s="1699"/>
      <c r="F12" s="122"/>
      <c r="G12" s="111"/>
      <c r="H12" s="152"/>
      <c r="I12" s="122"/>
      <c r="J12" s="111"/>
      <c r="K12" s="111"/>
      <c r="L12" s="152"/>
      <c r="M12" s="122"/>
      <c r="N12" s="111"/>
      <c r="O12" s="111"/>
      <c r="P12" s="152"/>
      <c r="Q12" s="122"/>
      <c r="R12" s="134"/>
      <c r="S12" s="111"/>
      <c r="T12" s="111"/>
      <c r="U12" s="111"/>
      <c r="V12" s="111"/>
      <c r="W12" s="111"/>
      <c r="X12" s="111"/>
      <c r="Y12" s="111"/>
      <c r="Z12" s="111"/>
      <c r="AA12" s="111"/>
      <c r="AB12" s="117"/>
      <c r="AC12" s="117"/>
      <c r="AD12" s="117"/>
      <c r="AE12" s="117"/>
      <c r="AF12" s="117"/>
      <c r="AG12" s="117"/>
      <c r="AH12" s="117"/>
      <c r="AI12" s="134"/>
      <c r="AJ12" s="152"/>
      <c r="AK12" s="689" t="s">
        <v>1107</v>
      </c>
      <c r="AL12" s="113"/>
      <c r="AM12" s="113"/>
      <c r="AN12" s="532"/>
      <c r="AO12" s="112"/>
      <c r="AP12" s="113"/>
      <c r="AQ12" s="114"/>
      <c r="AR12" s="57"/>
      <c r="AS12" s="57"/>
      <c r="AT12" s="57"/>
      <c r="AU12" s="57"/>
      <c r="AV12" s="57"/>
      <c r="AW12" s="57"/>
      <c r="AX12" s="57"/>
      <c r="AY12" s="57"/>
    </row>
    <row r="13" spans="1:51" ht="12" customHeight="1">
      <c r="A13" s="1694"/>
      <c r="B13" s="149" t="s">
        <v>1352</v>
      </c>
      <c r="C13" s="150"/>
      <c r="D13" s="150"/>
      <c r="E13" s="151"/>
      <c r="F13" s="1680" t="str">
        <f>自己評価書表紙!O23</f>
        <v>-</v>
      </c>
      <c r="G13" s="1649"/>
      <c r="H13" s="1681"/>
      <c r="I13" s="119" t="s">
        <v>1619</v>
      </c>
      <c r="J13" s="57"/>
      <c r="K13" s="57"/>
      <c r="L13" s="103"/>
      <c r="M13" s="119" t="s">
        <v>96</v>
      </c>
      <c r="N13" s="57"/>
      <c r="O13" s="57"/>
      <c r="P13" s="103"/>
      <c r="Q13" s="119" t="s">
        <v>1353</v>
      </c>
      <c r="R13" s="118" t="s">
        <v>1620</v>
      </c>
      <c r="S13" s="57"/>
      <c r="T13" s="57"/>
      <c r="U13" s="57"/>
      <c r="V13" s="57" t="s">
        <v>422</v>
      </c>
      <c r="W13" s="1649"/>
      <c r="X13" s="1649"/>
      <c r="Y13" s="1649"/>
      <c r="Z13" s="1649"/>
      <c r="AA13" s="1649"/>
      <c r="AB13" s="1649"/>
      <c r="AC13" s="1649"/>
      <c r="AD13" s="1649"/>
      <c r="AE13" s="1649"/>
      <c r="AF13" s="1649"/>
      <c r="AG13" s="1649"/>
      <c r="AH13" s="1649"/>
      <c r="AI13" s="118" t="s">
        <v>1019</v>
      </c>
      <c r="AJ13" s="103"/>
      <c r="AK13" s="682" t="s">
        <v>1107</v>
      </c>
      <c r="AL13" s="58" t="s">
        <v>1621</v>
      </c>
      <c r="AM13" s="58"/>
      <c r="AN13" s="185"/>
      <c r="AO13" s="119" t="s">
        <v>1232</v>
      </c>
      <c r="AP13" s="57" t="s">
        <v>1829</v>
      </c>
      <c r="AQ13" s="106"/>
      <c r="AR13" s="57"/>
      <c r="AS13" s="57"/>
      <c r="AT13" s="57" t="s">
        <v>1622</v>
      </c>
      <c r="AU13" s="57"/>
      <c r="AV13" s="57"/>
      <c r="AW13" s="57"/>
      <c r="AX13" s="57"/>
      <c r="AY13" s="57"/>
    </row>
    <row r="14" spans="1:51" ht="12" customHeight="1">
      <c r="A14" s="1694"/>
      <c r="B14" s="119" t="s">
        <v>1134</v>
      </c>
      <c r="C14" s="57"/>
      <c r="D14" s="57"/>
      <c r="E14" s="103"/>
      <c r="F14" s="119"/>
      <c r="G14" s="57"/>
      <c r="H14" s="103"/>
      <c r="I14" s="119" t="s">
        <v>1623</v>
      </c>
      <c r="J14" s="57"/>
      <c r="K14" s="57"/>
      <c r="L14" s="103"/>
      <c r="M14" s="119" t="s">
        <v>998</v>
      </c>
      <c r="N14" s="57"/>
      <c r="O14" s="57"/>
      <c r="P14" s="103"/>
      <c r="Q14" s="119" t="s">
        <v>424</v>
      </c>
      <c r="R14" s="118" t="s">
        <v>1607</v>
      </c>
      <c r="S14" s="57"/>
      <c r="T14" s="57"/>
      <c r="U14" s="118"/>
      <c r="V14" s="57" t="s">
        <v>429</v>
      </c>
      <c r="W14" s="1649"/>
      <c r="X14" s="1649"/>
      <c r="Y14" s="1649"/>
      <c r="Z14" s="1649"/>
      <c r="AA14" s="1649"/>
      <c r="AB14" s="1649"/>
      <c r="AC14" s="1649"/>
      <c r="AD14" s="1649"/>
      <c r="AE14" s="1649"/>
      <c r="AF14" s="1649"/>
      <c r="AG14" s="1649"/>
      <c r="AH14" s="1649"/>
      <c r="AI14" s="118" t="s">
        <v>430</v>
      </c>
      <c r="AJ14" s="121"/>
      <c r="AK14" s="682" t="s">
        <v>1107</v>
      </c>
      <c r="AL14" s="58" t="s">
        <v>1132</v>
      </c>
      <c r="AM14" s="58"/>
      <c r="AN14" s="185"/>
      <c r="AO14" s="119" t="s">
        <v>1733</v>
      </c>
      <c r="AP14" s="57" t="s">
        <v>1830</v>
      </c>
      <c r="AQ14" s="106"/>
      <c r="AR14" s="57"/>
      <c r="AS14" s="57"/>
      <c r="AT14" s="57" t="s">
        <v>1624</v>
      </c>
      <c r="AU14" s="57" t="s">
        <v>1625</v>
      </c>
      <c r="AV14" s="57" t="s">
        <v>1626</v>
      </c>
      <c r="AW14" s="57" t="s">
        <v>1627</v>
      </c>
      <c r="AX14" s="57" t="s">
        <v>913</v>
      </c>
      <c r="AY14" s="57"/>
    </row>
    <row r="15" spans="1:51" ht="12" customHeight="1">
      <c r="A15" s="1694"/>
      <c r="B15" s="1700" t="s">
        <v>2479</v>
      </c>
      <c r="C15" s="1701"/>
      <c r="D15" s="1701"/>
      <c r="E15" s="1702"/>
      <c r="F15" s="119"/>
      <c r="G15" s="57"/>
      <c r="H15" s="103"/>
      <c r="I15" s="119"/>
      <c r="J15" s="57"/>
      <c r="K15" s="57"/>
      <c r="L15" s="103"/>
      <c r="M15" s="119" t="s">
        <v>1000</v>
      </c>
      <c r="N15" s="57"/>
      <c r="O15" s="57"/>
      <c r="P15" s="103"/>
      <c r="Q15" s="119" t="s">
        <v>1354</v>
      </c>
      <c r="R15" s="118" t="s">
        <v>1611</v>
      </c>
      <c r="S15" s="57"/>
      <c r="T15" s="57"/>
      <c r="U15" s="57"/>
      <c r="V15" s="57" t="s">
        <v>1222</v>
      </c>
      <c r="W15" s="1649"/>
      <c r="X15" s="1649"/>
      <c r="Y15" s="1649"/>
      <c r="Z15" s="1649"/>
      <c r="AA15" s="1649"/>
      <c r="AB15" s="1649"/>
      <c r="AC15" s="1649"/>
      <c r="AD15" s="1649"/>
      <c r="AE15" s="1649"/>
      <c r="AF15" s="1649"/>
      <c r="AG15" s="1649"/>
      <c r="AH15" s="1649"/>
      <c r="AI15" s="118" t="s">
        <v>1223</v>
      </c>
      <c r="AJ15" s="103"/>
      <c r="AK15" s="682" t="s">
        <v>1107</v>
      </c>
      <c r="AL15" s="58" t="s">
        <v>1133</v>
      </c>
      <c r="AM15" s="58"/>
      <c r="AN15" s="185"/>
      <c r="AO15" s="119"/>
      <c r="AP15" s="57"/>
      <c r="AQ15" s="106"/>
      <c r="AR15" s="57"/>
      <c r="AS15" s="57"/>
      <c r="AT15" s="57" t="s">
        <v>1613</v>
      </c>
      <c r="AU15" s="57" t="s">
        <v>914</v>
      </c>
      <c r="AV15" s="57" t="s">
        <v>1614</v>
      </c>
      <c r="AW15" s="57" t="s">
        <v>1615</v>
      </c>
      <c r="AX15" s="57"/>
      <c r="AY15" s="57"/>
    </row>
    <row r="16" spans="1:51" ht="12" customHeight="1">
      <c r="A16" s="1694"/>
      <c r="B16" s="1700"/>
      <c r="C16" s="1701"/>
      <c r="D16" s="1701"/>
      <c r="E16" s="1702"/>
      <c r="F16" s="119"/>
      <c r="G16" s="57"/>
      <c r="H16" s="103"/>
      <c r="I16" s="119"/>
      <c r="J16" s="57"/>
      <c r="K16" s="57"/>
      <c r="L16" s="103"/>
      <c r="M16" s="122"/>
      <c r="N16" s="111"/>
      <c r="O16" s="111"/>
      <c r="P16" s="152"/>
      <c r="Q16" s="122" t="s">
        <v>424</v>
      </c>
      <c r="R16" s="134" t="s">
        <v>915</v>
      </c>
      <c r="S16" s="111"/>
      <c r="T16" s="111"/>
      <c r="U16" s="111"/>
      <c r="V16" s="1079" t="s">
        <v>1107</v>
      </c>
      <c r="W16" s="113" t="s">
        <v>1807</v>
      </c>
      <c r="X16" s="1079" t="s">
        <v>1107</v>
      </c>
      <c r="Y16" s="113" t="s">
        <v>1808</v>
      </c>
      <c r="Z16" s="196"/>
      <c r="AA16" s="196" t="s">
        <v>1611</v>
      </c>
      <c r="AB16" s="117"/>
      <c r="AC16" s="117"/>
      <c r="AD16" s="117" t="s">
        <v>8</v>
      </c>
      <c r="AE16" s="1704"/>
      <c r="AF16" s="1704"/>
      <c r="AG16" s="1704"/>
      <c r="AH16" s="1704"/>
      <c r="AI16" s="134" t="s">
        <v>94</v>
      </c>
      <c r="AJ16" s="152"/>
      <c r="AK16" s="682" t="s">
        <v>1351</v>
      </c>
      <c r="AL16" s="58" t="s">
        <v>1617</v>
      </c>
      <c r="AM16" s="58"/>
      <c r="AN16" s="185"/>
      <c r="AO16" s="105"/>
      <c r="AP16" s="58"/>
      <c r="AQ16" s="106"/>
      <c r="AR16" s="57"/>
      <c r="AS16" s="57"/>
      <c r="AT16" s="57"/>
      <c r="AU16" s="57"/>
      <c r="AV16" s="57"/>
      <c r="AW16" s="57"/>
      <c r="AX16" s="57"/>
      <c r="AY16" s="57"/>
    </row>
    <row r="17" spans="1:53" ht="12" customHeight="1">
      <c r="A17" s="1694"/>
      <c r="B17" s="1159" t="s">
        <v>2481</v>
      </c>
      <c r="C17" s="57"/>
      <c r="D17" s="57"/>
      <c r="E17" s="103"/>
      <c r="F17" s="119"/>
      <c r="G17" s="57"/>
      <c r="H17" s="103"/>
      <c r="I17" s="119"/>
      <c r="J17" s="57"/>
      <c r="K17" s="57"/>
      <c r="L17" s="103"/>
      <c r="M17" s="119" t="s">
        <v>1929</v>
      </c>
      <c r="N17" s="57"/>
      <c r="O17" s="57"/>
      <c r="P17" s="103"/>
      <c r="Q17" s="57" t="s">
        <v>27</v>
      </c>
      <c r="R17" s="118" t="s">
        <v>1620</v>
      </c>
      <c r="S17" s="57"/>
      <c r="T17" s="57"/>
      <c r="U17" s="57"/>
      <c r="V17" s="57" t="s">
        <v>422</v>
      </c>
      <c r="W17" s="1649"/>
      <c r="X17" s="1649"/>
      <c r="Y17" s="1649"/>
      <c r="Z17" s="1649"/>
      <c r="AA17" s="1649"/>
      <c r="AB17" s="1649"/>
      <c r="AC17" s="1649"/>
      <c r="AD17" s="1649"/>
      <c r="AE17" s="1649"/>
      <c r="AF17" s="1649"/>
      <c r="AG17" s="1649"/>
      <c r="AH17" s="1649"/>
      <c r="AI17" s="118" t="s">
        <v>1019</v>
      </c>
      <c r="AJ17" s="103"/>
      <c r="AK17" s="682" t="s">
        <v>1107</v>
      </c>
      <c r="AL17" s="58" t="s">
        <v>1356</v>
      </c>
      <c r="AM17" s="58"/>
      <c r="AN17" s="185"/>
      <c r="AO17" s="105"/>
      <c r="AP17" s="58"/>
      <c r="AQ17" s="106"/>
      <c r="AR17" s="57"/>
      <c r="AS17" s="57"/>
      <c r="AT17" s="57"/>
      <c r="AU17" s="57"/>
      <c r="AV17" s="57"/>
      <c r="AW17" s="57"/>
      <c r="AX17" s="57"/>
      <c r="AY17" s="57"/>
    </row>
    <row r="18" spans="1:53" ht="12" customHeight="1">
      <c r="A18" s="1694"/>
      <c r="F18" s="119"/>
      <c r="G18" s="57"/>
      <c r="H18" s="103"/>
      <c r="I18" s="119"/>
      <c r="J18" s="57"/>
      <c r="K18" s="57"/>
      <c r="L18" s="103"/>
      <c r="M18" s="119" t="s">
        <v>1141</v>
      </c>
      <c r="N18" s="57"/>
      <c r="O18" s="57"/>
      <c r="P18" s="103"/>
      <c r="Q18" s="57" t="s">
        <v>130</v>
      </c>
      <c r="R18" s="118" t="s">
        <v>1607</v>
      </c>
      <c r="S18" s="57"/>
      <c r="T18" s="57"/>
      <c r="U18" s="118"/>
      <c r="V18" s="57" t="s">
        <v>429</v>
      </c>
      <c r="W18" s="1649"/>
      <c r="X18" s="1649"/>
      <c r="Y18" s="1649"/>
      <c r="Z18" s="1649"/>
      <c r="AA18" s="1649"/>
      <c r="AB18" s="1649"/>
      <c r="AC18" s="1649"/>
      <c r="AD18" s="1649"/>
      <c r="AE18" s="1649"/>
      <c r="AF18" s="1649"/>
      <c r="AG18" s="1649"/>
      <c r="AH18" s="1649"/>
      <c r="AI18" s="118" t="s">
        <v>430</v>
      </c>
      <c r="AJ18" s="121"/>
      <c r="AK18" s="682" t="s">
        <v>1107</v>
      </c>
      <c r="AL18" s="58"/>
      <c r="AM18" s="58"/>
      <c r="AN18" s="185"/>
      <c r="AO18" s="105"/>
      <c r="AP18" s="58"/>
      <c r="AQ18" s="106"/>
      <c r="AR18" s="57"/>
      <c r="AS18" s="57"/>
      <c r="AT18" s="57" t="s">
        <v>1625</v>
      </c>
      <c r="AU18" s="57" t="s">
        <v>913</v>
      </c>
      <c r="AV18" s="57"/>
      <c r="AW18" s="57"/>
      <c r="AX18" s="57"/>
      <c r="AY18" s="57"/>
    </row>
    <row r="19" spans="1:53" ht="12" customHeight="1">
      <c r="A19" s="1694"/>
      <c r="B19" s="1697" t="str">
        <f>IF(自己評価書表紙!A23="□","■選択無","□選択無")</f>
        <v>■選択無</v>
      </c>
      <c r="C19" s="1698"/>
      <c r="D19" s="1698"/>
      <c r="E19" s="1699"/>
      <c r="F19" s="122"/>
      <c r="G19" s="111"/>
      <c r="H19" s="152"/>
      <c r="I19" s="122"/>
      <c r="J19" s="111"/>
      <c r="K19" s="111"/>
      <c r="L19" s="152"/>
      <c r="M19" s="122" t="s">
        <v>1142</v>
      </c>
      <c r="N19" s="111"/>
      <c r="O19" s="111"/>
      <c r="P19" s="152"/>
      <c r="Q19" s="111" t="s">
        <v>1805</v>
      </c>
      <c r="R19" s="134" t="s">
        <v>1611</v>
      </c>
      <c r="S19" s="111"/>
      <c r="T19" s="111"/>
      <c r="U19" s="111"/>
      <c r="V19" s="111" t="s">
        <v>1222</v>
      </c>
      <c r="W19" s="1704"/>
      <c r="X19" s="1704"/>
      <c r="Y19" s="1704"/>
      <c r="Z19" s="1704"/>
      <c r="AA19" s="1704"/>
      <c r="AB19" s="1704"/>
      <c r="AC19" s="1704"/>
      <c r="AD19" s="1704"/>
      <c r="AE19" s="1704"/>
      <c r="AF19" s="1704"/>
      <c r="AG19" s="1704"/>
      <c r="AH19" s="1704"/>
      <c r="AI19" s="134" t="s">
        <v>1223</v>
      </c>
      <c r="AJ19" s="152"/>
      <c r="AK19" s="113"/>
      <c r="AL19" s="113"/>
      <c r="AM19" s="113"/>
      <c r="AN19" s="532"/>
      <c r="AO19" s="112"/>
      <c r="AP19" s="113"/>
      <c r="AQ19" s="106"/>
      <c r="AR19" s="57"/>
      <c r="AS19" s="57"/>
      <c r="AT19" s="57" t="s">
        <v>1613</v>
      </c>
      <c r="AU19" s="57" t="s">
        <v>914</v>
      </c>
      <c r="AV19" s="57" t="s">
        <v>1614</v>
      </c>
      <c r="AW19" s="57" t="s">
        <v>1615</v>
      </c>
      <c r="AX19" s="57"/>
      <c r="AY19" s="57"/>
      <c r="BA19" t="s">
        <v>2695</v>
      </c>
    </row>
    <row r="20" spans="1:53" ht="12" customHeight="1">
      <c r="A20" s="1733" t="s">
        <v>1251</v>
      </c>
      <c r="B20" s="149" t="s">
        <v>1358</v>
      </c>
      <c r="C20" s="150"/>
      <c r="D20" s="150"/>
      <c r="E20" s="151"/>
      <c r="F20" s="1680">
        <f>自己評価書表紙!O25</f>
        <v>1</v>
      </c>
      <c r="G20" s="1649"/>
      <c r="H20" s="1681"/>
      <c r="I20" s="1747" t="s">
        <v>1912</v>
      </c>
      <c r="J20" s="57" t="s">
        <v>1359</v>
      </c>
      <c r="K20" s="57"/>
      <c r="L20" s="103"/>
      <c r="M20" s="119" t="s">
        <v>1360</v>
      </c>
      <c r="N20" s="57"/>
      <c r="O20" s="57"/>
      <c r="P20" s="103"/>
      <c r="Q20" s="57"/>
      <c r="R20" s="687" t="s">
        <v>1107</v>
      </c>
      <c r="S20" s="57" t="s">
        <v>1361</v>
      </c>
      <c r="T20" s="57"/>
      <c r="U20" s="57"/>
      <c r="V20" s="57"/>
      <c r="W20" s="57"/>
      <c r="X20" s="57"/>
      <c r="Y20" s="57"/>
      <c r="Z20" s="57"/>
      <c r="AA20" s="57"/>
      <c r="AB20" s="57"/>
      <c r="AC20" s="57"/>
      <c r="AD20" s="57"/>
      <c r="AE20" s="57"/>
      <c r="AF20" s="57"/>
      <c r="AG20" s="57"/>
      <c r="AH20" s="57"/>
      <c r="AI20" s="57"/>
      <c r="AJ20" s="103"/>
      <c r="AK20" s="682" t="s">
        <v>1107</v>
      </c>
      <c r="AL20" s="58" t="s">
        <v>1766</v>
      </c>
      <c r="AM20" s="58"/>
      <c r="AN20" s="185"/>
      <c r="AO20" s="119" t="s">
        <v>1708</v>
      </c>
      <c r="AP20" s="57" t="s">
        <v>1829</v>
      </c>
      <c r="AQ20" s="533"/>
      <c r="AR20" s="57"/>
      <c r="AS20" s="57"/>
      <c r="AT20" s="57"/>
      <c r="AU20" s="57"/>
      <c r="AV20" s="57"/>
      <c r="AW20" s="57"/>
      <c r="AX20" s="57"/>
      <c r="AY20" s="57"/>
    </row>
    <row r="21" spans="1:53" ht="12" customHeight="1">
      <c r="A21" s="1733"/>
      <c r="B21" s="119" t="s">
        <v>1930</v>
      </c>
      <c r="C21" s="57"/>
      <c r="D21" s="57"/>
      <c r="E21" s="103"/>
      <c r="F21" s="131"/>
      <c r="G21" s="124"/>
      <c r="H21" s="132"/>
      <c r="I21" s="1747"/>
      <c r="J21" s="57"/>
      <c r="K21" s="57"/>
      <c r="L21" s="103"/>
      <c r="M21" s="119" t="s">
        <v>1362</v>
      </c>
      <c r="N21" s="57"/>
      <c r="O21" s="57"/>
      <c r="P21" s="103"/>
      <c r="Q21" s="57"/>
      <c r="R21" s="120" t="s">
        <v>431</v>
      </c>
      <c r="S21" s="687" t="s">
        <v>1107</v>
      </c>
      <c r="T21" s="57" t="s">
        <v>1363</v>
      </c>
      <c r="U21" s="57"/>
      <c r="V21" s="687" t="s">
        <v>1107</v>
      </c>
      <c r="W21" s="57" t="s">
        <v>1364</v>
      </c>
      <c r="X21" s="57"/>
      <c r="Y21" s="57"/>
      <c r="Z21" s="687" t="s">
        <v>1107</v>
      </c>
      <c r="AA21" s="57" t="s">
        <v>1365</v>
      </c>
      <c r="AB21" s="57"/>
      <c r="AC21" s="687" t="s">
        <v>1107</v>
      </c>
      <c r="AD21" s="57" t="s">
        <v>1366</v>
      </c>
      <c r="AE21" s="57"/>
      <c r="AF21" s="57"/>
      <c r="AG21" s="118" t="s">
        <v>432</v>
      </c>
      <c r="AH21" s="57"/>
      <c r="AI21" s="118"/>
      <c r="AJ21" s="103"/>
      <c r="AK21" s="105"/>
      <c r="AL21" s="58" t="s">
        <v>1768</v>
      </c>
      <c r="AM21" s="58"/>
      <c r="AN21" s="185"/>
      <c r="AO21" s="119" t="s">
        <v>428</v>
      </c>
      <c r="AP21" s="57" t="s">
        <v>1830</v>
      </c>
      <c r="AQ21" s="106"/>
      <c r="AR21" s="57"/>
      <c r="AS21" s="57"/>
      <c r="AT21" s="57"/>
      <c r="AU21" s="57"/>
      <c r="AV21" s="57"/>
      <c r="AW21" s="57"/>
      <c r="AX21" s="57"/>
      <c r="AY21" s="57"/>
    </row>
    <row r="22" spans="1:53" ht="12" customHeight="1">
      <c r="A22" s="1733"/>
      <c r="B22" s="431" t="s">
        <v>2694</v>
      </c>
      <c r="C22" s="57"/>
      <c r="D22" s="57"/>
      <c r="E22" s="103"/>
      <c r="F22" s="119"/>
      <c r="G22" s="57"/>
      <c r="H22" s="103"/>
      <c r="I22" s="1747"/>
      <c r="J22" s="57"/>
      <c r="K22" s="57"/>
      <c r="L22" s="103"/>
      <c r="M22" s="122"/>
      <c r="N22" s="111"/>
      <c r="O22" s="111"/>
      <c r="P22" s="152"/>
      <c r="Q22" s="111"/>
      <c r="R22" s="1079" t="s">
        <v>1107</v>
      </c>
      <c r="S22" s="111" t="s">
        <v>1367</v>
      </c>
      <c r="T22" s="111"/>
      <c r="U22" s="111"/>
      <c r="V22" s="111"/>
      <c r="W22" s="111"/>
      <c r="X22" s="111"/>
      <c r="Y22" s="111"/>
      <c r="Z22" s="111"/>
      <c r="AA22" s="111"/>
      <c r="AB22" s="111"/>
      <c r="AC22" s="1079" t="s">
        <v>1107</v>
      </c>
      <c r="AD22" s="111" t="s">
        <v>1368</v>
      </c>
      <c r="AE22" s="111"/>
      <c r="AF22" s="111"/>
      <c r="AG22" s="111"/>
      <c r="AH22" s="111"/>
      <c r="AI22" s="111"/>
      <c r="AJ22" s="152"/>
      <c r="AK22" s="682" t="s">
        <v>1107</v>
      </c>
      <c r="AL22" s="57" t="s">
        <v>1633</v>
      </c>
      <c r="AM22" s="57"/>
      <c r="AN22" s="103"/>
      <c r="AO22" s="105"/>
      <c r="AP22" s="58"/>
      <c r="AQ22" s="106"/>
      <c r="AR22" s="57"/>
      <c r="AS22" s="57"/>
      <c r="AT22" s="57"/>
      <c r="AU22" s="57"/>
      <c r="AV22" s="57"/>
      <c r="AW22" s="57"/>
      <c r="AX22" s="57"/>
      <c r="AY22" s="57"/>
    </row>
    <row r="23" spans="1:53" ht="12" customHeight="1">
      <c r="A23" s="1733"/>
      <c r="B23" s="119"/>
      <c r="C23" s="57"/>
      <c r="D23" s="57"/>
      <c r="E23" s="103"/>
      <c r="F23" s="119"/>
      <c r="G23" s="57"/>
      <c r="H23" s="103"/>
      <c r="I23" s="1747"/>
      <c r="J23" s="109" t="s">
        <v>2680</v>
      </c>
      <c r="K23" s="109"/>
      <c r="L23" s="110"/>
      <c r="M23" s="119" t="s">
        <v>919</v>
      </c>
      <c r="N23" s="57"/>
      <c r="O23" s="57"/>
      <c r="P23" s="103"/>
      <c r="Q23" s="57" t="s">
        <v>1224</v>
      </c>
      <c r="R23" s="116" t="s">
        <v>920</v>
      </c>
      <c r="S23" s="57"/>
      <c r="T23" s="57"/>
      <c r="U23" s="57"/>
      <c r="V23" s="57"/>
      <c r="W23" s="57"/>
      <c r="X23" s="57"/>
      <c r="Y23" s="57"/>
      <c r="Z23" s="57"/>
      <c r="AA23" s="57"/>
      <c r="AB23" s="57"/>
      <c r="AC23" s="57"/>
      <c r="AD23" s="57"/>
      <c r="AE23" s="57"/>
      <c r="AF23" s="57"/>
      <c r="AG23" s="57"/>
      <c r="AH23" s="57"/>
      <c r="AI23" s="57"/>
      <c r="AJ23" s="103"/>
      <c r="AK23" s="105"/>
      <c r="AL23" s="133" t="s">
        <v>1638</v>
      </c>
      <c r="AM23" s="57"/>
      <c r="AN23" s="538"/>
      <c r="AO23" s="119"/>
      <c r="AP23" s="57"/>
      <c r="AQ23" s="106"/>
      <c r="AR23" s="57"/>
      <c r="AS23" s="57"/>
      <c r="AT23" s="57"/>
      <c r="AU23" s="57"/>
      <c r="AV23" s="57"/>
      <c r="AW23" s="57"/>
      <c r="AX23" s="57"/>
      <c r="AY23" s="57"/>
    </row>
    <row r="24" spans="1:53" ht="12" customHeight="1">
      <c r="A24" s="1733"/>
      <c r="B24" s="1740" t="s">
        <v>2725</v>
      </c>
      <c r="C24" s="1744"/>
      <c r="D24" s="1744"/>
      <c r="E24" s="1745"/>
      <c r="F24" s="119"/>
      <c r="G24" s="57"/>
      <c r="H24" s="103"/>
      <c r="I24" s="1747"/>
      <c r="J24" s="57" t="s">
        <v>2679</v>
      </c>
      <c r="K24" s="57"/>
      <c r="L24" s="103"/>
      <c r="M24" s="119"/>
      <c r="N24" s="57"/>
      <c r="O24" s="57"/>
      <c r="P24" s="103"/>
      <c r="Q24" s="57"/>
      <c r="R24" s="120" t="s">
        <v>1193</v>
      </c>
      <c r="S24" s="687" t="s">
        <v>1107</v>
      </c>
      <c r="T24" s="57" t="s">
        <v>1369</v>
      </c>
      <c r="U24" s="57"/>
      <c r="V24" s="57"/>
      <c r="W24" s="57"/>
      <c r="X24" s="687" t="s">
        <v>1107</v>
      </c>
      <c r="Y24" s="57" t="s">
        <v>921</v>
      </c>
      <c r="Z24" s="57"/>
      <c r="AA24" s="57"/>
      <c r="AB24" s="57"/>
      <c r="AC24" s="687" t="s">
        <v>1107</v>
      </c>
      <c r="AD24" s="57" t="s">
        <v>1370</v>
      </c>
      <c r="AE24" s="57"/>
      <c r="AF24" s="57"/>
      <c r="AG24" s="118" t="s">
        <v>1779</v>
      </c>
      <c r="AH24" s="57"/>
      <c r="AI24" s="118"/>
      <c r="AJ24" s="103"/>
      <c r="AK24" s="682" t="s">
        <v>1107</v>
      </c>
      <c r="AL24" s="57" t="s">
        <v>1640</v>
      </c>
      <c r="AM24" s="57"/>
      <c r="AN24" s="103"/>
      <c r="AO24" s="119"/>
      <c r="AP24" s="57"/>
      <c r="AQ24" s="106"/>
      <c r="AR24" s="57"/>
      <c r="AS24" s="57"/>
      <c r="AT24" s="57"/>
      <c r="AU24" s="57"/>
      <c r="AV24" s="57"/>
      <c r="AW24" s="57"/>
      <c r="AX24" s="57"/>
      <c r="AY24" s="57"/>
    </row>
    <row r="25" spans="1:53" ht="12" customHeight="1">
      <c r="A25" s="1733"/>
      <c r="B25" s="1746"/>
      <c r="C25" s="1744"/>
      <c r="D25" s="1744"/>
      <c r="E25" s="1745"/>
      <c r="F25" s="119"/>
      <c r="G25" s="57"/>
      <c r="H25" s="103"/>
      <c r="I25" s="1747"/>
      <c r="J25" s="57"/>
      <c r="K25" s="57"/>
      <c r="L25" s="103"/>
      <c r="M25" s="122"/>
      <c r="N25" s="111"/>
      <c r="O25" s="111"/>
      <c r="P25" s="152"/>
      <c r="Q25" s="111" t="s">
        <v>1629</v>
      </c>
      <c r="R25" s="111" t="s">
        <v>919</v>
      </c>
      <c r="S25" s="111"/>
      <c r="T25" s="111"/>
      <c r="U25" s="111"/>
      <c r="V25" s="111"/>
      <c r="W25" s="111" t="s">
        <v>1193</v>
      </c>
      <c r="X25" s="1654"/>
      <c r="Y25" s="1654"/>
      <c r="Z25" s="1654"/>
      <c r="AA25" s="1654"/>
      <c r="AB25" s="1654"/>
      <c r="AC25" s="111" t="s">
        <v>1371</v>
      </c>
      <c r="AD25" s="111" t="s">
        <v>1630</v>
      </c>
      <c r="AE25" s="111"/>
      <c r="AF25" s="111" t="s">
        <v>1777</v>
      </c>
      <c r="AG25" s="111"/>
      <c r="AH25" s="111"/>
      <c r="AI25" s="111"/>
      <c r="AJ25" s="152"/>
      <c r="AK25" s="682" t="s">
        <v>1107</v>
      </c>
      <c r="AL25" s="57"/>
      <c r="AM25" s="57"/>
      <c r="AN25" s="103"/>
      <c r="AO25" s="119"/>
      <c r="AP25" s="57"/>
      <c r="AQ25" s="106"/>
      <c r="AR25" s="57"/>
      <c r="AS25" s="57"/>
      <c r="AT25" s="57">
        <v>50</v>
      </c>
      <c r="AU25" s="57">
        <v>55</v>
      </c>
      <c r="AV25" s="57">
        <v>60</v>
      </c>
      <c r="AW25" s="57">
        <v>65</v>
      </c>
      <c r="AX25" s="57"/>
      <c r="AY25" s="57"/>
    </row>
    <row r="26" spans="1:53" ht="12" customHeight="1">
      <c r="A26" s="1733"/>
      <c r="B26" s="1746"/>
      <c r="C26" s="1744"/>
      <c r="D26" s="1744"/>
      <c r="E26" s="1745"/>
      <c r="F26" s="119"/>
      <c r="G26" s="57"/>
      <c r="H26" s="103"/>
      <c r="I26" s="1747"/>
      <c r="J26" s="57"/>
      <c r="K26" s="57"/>
      <c r="L26" s="103"/>
      <c r="M26" s="138" t="s">
        <v>1931</v>
      </c>
      <c r="N26" s="109"/>
      <c r="O26" s="109"/>
      <c r="P26" s="110"/>
      <c r="Q26" s="57" t="s">
        <v>456</v>
      </c>
      <c r="R26" s="57" t="s">
        <v>1631</v>
      </c>
      <c r="S26" s="57"/>
      <c r="T26" s="57"/>
      <c r="U26" s="57"/>
      <c r="V26" s="57"/>
      <c r="W26" s="57"/>
      <c r="X26" s="57"/>
      <c r="Y26" s="57"/>
      <c r="Z26" s="57"/>
      <c r="AA26" s="57"/>
      <c r="AB26" s="57"/>
      <c r="AC26" s="57"/>
      <c r="AD26" s="57"/>
      <c r="AE26" s="57"/>
      <c r="AF26" s="57"/>
      <c r="AG26" s="57"/>
      <c r="AH26" s="57"/>
      <c r="AI26" s="57"/>
      <c r="AJ26" s="103"/>
      <c r="AK26" s="58"/>
      <c r="AL26" s="57"/>
      <c r="AM26" s="57"/>
      <c r="AN26" s="103"/>
      <c r="AO26" s="119"/>
      <c r="AP26" s="57"/>
      <c r="AQ26" s="106"/>
      <c r="AR26" s="57"/>
      <c r="AS26" s="57"/>
      <c r="AT26" s="57"/>
      <c r="AU26" s="57"/>
      <c r="AV26" s="57"/>
      <c r="AW26" s="57"/>
      <c r="AX26" s="57"/>
      <c r="AY26" s="57"/>
    </row>
    <row r="27" spans="1:53" ht="12" customHeight="1">
      <c r="A27" s="1733"/>
      <c r="B27" s="119"/>
      <c r="C27" s="57"/>
      <c r="D27" s="57"/>
      <c r="E27" s="103"/>
      <c r="F27" s="119"/>
      <c r="G27" s="57"/>
      <c r="H27" s="103"/>
      <c r="I27" s="1747"/>
      <c r="J27" s="57"/>
      <c r="K27" s="57"/>
      <c r="L27" s="103"/>
      <c r="M27" s="119" t="s">
        <v>1372</v>
      </c>
      <c r="N27" s="57"/>
      <c r="O27" s="57"/>
      <c r="P27" s="103"/>
      <c r="Q27" s="1716" t="s">
        <v>1632</v>
      </c>
      <c r="R27" s="1727"/>
      <c r="S27" s="1727"/>
      <c r="T27" s="1727"/>
      <c r="U27" s="1727"/>
      <c r="V27" s="1727"/>
      <c r="W27" s="1727"/>
      <c r="X27" s="1727"/>
      <c r="Y27" s="1727"/>
      <c r="Z27" s="1727"/>
      <c r="AA27" s="1728"/>
      <c r="AB27" s="1721" t="s">
        <v>1373</v>
      </c>
      <c r="AC27" s="1722"/>
      <c r="AD27" s="1722"/>
      <c r="AE27" s="1722"/>
      <c r="AF27" s="1722"/>
      <c r="AG27" s="1722"/>
      <c r="AH27" s="1722"/>
      <c r="AI27" s="1722"/>
      <c r="AJ27" s="1723"/>
      <c r="AK27" s="58"/>
      <c r="AL27" s="57"/>
      <c r="AM27" s="542"/>
      <c r="AN27" s="1217"/>
      <c r="AO27" s="119"/>
      <c r="AP27" s="57"/>
      <c r="AQ27" s="106"/>
      <c r="AR27" s="57"/>
      <c r="AS27" s="57"/>
      <c r="AT27" s="57"/>
      <c r="AU27" s="57"/>
      <c r="AV27" s="57"/>
      <c r="AW27" s="57"/>
      <c r="AX27" s="57"/>
      <c r="AY27" s="57"/>
    </row>
    <row r="28" spans="1:53" ht="12" customHeight="1">
      <c r="A28" s="1733"/>
      <c r="B28" s="119"/>
      <c r="C28" s="57"/>
      <c r="D28" s="57"/>
      <c r="E28" s="103"/>
      <c r="F28" s="119"/>
      <c r="G28" s="57"/>
      <c r="H28" s="103"/>
      <c r="I28" s="1747"/>
      <c r="J28" s="57"/>
      <c r="K28" s="57"/>
      <c r="L28" s="103"/>
      <c r="M28" s="119"/>
      <c r="N28" s="57"/>
      <c r="O28" s="57"/>
      <c r="P28" s="103"/>
      <c r="Q28" s="1717"/>
      <c r="R28" s="1729"/>
      <c r="S28" s="1729"/>
      <c r="T28" s="1729"/>
      <c r="U28" s="1729"/>
      <c r="V28" s="1729"/>
      <c r="W28" s="1729"/>
      <c r="X28" s="1729"/>
      <c r="Y28" s="1729"/>
      <c r="Z28" s="1729"/>
      <c r="AA28" s="1730"/>
      <c r="AB28" s="1705" t="s">
        <v>1107</v>
      </c>
      <c r="AC28" s="1706"/>
      <c r="AD28" s="1707"/>
      <c r="AE28" s="1705" t="s">
        <v>1107</v>
      </c>
      <c r="AF28" s="1706"/>
      <c r="AG28" s="1707"/>
      <c r="AH28" s="1724" t="s">
        <v>1107</v>
      </c>
      <c r="AI28" s="1725"/>
      <c r="AJ28" s="1726"/>
      <c r="AK28" s="58"/>
      <c r="AL28" s="57"/>
      <c r="AM28" s="57"/>
      <c r="AN28" s="103"/>
      <c r="AO28" s="119"/>
      <c r="AP28" s="57"/>
      <c r="AQ28" s="106"/>
      <c r="AR28" s="57"/>
      <c r="AS28" s="57"/>
      <c r="AT28" s="57"/>
      <c r="AU28" s="57"/>
      <c r="AV28" s="57"/>
      <c r="AW28" s="57"/>
      <c r="AX28" s="57"/>
      <c r="AY28" s="57"/>
    </row>
    <row r="29" spans="1:53" ht="12" customHeight="1">
      <c r="A29" s="1733"/>
      <c r="B29" s="119"/>
      <c r="C29" s="57"/>
      <c r="D29" s="57"/>
      <c r="E29" s="103"/>
      <c r="F29" s="119"/>
      <c r="G29" s="57"/>
      <c r="H29" s="103"/>
      <c r="I29" s="1747"/>
      <c r="J29" s="57"/>
      <c r="K29" s="57"/>
      <c r="L29" s="103"/>
      <c r="M29" s="119"/>
      <c r="N29" s="57"/>
      <c r="O29" s="57"/>
      <c r="P29" s="103"/>
      <c r="Q29" s="1718" t="s">
        <v>1634</v>
      </c>
      <c r="R29" s="1708"/>
      <c r="S29" s="1709"/>
      <c r="T29" s="1718" t="s">
        <v>1635</v>
      </c>
      <c r="U29" s="1708"/>
      <c r="V29" s="1708"/>
      <c r="W29" s="1708"/>
      <c r="X29" s="1708"/>
      <c r="Y29" s="1709"/>
      <c r="Z29" s="1710" t="s">
        <v>1636</v>
      </c>
      <c r="AA29" s="1712"/>
      <c r="AB29" s="1716">
        <v>20</v>
      </c>
      <c r="AC29" s="1708" t="s">
        <v>1637</v>
      </c>
      <c r="AD29" s="1709"/>
      <c r="AE29" s="1716">
        <v>20</v>
      </c>
      <c r="AF29" s="1708" t="s">
        <v>1637</v>
      </c>
      <c r="AG29" s="1709"/>
      <c r="AH29" s="1716">
        <v>30</v>
      </c>
      <c r="AI29" s="1708" t="s">
        <v>1637</v>
      </c>
      <c r="AJ29" s="1709"/>
      <c r="AK29" s="58"/>
      <c r="AL29" s="57"/>
      <c r="AM29" s="133"/>
      <c r="AN29" s="538"/>
      <c r="AO29" s="119"/>
      <c r="AP29" s="57"/>
      <c r="AQ29" s="106"/>
      <c r="AR29" s="57"/>
      <c r="AS29" s="57"/>
      <c r="AT29" s="57"/>
      <c r="AU29" s="57"/>
      <c r="AV29" s="57"/>
      <c r="AW29" s="57"/>
      <c r="AX29" s="57"/>
      <c r="AY29" s="57"/>
    </row>
    <row r="30" spans="1:53" ht="12" customHeight="1">
      <c r="A30" s="1733"/>
      <c r="B30" s="119"/>
      <c r="C30" s="57"/>
      <c r="D30" s="57"/>
      <c r="E30" s="103"/>
      <c r="F30" s="119"/>
      <c r="G30" s="57"/>
      <c r="H30" s="103"/>
      <c r="I30" s="1747"/>
      <c r="J30" s="57"/>
      <c r="K30" s="57"/>
      <c r="L30" s="103"/>
      <c r="M30" s="119"/>
      <c r="N30" s="57"/>
      <c r="O30" s="57"/>
      <c r="P30" s="103"/>
      <c r="Q30" s="1719"/>
      <c r="R30" s="1655"/>
      <c r="S30" s="1656"/>
      <c r="T30" s="1719"/>
      <c r="U30" s="1655"/>
      <c r="V30" s="1655"/>
      <c r="W30" s="1655"/>
      <c r="X30" s="1655"/>
      <c r="Y30" s="1656"/>
      <c r="Z30" s="1713"/>
      <c r="AA30" s="1715"/>
      <c r="AB30" s="1717"/>
      <c r="AC30" s="1657"/>
      <c r="AD30" s="1658"/>
      <c r="AE30" s="1717"/>
      <c r="AF30" s="1657"/>
      <c r="AG30" s="1658"/>
      <c r="AH30" s="1717"/>
      <c r="AI30" s="1657"/>
      <c r="AJ30" s="1658"/>
      <c r="AK30" s="58"/>
      <c r="AL30" s="57"/>
      <c r="AM30" s="133"/>
      <c r="AN30" s="538"/>
      <c r="AO30" s="119"/>
      <c r="AP30" s="57"/>
      <c r="AQ30" s="106"/>
      <c r="AR30" s="57"/>
      <c r="AS30" s="57"/>
      <c r="AT30" s="57"/>
      <c r="AU30" s="57"/>
      <c r="AV30" s="57"/>
      <c r="AW30" s="57"/>
      <c r="AX30" s="57"/>
      <c r="AY30" s="57"/>
    </row>
    <row r="31" spans="1:53" ht="12" customHeight="1">
      <c r="A31" s="1733"/>
      <c r="B31" s="119"/>
      <c r="C31" s="57"/>
      <c r="D31" s="57"/>
      <c r="E31" s="103"/>
      <c r="F31" s="119"/>
      <c r="G31" s="57"/>
      <c r="H31" s="103"/>
      <c r="I31" s="1747"/>
      <c r="J31" s="57"/>
      <c r="K31" s="57"/>
      <c r="L31" s="103"/>
      <c r="M31" s="119"/>
      <c r="N31" s="57"/>
      <c r="O31" s="57"/>
      <c r="P31" s="103"/>
      <c r="Q31" s="1719"/>
      <c r="R31" s="1655"/>
      <c r="S31" s="1656"/>
      <c r="T31" s="1719"/>
      <c r="U31" s="1655"/>
      <c r="V31" s="1655"/>
      <c r="W31" s="1655"/>
      <c r="X31" s="1655"/>
      <c r="Y31" s="1656"/>
      <c r="Z31" s="1710" t="s">
        <v>1639</v>
      </c>
      <c r="AA31" s="1712"/>
      <c r="AB31" s="1716">
        <v>20</v>
      </c>
      <c r="AC31" s="1708" t="s">
        <v>1637</v>
      </c>
      <c r="AD31" s="1709"/>
      <c r="AE31" s="1716">
        <v>30</v>
      </c>
      <c r="AF31" s="1708" t="s">
        <v>1637</v>
      </c>
      <c r="AG31" s="1709"/>
      <c r="AH31" s="1716">
        <v>40</v>
      </c>
      <c r="AI31" s="1708" t="s">
        <v>1637</v>
      </c>
      <c r="AJ31" s="1709"/>
      <c r="AK31" s="58"/>
      <c r="AL31" s="57"/>
      <c r="AM31" s="57"/>
      <c r="AN31" s="103"/>
      <c r="AO31" s="105"/>
      <c r="AP31" s="58"/>
      <c r="AQ31" s="106"/>
      <c r="AR31" s="57"/>
      <c r="AS31" s="57"/>
      <c r="AT31" s="57"/>
      <c r="AU31" s="57"/>
      <c r="AV31" s="57"/>
      <c r="AW31" s="57"/>
      <c r="AX31" s="57"/>
      <c r="AY31" s="57"/>
    </row>
    <row r="32" spans="1:53" ht="12" customHeight="1">
      <c r="A32" s="1733"/>
      <c r="B32" s="119"/>
      <c r="C32" s="57"/>
      <c r="D32" s="57"/>
      <c r="E32" s="103"/>
      <c r="F32" s="119"/>
      <c r="G32" s="57"/>
      <c r="H32" s="103"/>
      <c r="I32" s="1747"/>
      <c r="J32" s="57"/>
      <c r="K32" s="57"/>
      <c r="L32" s="103"/>
      <c r="M32" s="119"/>
      <c r="N32" s="57"/>
      <c r="O32" s="57"/>
      <c r="P32" s="103"/>
      <c r="Q32" s="1719"/>
      <c r="R32" s="1655"/>
      <c r="S32" s="1656"/>
      <c r="T32" s="1720"/>
      <c r="U32" s="1657"/>
      <c r="V32" s="1657"/>
      <c r="W32" s="1657"/>
      <c r="X32" s="1657"/>
      <c r="Y32" s="1658"/>
      <c r="Z32" s="1713"/>
      <c r="AA32" s="1715"/>
      <c r="AB32" s="1717"/>
      <c r="AC32" s="1657"/>
      <c r="AD32" s="1658"/>
      <c r="AE32" s="1717"/>
      <c r="AF32" s="1657"/>
      <c r="AG32" s="1658"/>
      <c r="AH32" s="1717"/>
      <c r="AI32" s="1657"/>
      <c r="AJ32" s="1658"/>
      <c r="AK32" s="58"/>
      <c r="AL32" s="57"/>
      <c r="AM32" s="57"/>
      <c r="AN32" s="103"/>
      <c r="AO32" s="105"/>
      <c r="AP32" s="58"/>
      <c r="AQ32" s="106"/>
      <c r="AR32" s="57"/>
      <c r="AS32" s="57"/>
      <c r="AT32" s="57"/>
      <c r="AU32" s="57"/>
      <c r="AV32" s="57"/>
      <c r="AW32" s="57"/>
      <c r="AX32" s="57"/>
      <c r="AY32" s="57"/>
    </row>
    <row r="33" spans="1:51" ht="12" customHeight="1">
      <c r="A33" s="1733"/>
      <c r="B33" s="119"/>
      <c r="C33" s="57"/>
      <c r="D33" s="57"/>
      <c r="E33" s="103"/>
      <c r="F33" s="119"/>
      <c r="G33" s="57"/>
      <c r="H33" s="103"/>
      <c r="I33" s="1747"/>
      <c r="J33" s="57"/>
      <c r="K33" s="57"/>
      <c r="L33" s="103"/>
      <c r="M33" s="119"/>
      <c r="N33" s="57"/>
      <c r="O33" s="57"/>
      <c r="P33" s="103"/>
      <c r="Q33" s="1719"/>
      <c r="R33" s="1655"/>
      <c r="S33" s="1656"/>
      <c r="T33" s="1718" t="s">
        <v>1641</v>
      </c>
      <c r="U33" s="1708"/>
      <c r="V33" s="1708"/>
      <c r="W33" s="1708"/>
      <c r="X33" s="1708"/>
      <c r="Y33" s="1708"/>
      <c r="Z33" s="1710" t="s">
        <v>1636</v>
      </c>
      <c r="AA33" s="1712"/>
      <c r="AB33" s="1716">
        <v>30</v>
      </c>
      <c r="AC33" s="1708" t="s">
        <v>1637</v>
      </c>
      <c r="AD33" s="1709"/>
      <c r="AE33" s="1716">
        <v>30</v>
      </c>
      <c r="AF33" s="1708" t="s">
        <v>1637</v>
      </c>
      <c r="AG33" s="1709"/>
      <c r="AH33" s="1716">
        <v>40</v>
      </c>
      <c r="AI33" s="1708" t="s">
        <v>1637</v>
      </c>
      <c r="AJ33" s="1709"/>
      <c r="AK33" s="58"/>
      <c r="AL33" s="57"/>
      <c r="AM33" s="57"/>
      <c r="AN33" s="103"/>
      <c r="AO33" s="105"/>
      <c r="AP33" s="58"/>
      <c r="AQ33" s="106"/>
      <c r="AR33" s="57"/>
      <c r="AS33" s="57"/>
      <c r="AT33" s="57"/>
      <c r="AU33" s="57"/>
      <c r="AV33" s="57"/>
      <c r="AW33" s="57"/>
      <c r="AX33" s="57"/>
      <c r="AY33" s="57"/>
    </row>
    <row r="34" spans="1:51" ht="12" customHeight="1">
      <c r="A34" s="1733"/>
      <c r="B34" s="119"/>
      <c r="C34" s="57"/>
      <c r="D34" s="57"/>
      <c r="E34" s="103"/>
      <c r="F34" s="119"/>
      <c r="G34" s="57"/>
      <c r="H34" s="103"/>
      <c r="I34" s="1747"/>
      <c r="J34" s="57"/>
      <c r="K34" s="57"/>
      <c r="L34" s="103"/>
      <c r="M34" s="119"/>
      <c r="N34" s="57"/>
      <c r="O34" s="57"/>
      <c r="P34" s="103"/>
      <c r="Q34" s="1719"/>
      <c r="R34" s="1655"/>
      <c r="S34" s="1656"/>
      <c r="T34" s="1719"/>
      <c r="U34" s="1655"/>
      <c r="V34" s="1655"/>
      <c r="W34" s="1655"/>
      <c r="X34" s="1655"/>
      <c r="Y34" s="1655"/>
      <c r="Z34" s="1713"/>
      <c r="AA34" s="1715"/>
      <c r="AB34" s="1717"/>
      <c r="AC34" s="1657"/>
      <c r="AD34" s="1658"/>
      <c r="AE34" s="1717"/>
      <c r="AF34" s="1657"/>
      <c r="AG34" s="1658"/>
      <c r="AH34" s="1717"/>
      <c r="AI34" s="1657"/>
      <c r="AJ34" s="1658"/>
      <c r="AK34" s="58"/>
      <c r="AL34" s="57"/>
      <c r="AM34" s="57"/>
      <c r="AN34" s="103"/>
      <c r="AO34" s="105"/>
      <c r="AP34" s="58"/>
      <c r="AQ34" s="106"/>
      <c r="AR34" s="57"/>
      <c r="AS34" s="57"/>
      <c r="AT34" s="57"/>
      <c r="AU34" s="57"/>
      <c r="AV34" s="57"/>
      <c r="AW34" s="57"/>
      <c r="AX34" s="57"/>
      <c r="AY34" s="57"/>
    </row>
    <row r="35" spans="1:51" ht="12" customHeight="1">
      <c r="A35" s="1733"/>
      <c r="B35" s="119"/>
      <c r="C35" s="57"/>
      <c r="D35" s="57"/>
      <c r="E35" s="103"/>
      <c r="F35" s="119"/>
      <c r="G35" s="57"/>
      <c r="H35" s="103"/>
      <c r="I35" s="1747"/>
      <c r="J35" s="57"/>
      <c r="K35" s="57"/>
      <c r="L35" s="103"/>
      <c r="M35" s="119"/>
      <c r="N35" s="57"/>
      <c r="O35" s="57"/>
      <c r="P35" s="103"/>
      <c r="Q35" s="1719"/>
      <c r="R35" s="1655"/>
      <c r="S35" s="1656"/>
      <c r="T35" s="1719"/>
      <c r="U35" s="1655"/>
      <c r="V35" s="1655"/>
      <c r="W35" s="1655"/>
      <c r="X35" s="1655"/>
      <c r="Y35" s="1655"/>
      <c r="Z35" s="1710" t="s">
        <v>1639</v>
      </c>
      <c r="AA35" s="1712"/>
      <c r="AB35" s="1716">
        <v>30</v>
      </c>
      <c r="AC35" s="1708" t="s">
        <v>1637</v>
      </c>
      <c r="AD35" s="1709"/>
      <c r="AE35" s="1716">
        <v>40</v>
      </c>
      <c r="AF35" s="1708" t="s">
        <v>1637</v>
      </c>
      <c r="AG35" s="1709"/>
      <c r="AH35" s="1716">
        <v>50</v>
      </c>
      <c r="AI35" s="1708" t="s">
        <v>1637</v>
      </c>
      <c r="AJ35" s="1709"/>
      <c r="AK35" s="58"/>
      <c r="AL35" s="57"/>
      <c r="AM35" s="57"/>
      <c r="AN35" s="103"/>
      <c r="AO35" s="105"/>
      <c r="AP35" s="58"/>
      <c r="AQ35" s="106"/>
      <c r="AR35" s="57"/>
      <c r="AS35" s="57"/>
      <c r="AT35" s="57"/>
      <c r="AU35" s="57"/>
      <c r="AV35" s="57"/>
      <c r="AW35" s="57"/>
      <c r="AX35" s="57"/>
      <c r="AY35" s="57"/>
    </row>
    <row r="36" spans="1:51" ht="12" customHeight="1">
      <c r="A36" s="1733"/>
      <c r="B36" s="119"/>
      <c r="C36" s="57"/>
      <c r="D36" s="57"/>
      <c r="E36" s="103"/>
      <c r="F36" s="119"/>
      <c r="G36" s="57"/>
      <c r="H36" s="103"/>
      <c r="I36" s="1747"/>
      <c r="J36" s="57"/>
      <c r="K36" s="57"/>
      <c r="L36" s="103"/>
      <c r="M36" s="119"/>
      <c r="N36" s="57"/>
      <c r="O36" s="57"/>
      <c r="P36" s="103"/>
      <c r="Q36" s="1720"/>
      <c r="R36" s="1657"/>
      <c r="S36" s="1658"/>
      <c r="T36" s="1720"/>
      <c r="U36" s="1657"/>
      <c r="V36" s="1657"/>
      <c r="W36" s="1657"/>
      <c r="X36" s="1657"/>
      <c r="Y36" s="1657"/>
      <c r="Z36" s="1713"/>
      <c r="AA36" s="1715"/>
      <c r="AB36" s="1717"/>
      <c r="AC36" s="1657"/>
      <c r="AD36" s="1658"/>
      <c r="AE36" s="1717"/>
      <c r="AF36" s="1657"/>
      <c r="AG36" s="1658"/>
      <c r="AH36" s="1717"/>
      <c r="AI36" s="1657"/>
      <c r="AJ36" s="1658"/>
      <c r="AK36" s="58"/>
      <c r="AL36" s="57"/>
      <c r="AM36" s="57"/>
      <c r="AN36" s="103"/>
      <c r="AO36" s="105"/>
      <c r="AP36" s="58"/>
      <c r="AQ36" s="106"/>
      <c r="AR36" s="57"/>
      <c r="AS36" s="57"/>
      <c r="AT36" s="57"/>
      <c r="AU36" s="57"/>
      <c r="AV36" s="57"/>
      <c r="AW36" s="57"/>
      <c r="AX36" s="57"/>
      <c r="AY36" s="57"/>
    </row>
    <row r="37" spans="1:51" ht="12" customHeight="1">
      <c r="A37" s="1733"/>
      <c r="B37" s="119"/>
      <c r="C37" s="57"/>
      <c r="D37" s="57"/>
      <c r="E37" s="103"/>
      <c r="F37" s="119"/>
      <c r="G37" s="57"/>
      <c r="H37" s="103"/>
      <c r="I37" s="1747"/>
      <c r="J37" s="57"/>
      <c r="K37" s="57"/>
      <c r="L37" s="103"/>
      <c r="M37" s="119"/>
      <c r="N37" s="57"/>
      <c r="O37" s="57"/>
      <c r="P37" s="103"/>
      <c r="Q37" s="1718" t="s">
        <v>142</v>
      </c>
      <c r="R37" s="1708"/>
      <c r="S37" s="1709"/>
      <c r="T37" s="1710" t="s">
        <v>143</v>
      </c>
      <c r="U37" s="1711"/>
      <c r="V37" s="1711"/>
      <c r="W37" s="1711"/>
      <c r="X37" s="1711"/>
      <c r="Y37" s="1711"/>
      <c r="Z37" s="1711"/>
      <c r="AA37" s="1712"/>
      <c r="AB37" s="1716">
        <v>40</v>
      </c>
      <c r="AC37" s="1708" t="s">
        <v>1637</v>
      </c>
      <c r="AD37" s="1709"/>
      <c r="AE37" s="1716">
        <v>40</v>
      </c>
      <c r="AF37" s="1708" t="s">
        <v>1637</v>
      </c>
      <c r="AG37" s="1709"/>
      <c r="AH37" s="1716">
        <v>50</v>
      </c>
      <c r="AI37" s="1708" t="s">
        <v>1637</v>
      </c>
      <c r="AJ37" s="1709"/>
      <c r="AK37" s="58"/>
      <c r="AL37" s="57"/>
      <c r="AM37" s="57"/>
      <c r="AN37" s="103"/>
      <c r="AO37" s="119"/>
      <c r="AP37" s="57"/>
      <c r="AQ37" s="106"/>
      <c r="AR37" s="57"/>
      <c r="AS37" s="57"/>
      <c r="AT37" s="57"/>
      <c r="AU37" s="57"/>
      <c r="AV37" s="57"/>
      <c r="AW37" s="57"/>
      <c r="AX37" s="57"/>
      <c r="AY37" s="57"/>
    </row>
    <row r="38" spans="1:51" ht="12" customHeight="1">
      <c r="A38" s="1733"/>
      <c r="B38" s="119"/>
      <c r="C38" s="57"/>
      <c r="D38" s="57"/>
      <c r="E38" s="103"/>
      <c r="F38" s="119"/>
      <c r="G38" s="57"/>
      <c r="H38" s="103"/>
      <c r="I38" s="1747"/>
      <c r="J38" s="57"/>
      <c r="K38" s="57"/>
      <c r="L38" s="103"/>
      <c r="M38" s="119"/>
      <c r="N38" s="57"/>
      <c r="O38" s="57"/>
      <c r="P38" s="103"/>
      <c r="Q38" s="1719"/>
      <c r="R38" s="1655"/>
      <c r="S38" s="1656"/>
      <c r="T38" s="1713"/>
      <c r="U38" s="1714"/>
      <c r="V38" s="1714"/>
      <c r="W38" s="1714"/>
      <c r="X38" s="1714"/>
      <c r="Y38" s="1714"/>
      <c r="Z38" s="1714"/>
      <c r="AA38" s="1715"/>
      <c r="AB38" s="1717"/>
      <c r="AC38" s="1657"/>
      <c r="AD38" s="1658"/>
      <c r="AE38" s="1717"/>
      <c r="AF38" s="1657"/>
      <c r="AG38" s="1658"/>
      <c r="AH38" s="1717"/>
      <c r="AI38" s="1657"/>
      <c r="AJ38" s="1658"/>
      <c r="AK38" s="58"/>
      <c r="AL38" s="57"/>
      <c r="AM38" s="57"/>
      <c r="AN38" s="103"/>
      <c r="AO38" s="119"/>
      <c r="AP38" s="57"/>
      <c r="AQ38" s="106"/>
      <c r="AR38" s="57"/>
      <c r="AS38" s="57"/>
      <c r="AT38" s="57"/>
      <c r="AU38" s="57"/>
      <c r="AV38" s="57"/>
      <c r="AW38" s="57"/>
      <c r="AX38" s="57"/>
      <c r="AY38" s="57"/>
    </row>
    <row r="39" spans="1:51" ht="12" customHeight="1">
      <c r="A39" s="1733"/>
      <c r="B39" s="119"/>
      <c r="C39" s="57"/>
      <c r="D39" s="57"/>
      <c r="E39" s="103"/>
      <c r="F39" s="119"/>
      <c r="G39" s="57"/>
      <c r="H39" s="103"/>
      <c r="I39" s="1747"/>
      <c r="J39" s="57"/>
      <c r="K39" s="57"/>
      <c r="L39" s="103"/>
      <c r="M39" s="119"/>
      <c r="N39" s="57"/>
      <c r="O39" s="57"/>
      <c r="P39" s="103"/>
      <c r="Q39" s="1719"/>
      <c r="R39" s="1655"/>
      <c r="S39" s="1656"/>
      <c r="T39" s="1710" t="s">
        <v>144</v>
      </c>
      <c r="U39" s="1711"/>
      <c r="V39" s="1711"/>
      <c r="W39" s="1711"/>
      <c r="X39" s="1711"/>
      <c r="Y39" s="1711"/>
      <c r="Z39" s="1711"/>
      <c r="AA39" s="1711"/>
      <c r="AB39" s="1716">
        <v>60</v>
      </c>
      <c r="AC39" s="1708" t="s">
        <v>1637</v>
      </c>
      <c r="AD39" s="1709"/>
      <c r="AE39" s="1716">
        <v>60</v>
      </c>
      <c r="AF39" s="1708" t="s">
        <v>1637</v>
      </c>
      <c r="AG39" s="1709"/>
      <c r="AH39" s="1727">
        <v>70</v>
      </c>
      <c r="AI39" s="1708" t="s">
        <v>1637</v>
      </c>
      <c r="AJ39" s="1709"/>
      <c r="AK39" s="58"/>
      <c r="AL39" s="57"/>
      <c r="AM39" s="57"/>
      <c r="AN39" s="103"/>
      <c r="AO39" s="119"/>
      <c r="AP39" s="57"/>
      <c r="AQ39" s="106"/>
      <c r="AR39" s="57"/>
      <c r="AS39" s="57"/>
      <c r="AT39" s="57"/>
      <c r="AU39" s="57"/>
      <c r="AV39" s="57"/>
      <c r="AW39" s="57"/>
      <c r="AX39" s="57"/>
      <c r="AY39" s="57"/>
    </row>
    <row r="40" spans="1:51" ht="12" customHeight="1">
      <c r="A40" s="1733"/>
      <c r="B40" s="119"/>
      <c r="C40" s="57"/>
      <c r="D40" s="57"/>
      <c r="E40" s="103"/>
      <c r="F40" s="119"/>
      <c r="G40" s="57"/>
      <c r="H40" s="103"/>
      <c r="I40" s="1747"/>
      <c r="J40" s="57"/>
      <c r="K40" s="57"/>
      <c r="L40" s="103"/>
      <c r="M40" s="119"/>
      <c r="N40" s="57"/>
      <c r="O40" s="57"/>
      <c r="P40" s="103"/>
      <c r="Q40" s="1720"/>
      <c r="R40" s="1657"/>
      <c r="S40" s="1658"/>
      <c r="T40" s="1713"/>
      <c r="U40" s="1714"/>
      <c r="V40" s="1714"/>
      <c r="W40" s="1714"/>
      <c r="X40" s="1714"/>
      <c r="Y40" s="1714"/>
      <c r="Z40" s="1714"/>
      <c r="AA40" s="1714"/>
      <c r="AB40" s="1717"/>
      <c r="AC40" s="1657"/>
      <c r="AD40" s="1658"/>
      <c r="AE40" s="1717"/>
      <c r="AF40" s="1657"/>
      <c r="AG40" s="1658"/>
      <c r="AH40" s="1729"/>
      <c r="AI40" s="1657"/>
      <c r="AJ40" s="1658"/>
      <c r="AK40" s="58"/>
      <c r="AL40" s="57"/>
      <c r="AM40" s="57"/>
      <c r="AN40" s="103"/>
      <c r="AO40" s="119"/>
      <c r="AP40" s="57"/>
      <c r="AQ40" s="106"/>
      <c r="AR40" s="57"/>
      <c r="AS40" s="57"/>
      <c r="AT40" s="57"/>
      <c r="AU40" s="57"/>
      <c r="AV40" s="57"/>
      <c r="AW40" s="57"/>
      <c r="AX40" s="57"/>
      <c r="AY40" s="57"/>
    </row>
    <row r="41" spans="1:51" ht="12" customHeight="1">
      <c r="A41" s="1733"/>
      <c r="B41" s="119"/>
      <c r="C41" s="57"/>
      <c r="D41" s="57"/>
      <c r="E41" s="103"/>
      <c r="F41" s="119"/>
      <c r="G41" s="57"/>
      <c r="H41" s="103"/>
      <c r="I41" s="1747"/>
      <c r="J41" s="57"/>
      <c r="K41" s="57"/>
      <c r="L41" s="103"/>
      <c r="M41" s="119"/>
      <c r="N41" s="57"/>
      <c r="O41" s="57"/>
      <c r="P41" s="103"/>
      <c r="Q41" s="109" t="s">
        <v>2096</v>
      </c>
      <c r="R41" s="546"/>
      <c r="S41" s="546"/>
      <c r="T41" s="157"/>
      <c r="U41" s="157"/>
      <c r="V41" s="157"/>
      <c r="W41" s="157"/>
      <c r="X41" s="157"/>
      <c r="Y41" s="157"/>
      <c r="Z41" s="109"/>
      <c r="AA41" s="546"/>
      <c r="AB41" s="546"/>
      <c r="AC41" s="109"/>
      <c r="AD41" s="546"/>
      <c r="AE41" s="546"/>
      <c r="AF41" s="546"/>
      <c r="AG41" s="546"/>
      <c r="AH41" s="109"/>
      <c r="AI41" s="546"/>
      <c r="AJ41" s="547"/>
      <c r="AK41" s="58"/>
      <c r="AL41" s="57"/>
      <c r="AM41" s="57"/>
      <c r="AN41" s="103"/>
      <c r="AO41" s="105"/>
      <c r="AP41" s="58"/>
      <c r="AQ41" s="106"/>
      <c r="AR41" s="57"/>
      <c r="AS41" s="57"/>
      <c r="AT41" s="57"/>
      <c r="AU41" s="57"/>
      <c r="AV41" s="57"/>
      <c r="AW41" s="57"/>
      <c r="AX41" s="57"/>
      <c r="AY41" s="57"/>
    </row>
    <row r="42" spans="1:51" ht="12" customHeight="1">
      <c r="A42" s="1733"/>
      <c r="B42" s="119"/>
      <c r="C42" s="57"/>
      <c r="D42" s="57"/>
      <c r="E42" s="103"/>
      <c r="F42" s="119"/>
      <c r="G42" s="57"/>
      <c r="H42" s="103"/>
      <c r="I42" s="1747"/>
      <c r="J42" s="57"/>
      <c r="K42" s="57"/>
      <c r="L42" s="103"/>
      <c r="M42" s="119"/>
      <c r="N42" s="57"/>
      <c r="O42" s="57"/>
      <c r="P42" s="103"/>
      <c r="Q42" s="548" t="s">
        <v>456</v>
      </c>
      <c r="R42" s="57" t="s">
        <v>145</v>
      </c>
      <c r="S42" s="548"/>
      <c r="T42" s="124"/>
      <c r="U42" s="124"/>
      <c r="V42" s="687" t="s">
        <v>1107</v>
      </c>
      <c r="W42" s="57" t="s">
        <v>146</v>
      </c>
      <c r="X42" s="124"/>
      <c r="Y42" s="124"/>
      <c r="Z42" s="687" t="s">
        <v>1107</v>
      </c>
      <c r="AA42" s="118" t="s">
        <v>147</v>
      </c>
      <c r="AB42" s="124"/>
      <c r="AC42" s="124"/>
      <c r="AD42" s="57"/>
      <c r="AE42" s="687" t="s">
        <v>1107</v>
      </c>
      <c r="AF42" s="118" t="s">
        <v>148</v>
      </c>
      <c r="AG42" s="57"/>
      <c r="AH42" s="57"/>
      <c r="AI42" s="57"/>
      <c r="AJ42" s="549"/>
      <c r="AK42" s="58"/>
      <c r="AL42" s="57"/>
      <c r="AM42" s="57"/>
      <c r="AN42" s="103"/>
      <c r="AO42" s="105"/>
      <c r="AP42" s="58"/>
      <c r="AQ42" s="106"/>
      <c r="AR42" s="57"/>
      <c r="AS42" s="57"/>
      <c r="AT42" s="57"/>
      <c r="AU42" s="57"/>
      <c r="AV42" s="57"/>
      <c r="AW42" s="57"/>
      <c r="AX42" s="57"/>
      <c r="AY42" s="57"/>
    </row>
    <row r="43" spans="1:51" ht="12" customHeight="1">
      <c r="A43" s="1733"/>
      <c r="B43" s="119"/>
      <c r="C43" s="57"/>
      <c r="D43" s="57"/>
      <c r="E43" s="103"/>
      <c r="F43" s="119"/>
      <c r="G43" s="57"/>
      <c r="H43" s="103"/>
      <c r="I43" s="1747"/>
      <c r="J43" s="57"/>
      <c r="K43" s="57"/>
      <c r="L43" s="103"/>
      <c r="M43" s="119"/>
      <c r="N43" s="57"/>
      <c r="O43" s="57"/>
      <c r="P43" s="103"/>
      <c r="Q43" s="548"/>
      <c r="V43" s="687" t="s">
        <v>1107</v>
      </c>
      <c r="W43" s="57" t="s">
        <v>1763</v>
      </c>
      <c r="X43" s="124"/>
      <c r="Y43" s="124"/>
      <c r="Z43" s="124" t="s">
        <v>1222</v>
      </c>
      <c r="AA43" s="1755"/>
      <c r="AB43" s="1755"/>
      <c r="AC43" s="1755"/>
      <c r="AD43" s="1755"/>
      <c r="AE43" s="1755"/>
      <c r="AF43" s="1755"/>
      <c r="AG43" s="1755"/>
      <c r="AH43" s="1755"/>
      <c r="AI43" s="57" t="s">
        <v>1223</v>
      </c>
      <c r="AJ43" s="103"/>
      <c r="AK43" s="58"/>
      <c r="AL43" s="57"/>
      <c r="AM43" s="57"/>
      <c r="AN43" s="103"/>
      <c r="AO43" s="105"/>
      <c r="AP43" s="58"/>
      <c r="AQ43" s="106"/>
      <c r="AR43" s="57"/>
      <c r="AS43" s="57"/>
      <c r="AT43" s="57"/>
      <c r="AU43" s="57"/>
      <c r="AV43" s="57"/>
      <c r="AW43" s="57"/>
      <c r="AX43" s="57"/>
      <c r="AY43" s="57"/>
    </row>
    <row r="44" spans="1:51" ht="12" customHeight="1">
      <c r="A44" s="1223"/>
      <c r="B44" s="119"/>
      <c r="C44" s="57"/>
      <c r="D44" s="57"/>
      <c r="E44" s="103"/>
      <c r="F44" s="119"/>
      <c r="G44" s="57"/>
      <c r="H44" s="103"/>
      <c r="I44" s="1747"/>
      <c r="J44" s="550" t="s">
        <v>1932</v>
      </c>
      <c r="K44" s="551"/>
      <c r="L44" s="552"/>
      <c r="M44" s="138" t="s">
        <v>1933</v>
      </c>
      <c r="N44" s="109"/>
      <c r="O44" s="109"/>
      <c r="P44" s="110"/>
      <c r="Q44" s="109" t="s">
        <v>168</v>
      </c>
      <c r="R44" s="109" t="s">
        <v>149</v>
      </c>
      <c r="S44" s="109"/>
      <c r="T44" s="109"/>
      <c r="U44" s="109"/>
      <c r="V44" s="109"/>
      <c r="W44" s="136" t="s">
        <v>1374</v>
      </c>
      <c r="X44" s="109"/>
      <c r="Y44" s="109"/>
      <c r="Z44" s="109"/>
      <c r="AA44" s="109"/>
      <c r="AB44" s="109"/>
      <c r="AC44" s="109" t="s">
        <v>1375</v>
      </c>
      <c r="AD44" s="109" t="s">
        <v>983</v>
      </c>
      <c r="AE44" s="1732"/>
      <c r="AF44" s="1732"/>
      <c r="AG44" s="1732"/>
      <c r="AH44" s="1732"/>
      <c r="AI44" s="109" t="s">
        <v>1376</v>
      </c>
      <c r="AJ44" s="110"/>
      <c r="AK44" s="58"/>
      <c r="AL44" s="57"/>
      <c r="AM44" s="57"/>
      <c r="AN44" s="103"/>
      <c r="AO44" s="105"/>
      <c r="AP44" s="58"/>
      <c r="AQ44" s="106"/>
      <c r="AR44" s="57"/>
      <c r="AS44" s="57"/>
      <c r="AT44" s="57"/>
      <c r="AU44" s="57"/>
      <c r="AV44" s="57"/>
      <c r="AW44" s="57"/>
      <c r="AX44" s="57"/>
      <c r="AY44" s="57"/>
    </row>
    <row r="45" spans="1:51" ht="12" customHeight="1">
      <c r="A45" s="1223"/>
      <c r="B45" s="119"/>
      <c r="C45" s="57"/>
      <c r="D45" s="57"/>
      <c r="E45" s="103"/>
      <c r="F45" s="119"/>
      <c r="G45" s="57"/>
      <c r="H45" s="103"/>
      <c r="I45" s="1747"/>
      <c r="J45" s="1222" t="s">
        <v>1377</v>
      </c>
      <c r="K45" s="553"/>
      <c r="L45" s="554"/>
      <c r="M45" s="122" t="s">
        <v>1372</v>
      </c>
      <c r="N45" s="111"/>
      <c r="O45" s="111"/>
      <c r="P45" s="152"/>
      <c r="Q45" s="111"/>
      <c r="R45" s="111"/>
      <c r="S45" s="111"/>
      <c r="T45" s="111"/>
      <c r="U45" s="111"/>
      <c r="V45" s="111"/>
      <c r="W45" s="111"/>
      <c r="X45" s="111"/>
      <c r="Y45" s="111"/>
      <c r="Z45" s="111"/>
      <c r="AA45" s="111"/>
      <c r="AB45" s="111"/>
      <c r="AC45" s="111"/>
      <c r="AD45" s="111"/>
      <c r="AE45" s="111"/>
      <c r="AF45" s="111"/>
      <c r="AG45" s="111"/>
      <c r="AH45" s="111"/>
      <c r="AI45" s="111"/>
      <c r="AJ45" s="152"/>
      <c r="AK45" s="58"/>
      <c r="AL45" s="57"/>
      <c r="AM45" s="57"/>
      <c r="AN45" s="103"/>
      <c r="AO45" s="105"/>
      <c r="AP45" s="58"/>
      <c r="AQ45" s="106"/>
      <c r="AR45" s="57"/>
      <c r="AS45" s="57"/>
      <c r="AT45" s="57"/>
      <c r="AU45" s="57"/>
      <c r="AV45" s="57"/>
      <c r="AW45" s="57"/>
      <c r="AX45" s="57"/>
      <c r="AY45" s="57"/>
    </row>
    <row r="46" spans="1:51" ht="12" customHeight="1">
      <c r="A46" s="1223"/>
      <c r="B46" s="119"/>
      <c r="C46" s="57"/>
      <c r="D46" s="57"/>
      <c r="E46" s="103"/>
      <c r="F46" s="119"/>
      <c r="G46" s="57"/>
      <c r="H46" s="103"/>
      <c r="I46" s="1747"/>
      <c r="J46" s="133" t="s">
        <v>2680</v>
      </c>
      <c r="K46" s="133"/>
      <c r="L46" s="538"/>
      <c r="M46" s="119" t="s">
        <v>1378</v>
      </c>
      <c r="N46" s="57"/>
      <c r="O46" s="57"/>
      <c r="P46" s="103"/>
      <c r="Q46" s="58" t="s">
        <v>1107</v>
      </c>
      <c r="R46" s="57" t="s">
        <v>150</v>
      </c>
      <c r="T46" s="57"/>
      <c r="U46" s="57"/>
      <c r="V46" s="57" t="s">
        <v>2097</v>
      </c>
      <c r="X46" s="57"/>
      <c r="Y46" s="57"/>
      <c r="Z46" s="57"/>
      <c r="AA46" s="57"/>
      <c r="AB46" s="57"/>
      <c r="AC46" s="57"/>
      <c r="AD46" s="57"/>
      <c r="AE46" s="57"/>
      <c r="AF46" s="57"/>
      <c r="AG46" s="57"/>
      <c r="AH46" s="57"/>
      <c r="AI46" s="57"/>
      <c r="AJ46" s="103"/>
      <c r="AK46" s="58"/>
      <c r="AL46" s="57"/>
      <c r="AM46" s="57"/>
      <c r="AN46" s="103"/>
      <c r="AO46" s="105"/>
      <c r="AP46" s="58"/>
      <c r="AQ46" s="106"/>
      <c r="AR46" s="57"/>
      <c r="AS46" s="57"/>
      <c r="AT46" s="57"/>
      <c r="AU46" s="57"/>
      <c r="AV46" s="57"/>
      <c r="AW46" s="57"/>
      <c r="AX46" s="57"/>
      <c r="AY46" s="57"/>
    </row>
    <row r="47" spans="1:51" ht="12" customHeight="1">
      <c r="A47" s="1223"/>
      <c r="B47" s="119"/>
      <c r="C47" s="57"/>
      <c r="D47" s="57"/>
      <c r="E47" s="103"/>
      <c r="F47" s="119"/>
      <c r="G47" s="57"/>
      <c r="H47" s="103"/>
      <c r="I47" s="1747"/>
      <c r="J47" s="133" t="s">
        <v>2681</v>
      </c>
      <c r="K47" s="133"/>
      <c r="L47" s="538"/>
      <c r="M47" s="122"/>
      <c r="N47" s="111"/>
      <c r="O47" s="111"/>
      <c r="P47" s="152"/>
      <c r="Q47" s="105" t="s">
        <v>1107</v>
      </c>
      <c r="R47" s="111" t="s">
        <v>151</v>
      </c>
      <c r="S47" s="663"/>
      <c r="T47" s="111"/>
      <c r="U47" s="111"/>
      <c r="V47" s="111" t="s">
        <v>2098</v>
      </c>
      <c r="X47" s="111"/>
      <c r="Y47" s="111"/>
      <c r="Z47" s="111"/>
      <c r="AA47" s="111"/>
      <c r="AB47" s="111"/>
      <c r="AC47" s="111"/>
      <c r="AD47" s="111"/>
      <c r="AE47" s="111"/>
      <c r="AF47" s="111"/>
      <c r="AG47" s="111"/>
      <c r="AH47" s="111"/>
      <c r="AI47" s="111"/>
      <c r="AJ47" s="152"/>
      <c r="AK47" s="58"/>
      <c r="AL47" s="57"/>
      <c r="AM47" s="57"/>
      <c r="AN47" s="103"/>
      <c r="AO47" s="105"/>
      <c r="AP47" s="58"/>
      <c r="AQ47" s="106"/>
      <c r="AR47" s="57"/>
      <c r="AS47" s="57"/>
      <c r="AT47" s="57"/>
      <c r="AU47" s="57"/>
      <c r="AV47" s="57"/>
      <c r="AW47" s="57"/>
      <c r="AX47" s="57"/>
      <c r="AY47" s="57"/>
    </row>
    <row r="48" spans="1:51" ht="12" customHeight="1">
      <c r="A48" s="1223"/>
      <c r="B48" s="119"/>
      <c r="C48" s="57"/>
      <c r="D48" s="57"/>
      <c r="E48" s="103"/>
      <c r="F48" s="119"/>
      <c r="G48" s="57"/>
      <c r="H48" s="103"/>
      <c r="I48" s="1747"/>
      <c r="J48" s="133"/>
      <c r="K48" s="133"/>
      <c r="L48" s="538"/>
      <c r="M48" s="557" t="s">
        <v>152</v>
      </c>
      <c r="N48" s="516"/>
      <c r="O48" s="516"/>
      <c r="P48" s="558"/>
      <c r="Q48" s="109" t="s">
        <v>27</v>
      </c>
      <c r="R48" s="1722">
        <v>185</v>
      </c>
      <c r="S48" s="1722"/>
      <c r="T48" s="1722"/>
      <c r="U48" s="516" t="s">
        <v>1379</v>
      </c>
      <c r="V48" s="516"/>
      <c r="W48" s="516"/>
      <c r="X48" s="516" t="s">
        <v>1630</v>
      </c>
      <c r="Y48" s="516"/>
      <c r="Z48" s="516"/>
      <c r="AA48" s="516"/>
      <c r="AB48" s="516"/>
      <c r="AC48" s="516"/>
      <c r="AD48" s="516"/>
      <c r="AE48" s="516"/>
      <c r="AF48" s="516"/>
      <c r="AG48" s="516"/>
      <c r="AH48" s="516"/>
      <c r="AI48" s="516"/>
      <c r="AJ48" s="558"/>
      <c r="AK48" s="58"/>
      <c r="AL48" s="57"/>
      <c r="AM48" s="57"/>
      <c r="AN48" s="103"/>
      <c r="AO48" s="105"/>
      <c r="AP48" s="58"/>
      <c r="AQ48" s="106"/>
      <c r="AR48" s="57"/>
      <c r="AS48" s="57"/>
      <c r="AT48" s="57"/>
      <c r="AU48" s="57"/>
      <c r="AV48" s="57"/>
      <c r="AW48" s="57"/>
      <c r="AX48" s="57"/>
      <c r="AY48" s="57"/>
    </row>
    <row r="49" spans="1:51" ht="12" customHeight="1">
      <c r="A49" s="1223"/>
      <c r="B49" s="119"/>
      <c r="C49" s="57"/>
      <c r="D49" s="57"/>
      <c r="E49" s="103"/>
      <c r="F49" s="119"/>
      <c r="G49" s="57"/>
      <c r="H49" s="103"/>
      <c r="I49" s="1748"/>
      <c r="J49" s="559"/>
      <c r="K49" s="559"/>
      <c r="L49" s="560"/>
      <c r="M49" s="557" t="s">
        <v>153</v>
      </c>
      <c r="N49" s="516"/>
      <c r="O49" s="516"/>
      <c r="P49" s="558"/>
      <c r="Q49" s="516" t="s">
        <v>27</v>
      </c>
      <c r="R49" s="1753">
        <v>4.5</v>
      </c>
      <c r="S49" s="1753"/>
      <c r="T49" s="1753"/>
      <c r="U49" s="516" t="s">
        <v>1371</v>
      </c>
      <c r="V49" s="516"/>
      <c r="W49" s="516"/>
      <c r="X49" s="516"/>
      <c r="Y49" s="516"/>
      <c r="Z49" s="516"/>
      <c r="AA49" s="516"/>
      <c r="AB49" s="516"/>
      <c r="AC49" s="516"/>
      <c r="AD49" s="516"/>
      <c r="AE49" s="516"/>
      <c r="AF49" s="516"/>
      <c r="AG49" s="516"/>
      <c r="AH49" s="516"/>
      <c r="AI49" s="516"/>
      <c r="AJ49" s="558"/>
      <c r="AK49" s="113"/>
      <c r="AL49" s="111"/>
      <c r="AM49" s="111"/>
      <c r="AN49" s="152"/>
      <c r="AO49" s="122"/>
      <c r="AP49" s="111"/>
      <c r="AQ49" s="114"/>
      <c r="AR49" s="57"/>
      <c r="AS49" s="57"/>
      <c r="AT49" s="57"/>
      <c r="AU49" s="57"/>
      <c r="AV49" s="57"/>
      <c r="AW49" s="57"/>
      <c r="AX49" s="57"/>
      <c r="AY49" s="57"/>
    </row>
    <row r="50" spans="1:51" ht="12" customHeight="1">
      <c r="A50" s="1223"/>
      <c r="B50" s="119"/>
      <c r="C50" s="57"/>
      <c r="D50" s="57"/>
      <c r="E50" s="103"/>
      <c r="F50" s="119"/>
      <c r="G50" s="57"/>
      <c r="H50" s="103"/>
      <c r="I50" s="1749" t="s">
        <v>493</v>
      </c>
      <c r="J50" s="57" t="s">
        <v>1359</v>
      </c>
      <c r="K50" s="109"/>
      <c r="L50" s="110"/>
      <c r="M50" s="138" t="s">
        <v>1360</v>
      </c>
      <c r="N50" s="109"/>
      <c r="O50" s="109"/>
      <c r="P50" s="110"/>
      <c r="Q50" s="109"/>
      <c r="R50" s="1220" t="s">
        <v>1107</v>
      </c>
      <c r="S50" s="109" t="s">
        <v>1361</v>
      </c>
      <c r="T50" s="109"/>
      <c r="U50" s="109"/>
      <c r="V50" s="109"/>
      <c r="W50" s="109"/>
      <c r="X50" s="109"/>
      <c r="Y50" s="109"/>
      <c r="Z50" s="109"/>
      <c r="AA50" s="109"/>
      <c r="AB50" s="109"/>
      <c r="AC50" s="109"/>
      <c r="AD50" s="109"/>
      <c r="AE50" s="109"/>
      <c r="AF50" s="109"/>
      <c r="AG50" s="109"/>
      <c r="AH50" s="109"/>
      <c r="AI50" s="109"/>
      <c r="AJ50" s="110"/>
      <c r="AK50" s="685" t="s">
        <v>1107</v>
      </c>
      <c r="AL50" s="153" t="s">
        <v>1766</v>
      </c>
      <c r="AM50" s="153"/>
      <c r="AN50" s="539"/>
      <c r="AO50" s="138" t="s">
        <v>3</v>
      </c>
      <c r="AP50" s="109" t="s">
        <v>1829</v>
      </c>
      <c r="AQ50" s="533"/>
      <c r="AR50" s="57"/>
      <c r="AS50" s="57"/>
      <c r="AT50" s="57"/>
      <c r="AU50" s="57"/>
      <c r="AV50" s="57"/>
      <c r="AW50" s="57"/>
      <c r="AX50" s="57"/>
      <c r="AY50" s="57"/>
    </row>
    <row r="51" spans="1:51" ht="12" customHeight="1">
      <c r="A51" s="1223"/>
      <c r="B51" s="119"/>
      <c r="C51" s="57"/>
      <c r="D51" s="57"/>
      <c r="E51" s="103"/>
      <c r="F51" s="119"/>
      <c r="G51" s="57"/>
      <c r="H51" s="103"/>
      <c r="I51" s="1750"/>
      <c r="J51" s="57"/>
      <c r="K51" s="57"/>
      <c r="L51" s="103"/>
      <c r="M51" s="119" t="s">
        <v>1362</v>
      </c>
      <c r="N51" s="57"/>
      <c r="O51" s="57"/>
      <c r="P51" s="103"/>
      <c r="Q51" s="57"/>
      <c r="R51" s="120" t="s">
        <v>8</v>
      </c>
      <c r="S51" s="687" t="s">
        <v>1107</v>
      </c>
      <c r="T51" s="57" t="s">
        <v>1363</v>
      </c>
      <c r="U51" s="57"/>
      <c r="V51" s="687" t="s">
        <v>1107</v>
      </c>
      <c r="W51" s="57" t="s">
        <v>1364</v>
      </c>
      <c r="X51" s="57"/>
      <c r="Y51" s="57"/>
      <c r="Z51" s="687" t="s">
        <v>1107</v>
      </c>
      <c r="AA51" s="57" t="s">
        <v>1365</v>
      </c>
      <c r="AB51" s="57"/>
      <c r="AC51" s="687" t="s">
        <v>1107</v>
      </c>
      <c r="AD51" s="57" t="s">
        <v>1366</v>
      </c>
      <c r="AE51" s="57"/>
      <c r="AF51" s="57"/>
      <c r="AG51" s="118" t="s">
        <v>94</v>
      </c>
      <c r="AH51" s="57"/>
      <c r="AI51" s="118"/>
      <c r="AJ51" s="103"/>
      <c r="AK51" s="105"/>
      <c r="AL51" s="58" t="s">
        <v>1768</v>
      </c>
      <c r="AM51" s="58"/>
      <c r="AN51" s="185"/>
      <c r="AO51" s="119" t="s">
        <v>3</v>
      </c>
      <c r="AP51" s="57" t="s">
        <v>1830</v>
      </c>
      <c r="AQ51" s="106"/>
      <c r="AR51" s="57"/>
      <c r="AS51" s="57"/>
      <c r="AT51" s="57"/>
      <c r="AU51" s="57"/>
      <c r="AV51" s="57"/>
      <c r="AW51" s="57"/>
      <c r="AX51" s="57"/>
      <c r="AY51" s="57"/>
    </row>
    <row r="52" spans="1:51" ht="12" customHeight="1">
      <c r="A52" s="1223"/>
      <c r="B52" s="119"/>
      <c r="C52" s="57"/>
      <c r="D52" s="57"/>
      <c r="E52" s="103"/>
      <c r="F52" s="119"/>
      <c r="G52" s="57"/>
      <c r="H52" s="103"/>
      <c r="I52" s="1750"/>
      <c r="J52" s="133"/>
      <c r="K52" s="133"/>
      <c r="L52" s="57"/>
      <c r="M52" s="122"/>
      <c r="N52" s="111"/>
      <c r="O52" s="111"/>
      <c r="P52" s="152"/>
      <c r="Q52" s="111"/>
      <c r="R52" s="1079" t="s">
        <v>1107</v>
      </c>
      <c r="S52" s="111" t="s">
        <v>1367</v>
      </c>
      <c r="T52" s="111"/>
      <c r="U52" s="111"/>
      <c r="V52" s="111"/>
      <c r="W52" s="111"/>
      <c r="X52" s="111"/>
      <c r="Y52" s="111"/>
      <c r="Z52" s="111"/>
      <c r="AA52" s="111"/>
      <c r="AB52" s="111"/>
      <c r="AC52" s="1079" t="s">
        <v>1107</v>
      </c>
      <c r="AD52" s="111" t="s">
        <v>1368</v>
      </c>
      <c r="AE52" s="111"/>
      <c r="AF52" s="111"/>
      <c r="AG52" s="111"/>
      <c r="AH52" s="111"/>
      <c r="AI52" s="111"/>
      <c r="AJ52" s="152"/>
      <c r="AK52" s="682" t="s">
        <v>1107</v>
      </c>
      <c r="AL52" s="57" t="s">
        <v>1633</v>
      </c>
      <c r="AM52" s="57"/>
      <c r="AN52" s="103"/>
      <c r="AO52" s="105"/>
      <c r="AP52" s="58"/>
      <c r="AQ52" s="106"/>
      <c r="AR52" s="57"/>
      <c r="AS52" s="57"/>
      <c r="AT52" s="57"/>
      <c r="AU52" s="57"/>
      <c r="AV52" s="57"/>
      <c r="AW52" s="57"/>
      <c r="AX52" s="57"/>
      <c r="AY52" s="57"/>
    </row>
    <row r="53" spans="1:51" ht="12" customHeight="1">
      <c r="A53" s="1223"/>
      <c r="B53" s="119"/>
      <c r="C53" s="57"/>
      <c r="D53" s="57"/>
      <c r="E53" s="103"/>
      <c r="F53" s="119"/>
      <c r="G53" s="57"/>
      <c r="H53" s="103"/>
      <c r="I53" s="1750"/>
      <c r="J53" s="109" t="s">
        <v>2680</v>
      </c>
      <c r="K53" s="109"/>
      <c r="L53" s="110"/>
      <c r="M53" s="119" t="s">
        <v>919</v>
      </c>
      <c r="N53" s="57"/>
      <c r="O53" s="57"/>
      <c r="P53" s="103"/>
      <c r="Q53" s="57" t="s">
        <v>27</v>
      </c>
      <c r="R53" s="116" t="s">
        <v>920</v>
      </c>
      <c r="S53" s="57"/>
      <c r="T53" s="57"/>
      <c r="U53" s="57"/>
      <c r="V53" s="57"/>
      <c r="W53" s="57"/>
      <c r="X53" s="57"/>
      <c r="Y53" s="57"/>
      <c r="Z53" s="57"/>
      <c r="AA53" s="57"/>
      <c r="AB53" s="57"/>
      <c r="AC53" s="57"/>
      <c r="AD53" s="57"/>
      <c r="AE53" s="57"/>
      <c r="AF53" s="57"/>
      <c r="AG53" s="57"/>
      <c r="AH53" s="57"/>
      <c r="AI53" s="57"/>
      <c r="AJ53" s="103"/>
      <c r="AK53" s="105"/>
      <c r="AL53" s="133" t="s">
        <v>1638</v>
      </c>
      <c r="AM53" s="57"/>
      <c r="AN53" s="538"/>
      <c r="AO53" s="119"/>
      <c r="AP53" s="57"/>
      <c r="AQ53" s="106"/>
      <c r="AR53" s="57"/>
      <c r="AS53" s="57"/>
      <c r="AT53" s="57"/>
      <c r="AU53" s="57"/>
      <c r="AV53" s="57"/>
      <c r="AW53" s="57"/>
      <c r="AX53" s="57"/>
      <c r="AY53" s="57"/>
    </row>
    <row r="54" spans="1:51" ht="12" customHeight="1">
      <c r="A54" s="1223"/>
      <c r="B54" s="119"/>
      <c r="C54" s="57"/>
      <c r="D54" s="57"/>
      <c r="E54" s="103"/>
      <c r="F54" s="119"/>
      <c r="G54" s="57"/>
      <c r="H54" s="103"/>
      <c r="I54" s="1750"/>
      <c r="J54" s="57" t="s">
        <v>2679</v>
      </c>
      <c r="K54" s="57"/>
      <c r="L54" s="103"/>
      <c r="M54" s="119"/>
      <c r="N54" s="57"/>
      <c r="O54" s="57"/>
      <c r="P54" s="103"/>
      <c r="Q54" s="57"/>
      <c r="R54" s="120" t="s">
        <v>8</v>
      </c>
      <c r="S54" s="687" t="s">
        <v>1107</v>
      </c>
      <c r="T54" s="57" t="s">
        <v>1369</v>
      </c>
      <c r="U54" s="57"/>
      <c r="V54" s="57"/>
      <c r="W54" s="57"/>
      <c r="X54" s="687" t="s">
        <v>1107</v>
      </c>
      <c r="Y54" s="57" t="s">
        <v>921</v>
      </c>
      <c r="Z54" s="57"/>
      <c r="AA54" s="57"/>
      <c r="AB54" s="57"/>
      <c r="AC54" s="687" t="s">
        <v>1107</v>
      </c>
      <c r="AD54" s="57" t="s">
        <v>1366</v>
      </c>
      <c r="AE54" s="57"/>
      <c r="AF54" s="57"/>
      <c r="AG54" s="118" t="s">
        <v>94</v>
      </c>
      <c r="AH54" s="57"/>
      <c r="AI54" s="118"/>
      <c r="AJ54" s="103"/>
      <c r="AK54" s="682" t="s">
        <v>1107</v>
      </c>
      <c r="AL54" s="57" t="s">
        <v>1640</v>
      </c>
      <c r="AM54" s="57"/>
      <c r="AN54" s="103"/>
      <c r="AO54" s="119"/>
      <c r="AP54" s="57"/>
      <c r="AQ54" s="106"/>
      <c r="AR54" s="57"/>
      <c r="AS54" s="57"/>
      <c r="AT54" s="57"/>
      <c r="AU54" s="57"/>
      <c r="AV54" s="57"/>
      <c r="AW54" s="57"/>
      <c r="AX54" s="57"/>
      <c r="AY54" s="57"/>
    </row>
    <row r="55" spans="1:51" ht="12" customHeight="1">
      <c r="A55" s="1223"/>
      <c r="B55" s="119"/>
      <c r="C55" s="57"/>
      <c r="D55" s="57"/>
      <c r="E55" s="103"/>
      <c r="F55" s="119"/>
      <c r="G55" s="57"/>
      <c r="H55" s="103"/>
      <c r="I55" s="1750"/>
      <c r="J55" s="57"/>
      <c r="K55" s="57"/>
      <c r="L55" s="103"/>
      <c r="M55" s="122"/>
      <c r="N55" s="111"/>
      <c r="O55" s="111"/>
      <c r="P55" s="152"/>
      <c r="Q55" s="111" t="s">
        <v>27</v>
      </c>
      <c r="R55" s="111" t="s">
        <v>919</v>
      </c>
      <c r="S55" s="111"/>
      <c r="T55" s="111"/>
      <c r="U55" s="111"/>
      <c r="V55" s="111"/>
      <c r="W55" s="111" t="s">
        <v>8</v>
      </c>
      <c r="X55" s="1654"/>
      <c r="Y55" s="1654"/>
      <c r="Z55" s="1654"/>
      <c r="AA55" s="1654"/>
      <c r="AB55" s="1654"/>
      <c r="AC55" s="111" t="s">
        <v>1371</v>
      </c>
      <c r="AD55" s="111" t="s">
        <v>1630</v>
      </c>
      <c r="AE55" s="111"/>
      <c r="AF55" s="111" t="s">
        <v>94</v>
      </c>
      <c r="AG55" s="111"/>
      <c r="AH55" s="111"/>
      <c r="AI55" s="111"/>
      <c r="AJ55" s="152"/>
      <c r="AK55" s="682" t="s">
        <v>1107</v>
      </c>
      <c r="AL55" s="57"/>
      <c r="AM55" s="57"/>
      <c r="AN55" s="103"/>
      <c r="AO55" s="119"/>
      <c r="AP55" s="57"/>
      <c r="AQ55" s="106"/>
      <c r="AR55" s="57"/>
      <c r="AS55" s="57"/>
      <c r="AT55" s="57"/>
      <c r="AU55" s="57"/>
      <c r="AV55" s="57"/>
      <c r="AW55" s="57"/>
      <c r="AX55" s="57"/>
      <c r="AY55" s="57"/>
    </row>
    <row r="56" spans="1:51" ht="12" customHeight="1">
      <c r="A56" s="1223"/>
      <c r="B56" s="119"/>
      <c r="C56" s="57"/>
      <c r="D56" s="57"/>
      <c r="E56" s="103"/>
      <c r="F56" s="119"/>
      <c r="G56" s="57"/>
      <c r="H56" s="103"/>
      <c r="I56" s="1750"/>
      <c r="J56" s="133"/>
      <c r="K56" s="133"/>
      <c r="L56" s="57"/>
      <c r="M56" s="119" t="s">
        <v>2682</v>
      </c>
      <c r="N56" s="57"/>
      <c r="O56" s="57"/>
      <c r="P56" s="103"/>
      <c r="Q56" s="57" t="s">
        <v>27</v>
      </c>
      <c r="R56" s="57" t="s">
        <v>1631</v>
      </c>
      <c r="S56" s="57"/>
      <c r="T56" s="57"/>
      <c r="U56" s="57"/>
      <c r="V56" s="57"/>
      <c r="W56" s="687" t="s">
        <v>1107</v>
      </c>
      <c r="X56" s="57"/>
      <c r="Y56" s="120">
        <v>80</v>
      </c>
      <c r="Z56" s="57" t="s">
        <v>828</v>
      </c>
      <c r="AA56" s="57"/>
      <c r="AB56" s="57"/>
      <c r="AC56" s="57"/>
      <c r="AD56" s="57"/>
      <c r="AE56" s="57"/>
      <c r="AF56" s="57"/>
      <c r="AG56" s="57"/>
      <c r="AH56" s="57"/>
      <c r="AI56" s="57"/>
      <c r="AJ56" s="103"/>
      <c r="AK56" s="58"/>
      <c r="AL56" s="57"/>
      <c r="AM56" s="57"/>
      <c r="AN56" s="103"/>
      <c r="AO56" s="119"/>
      <c r="AP56" s="57"/>
      <c r="AQ56" s="106"/>
      <c r="AR56" s="57"/>
      <c r="AS56" s="57"/>
      <c r="AT56" s="57"/>
      <c r="AU56" s="57"/>
      <c r="AV56" s="57"/>
      <c r="AW56" s="57"/>
      <c r="AX56" s="57"/>
      <c r="AY56" s="57"/>
    </row>
    <row r="57" spans="1:51" ht="12" customHeight="1">
      <c r="A57" s="1223"/>
      <c r="B57" s="119"/>
      <c r="C57" s="57"/>
      <c r="D57" s="57"/>
      <c r="E57" s="103"/>
      <c r="F57" s="119"/>
      <c r="G57" s="57"/>
      <c r="H57" s="103"/>
      <c r="I57" s="1750"/>
      <c r="J57" s="133"/>
      <c r="K57" s="133"/>
      <c r="L57" s="57"/>
      <c r="M57" s="122"/>
      <c r="N57" s="111"/>
      <c r="O57" s="111"/>
      <c r="P57" s="152"/>
      <c r="Q57" s="111" t="s">
        <v>27</v>
      </c>
      <c r="R57" s="111" t="s">
        <v>149</v>
      </c>
      <c r="S57" s="111"/>
      <c r="T57" s="111"/>
      <c r="U57" s="111"/>
      <c r="V57" s="111"/>
      <c r="W57" s="1079" t="s">
        <v>1107</v>
      </c>
      <c r="X57" s="1731">
        <v>100</v>
      </c>
      <c r="Y57" s="1731"/>
      <c r="Z57" s="111" t="s">
        <v>828</v>
      </c>
      <c r="AA57" s="111"/>
      <c r="AB57" s="111"/>
      <c r="AC57" s="111"/>
      <c r="AD57" s="111"/>
      <c r="AE57" s="111"/>
      <c r="AF57" s="111"/>
      <c r="AG57" s="111"/>
      <c r="AH57" s="111"/>
      <c r="AI57" s="111"/>
      <c r="AJ57" s="152"/>
      <c r="AK57" s="58"/>
      <c r="AL57" s="57"/>
      <c r="AM57" s="57"/>
      <c r="AN57" s="103"/>
      <c r="AO57" s="119"/>
      <c r="AP57" s="57"/>
      <c r="AQ57" s="106"/>
      <c r="AR57" s="57"/>
      <c r="AS57" s="57"/>
      <c r="AT57" s="57"/>
      <c r="AU57" s="57"/>
      <c r="AV57" s="57"/>
      <c r="AW57" s="57"/>
      <c r="AX57" s="57"/>
      <c r="AY57" s="57"/>
    </row>
    <row r="58" spans="1:51" ht="12" customHeight="1">
      <c r="A58" s="1223"/>
      <c r="B58" s="119"/>
      <c r="C58" s="57"/>
      <c r="D58" s="57"/>
      <c r="E58" s="103"/>
      <c r="F58" s="119"/>
      <c r="G58" s="57"/>
      <c r="H58" s="103"/>
      <c r="I58" s="1750"/>
      <c r="J58" s="555" t="s">
        <v>2680</v>
      </c>
      <c r="K58" s="555"/>
      <c r="L58" s="556"/>
      <c r="M58" s="119" t="s">
        <v>1378</v>
      </c>
      <c r="N58" s="57"/>
      <c r="O58" s="57"/>
      <c r="P58" s="103"/>
      <c r="Q58" s="58" t="s">
        <v>1107</v>
      </c>
      <c r="R58" s="57" t="s">
        <v>150</v>
      </c>
      <c r="T58" s="57"/>
      <c r="U58" s="57"/>
      <c r="V58" s="430" t="s">
        <v>8</v>
      </c>
      <c r="W58" s="57" t="s">
        <v>2734</v>
      </c>
      <c r="X58" s="57"/>
      <c r="Y58" s="57"/>
      <c r="Z58" s="57"/>
      <c r="AA58" s="57"/>
      <c r="AB58" s="57"/>
      <c r="AC58" s="57"/>
      <c r="AD58" s="57"/>
      <c r="AE58" s="57"/>
      <c r="AF58" s="57"/>
      <c r="AG58" s="57"/>
      <c r="AH58" s="57" t="s">
        <v>94</v>
      </c>
      <c r="AI58" s="57"/>
      <c r="AJ58" s="103"/>
      <c r="AK58" s="58"/>
      <c r="AL58" s="57"/>
      <c r="AM58" s="57"/>
      <c r="AN58" s="103"/>
      <c r="AO58" s="119"/>
      <c r="AP58" s="57"/>
      <c r="AQ58" s="106"/>
      <c r="AR58" s="57"/>
      <c r="AS58" s="57" t="s">
        <v>2732</v>
      </c>
      <c r="AT58" s="57"/>
      <c r="AU58" s="57"/>
      <c r="AV58" s="57"/>
      <c r="AW58" s="57"/>
      <c r="AX58" s="57"/>
      <c r="AY58" s="57"/>
    </row>
    <row r="59" spans="1:51" ht="12" customHeight="1">
      <c r="A59" s="1223"/>
      <c r="B59" s="119"/>
      <c r="C59" s="57"/>
      <c r="D59" s="57"/>
      <c r="E59" s="103"/>
      <c r="F59" s="119"/>
      <c r="G59" s="57"/>
      <c r="H59" s="103"/>
      <c r="I59" s="1750"/>
      <c r="J59" s="133" t="s">
        <v>2681</v>
      </c>
      <c r="K59" s="133"/>
      <c r="L59" s="538"/>
      <c r="M59" s="122"/>
      <c r="N59" s="111"/>
      <c r="O59" s="111"/>
      <c r="P59" s="152"/>
      <c r="Q59" s="105" t="s">
        <v>1107</v>
      </c>
      <c r="R59" s="111" t="s">
        <v>151</v>
      </c>
      <c r="S59" s="663"/>
      <c r="T59" s="111"/>
      <c r="U59" s="111"/>
      <c r="V59" s="145" t="s">
        <v>8</v>
      </c>
      <c r="W59" s="1752"/>
      <c r="X59" s="1752"/>
      <c r="Y59" s="1752"/>
      <c r="Z59" s="1752"/>
      <c r="AA59" s="1752"/>
      <c r="AB59" s="1752"/>
      <c r="AC59" s="1752"/>
      <c r="AD59" s="1752"/>
      <c r="AE59" s="1752"/>
      <c r="AF59" s="1752"/>
      <c r="AG59" s="1752"/>
      <c r="AH59" s="57" t="s">
        <v>94</v>
      </c>
      <c r="AI59" s="111"/>
      <c r="AJ59" s="152"/>
      <c r="AK59" s="58"/>
      <c r="AL59" s="57"/>
      <c r="AM59" s="57"/>
      <c r="AN59" s="103"/>
      <c r="AO59" s="119"/>
      <c r="AP59" s="57"/>
      <c r="AQ59" s="106"/>
      <c r="AR59" s="57"/>
      <c r="AS59" s="57" t="s">
        <v>2733</v>
      </c>
      <c r="AT59" s="57"/>
      <c r="AU59" s="57"/>
      <c r="AV59" s="57"/>
      <c r="AW59" s="57"/>
      <c r="AX59" s="57"/>
      <c r="AY59" s="57"/>
    </row>
    <row r="60" spans="1:51" ht="12" customHeight="1">
      <c r="A60" s="1223"/>
      <c r="B60" s="119"/>
      <c r="C60" s="57"/>
      <c r="D60" s="57"/>
      <c r="E60" s="103"/>
      <c r="F60" s="119"/>
      <c r="G60" s="57"/>
      <c r="H60" s="103"/>
      <c r="I60" s="1750"/>
      <c r="J60" s="133"/>
      <c r="K60" s="133"/>
      <c r="L60" s="538"/>
      <c r="M60" s="557" t="s">
        <v>152</v>
      </c>
      <c r="N60" s="516"/>
      <c r="O60" s="516"/>
      <c r="P60" s="558"/>
      <c r="Q60" s="109" t="s">
        <v>27</v>
      </c>
      <c r="R60" s="1722">
        <v>200</v>
      </c>
      <c r="S60" s="1722"/>
      <c r="T60" s="1722"/>
      <c r="U60" s="516" t="s">
        <v>1379</v>
      </c>
      <c r="V60" s="516"/>
      <c r="W60" s="516"/>
      <c r="X60" s="516" t="s">
        <v>1630</v>
      </c>
      <c r="Y60" s="516"/>
      <c r="Z60" s="1244" t="s">
        <v>8</v>
      </c>
      <c r="AA60" s="1754"/>
      <c r="AB60" s="1754"/>
      <c r="AC60" s="1754"/>
      <c r="AD60" s="1754"/>
      <c r="AE60" s="1754"/>
      <c r="AF60" s="1754"/>
      <c r="AG60" s="1754"/>
      <c r="AH60" s="1754"/>
      <c r="AI60" s="1754"/>
      <c r="AJ60" s="558" t="s">
        <v>94</v>
      </c>
      <c r="AK60" s="58"/>
      <c r="AL60" s="57"/>
      <c r="AM60" s="57"/>
      <c r="AN60" s="103"/>
      <c r="AO60" s="119"/>
      <c r="AP60" s="57"/>
      <c r="AQ60" s="106"/>
      <c r="AR60" s="57"/>
      <c r="AS60" s="57"/>
      <c r="AT60" s="57"/>
      <c r="AU60" s="57"/>
      <c r="AV60" s="57"/>
      <c r="AW60" s="57"/>
      <c r="AX60" s="57"/>
      <c r="AY60" s="57"/>
    </row>
    <row r="61" spans="1:51" ht="12" customHeight="1">
      <c r="A61" s="1223"/>
      <c r="B61" s="119"/>
      <c r="C61" s="57"/>
      <c r="D61" s="57"/>
      <c r="E61" s="103"/>
      <c r="F61" s="119"/>
      <c r="G61" s="57"/>
      <c r="H61" s="103"/>
      <c r="I61" s="1751"/>
      <c r="J61" s="559"/>
      <c r="K61" s="559"/>
      <c r="L61" s="560"/>
      <c r="M61" s="557" t="s">
        <v>153</v>
      </c>
      <c r="N61" s="516"/>
      <c r="O61" s="516"/>
      <c r="P61" s="558"/>
      <c r="Q61" s="516" t="s">
        <v>27</v>
      </c>
      <c r="R61" s="1753">
        <v>4.5</v>
      </c>
      <c r="S61" s="1753"/>
      <c r="T61" s="1753"/>
      <c r="U61" s="516" t="s">
        <v>1371</v>
      </c>
      <c r="V61" s="516"/>
      <c r="W61" s="516"/>
      <c r="X61" s="516"/>
      <c r="Y61" s="516"/>
      <c r="Z61" s="516"/>
      <c r="AA61" s="516"/>
      <c r="AB61" s="516"/>
      <c r="AC61" s="516"/>
      <c r="AD61" s="516"/>
      <c r="AE61" s="516"/>
      <c r="AF61" s="516"/>
      <c r="AG61" s="516"/>
      <c r="AH61" s="516"/>
      <c r="AI61" s="516"/>
      <c r="AJ61" s="558"/>
      <c r="AK61" s="58"/>
      <c r="AL61" s="57"/>
      <c r="AM61" s="57"/>
      <c r="AN61" s="103"/>
      <c r="AO61" s="119"/>
      <c r="AP61" s="57"/>
      <c r="AQ61" s="106"/>
      <c r="AR61" s="57"/>
      <c r="AS61" s="57"/>
      <c r="AT61" s="57"/>
      <c r="AU61" s="57"/>
      <c r="AV61" s="57"/>
      <c r="AW61" s="57"/>
      <c r="AX61" s="57"/>
      <c r="AY61" s="57"/>
    </row>
    <row r="62" spans="1:51" ht="12" customHeight="1">
      <c r="A62" s="1223"/>
      <c r="B62" s="119"/>
      <c r="C62" s="57"/>
      <c r="D62" s="57"/>
      <c r="E62" s="103"/>
      <c r="F62" s="119"/>
      <c r="G62" s="57"/>
      <c r="H62" s="103"/>
      <c r="I62" s="550" t="s">
        <v>154</v>
      </c>
      <c r="J62" s="555"/>
      <c r="K62" s="555"/>
      <c r="L62" s="556"/>
      <c r="M62" s="138" t="s">
        <v>1935</v>
      </c>
      <c r="N62" s="109"/>
      <c r="O62" s="109"/>
      <c r="P62" s="110"/>
      <c r="Q62" s="109" t="s">
        <v>1050</v>
      </c>
      <c r="R62" s="561" t="s">
        <v>1380</v>
      </c>
      <c r="S62" s="57"/>
      <c r="T62" s="57"/>
      <c r="U62" s="57"/>
      <c r="V62" s="57"/>
      <c r="W62" s="57"/>
      <c r="X62" s="124" t="s">
        <v>8</v>
      </c>
      <c r="Y62" s="1732"/>
      <c r="Z62" s="1732"/>
      <c r="AA62" s="1732"/>
      <c r="AB62" s="1732"/>
      <c r="AC62" s="1732"/>
      <c r="AD62" s="1732"/>
      <c r="AE62" s="1732"/>
      <c r="AF62" s="1732"/>
      <c r="AG62" s="1732"/>
      <c r="AH62" s="1732"/>
      <c r="AI62" s="1732"/>
      <c r="AJ62" s="103" t="s">
        <v>262</v>
      </c>
      <c r="AK62" s="685" t="s">
        <v>1107</v>
      </c>
      <c r="AL62" s="153" t="s">
        <v>1766</v>
      </c>
      <c r="AM62" s="153"/>
      <c r="AN62" s="539"/>
      <c r="AO62" s="138" t="s">
        <v>1708</v>
      </c>
      <c r="AP62" s="109" t="s">
        <v>1829</v>
      </c>
      <c r="AQ62" s="533"/>
      <c r="AR62" s="57"/>
      <c r="AS62" s="57" t="s">
        <v>155</v>
      </c>
      <c r="AT62" s="57" t="s">
        <v>1763</v>
      </c>
      <c r="AU62" s="57"/>
      <c r="AV62" s="57"/>
      <c r="AW62" s="57"/>
      <c r="AX62" s="57"/>
      <c r="AY62" s="57"/>
    </row>
    <row r="63" spans="1:51" ht="12" customHeight="1">
      <c r="A63" s="1223"/>
      <c r="B63" s="119"/>
      <c r="C63" s="57"/>
      <c r="D63" s="57"/>
      <c r="E63" s="103"/>
      <c r="F63" s="119"/>
      <c r="G63" s="57"/>
      <c r="H63" s="103"/>
      <c r="I63" s="537"/>
      <c r="J63" s="133"/>
      <c r="K63" s="133"/>
      <c r="L63" s="538"/>
      <c r="M63" s="119" t="s">
        <v>1381</v>
      </c>
      <c r="N63" s="57"/>
      <c r="O63" s="57"/>
      <c r="P63" s="103"/>
      <c r="Q63" s="57"/>
      <c r="R63" s="561" t="s">
        <v>1383</v>
      </c>
      <c r="S63" s="57"/>
      <c r="T63" s="57"/>
      <c r="U63" s="57"/>
      <c r="V63" s="57"/>
      <c r="W63" s="57"/>
      <c r="X63" s="124" t="s">
        <v>8</v>
      </c>
      <c r="Y63" s="1653"/>
      <c r="Z63" s="1653"/>
      <c r="AA63" s="1653"/>
      <c r="AB63" s="1653"/>
      <c r="AC63" s="1653"/>
      <c r="AD63" s="1653"/>
      <c r="AE63" s="1653"/>
      <c r="AF63" s="1653"/>
      <c r="AG63" s="1653"/>
      <c r="AH63" s="1653"/>
      <c r="AI63" s="1653"/>
      <c r="AJ63" s="103" t="s">
        <v>262</v>
      </c>
      <c r="AK63" s="105"/>
      <c r="AL63" s="58" t="s">
        <v>1768</v>
      </c>
      <c r="AM63" s="58"/>
      <c r="AN63" s="185"/>
      <c r="AO63" s="119" t="s">
        <v>3</v>
      </c>
      <c r="AP63" s="57" t="s">
        <v>1830</v>
      </c>
      <c r="AQ63" s="106"/>
      <c r="AR63" s="57"/>
      <c r="AS63" s="57" t="s">
        <v>155</v>
      </c>
      <c r="AT63" s="57" t="s">
        <v>1763</v>
      </c>
      <c r="AU63" s="57"/>
      <c r="AV63" s="57"/>
      <c r="AW63" s="57"/>
      <c r="AX63" s="57"/>
      <c r="AY63" s="57"/>
    </row>
    <row r="64" spans="1:51" ht="12" customHeight="1">
      <c r="A64" s="1223"/>
      <c r="B64" s="119"/>
      <c r="C64" s="57"/>
      <c r="D64" s="57"/>
      <c r="E64" s="103"/>
      <c r="F64" s="119"/>
      <c r="G64" s="57"/>
      <c r="H64" s="103"/>
      <c r="I64" s="537"/>
      <c r="J64" s="133"/>
      <c r="K64" s="133"/>
      <c r="L64" s="538"/>
      <c r="M64" s="119"/>
      <c r="N64" s="57"/>
      <c r="O64" s="57"/>
      <c r="P64" s="103"/>
      <c r="Q64" s="57"/>
      <c r="R64" s="561" t="s">
        <v>1385</v>
      </c>
      <c r="S64" s="57"/>
      <c r="T64" s="57"/>
      <c r="U64" s="57"/>
      <c r="V64" s="57"/>
      <c r="W64" s="57"/>
      <c r="X64" s="124" t="s">
        <v>8</v>
      </c>
      <c r="Y64" s="1653"/>
      <c r="Z64" s="1653"/>
      <c r="AA64" s="1653"/>
      <c r="AB64" s="1653"/>
      <c r="AC64" s="1653"/>
      <c r="AD64" s="1653"/>
      <c r="AE64" s="1653"/>
      <c r="AF64" s="1653"/>
      <c r="AG64" s="1653"/>
      <c r="AH64" s="1653"/>
      <c r="AI64" s="1653"/>
      <c r="AJ64" s="103" t="s">
        <v>262</v>
      </c>
      <c r="AK64" s="58"/>
      <c r="AL64" s="57"/>
      <c r="AM64" s="57"/>
      <c r="AN64" s="103"/>
      <c r="AO64" s="105"/>
      <c r="AP64" s="58"/>
      <c r="AQ64" s="106"/>
      <c r="AR64" s="57"/>
      <c r="AS64" s="57" t="s">
        <v>156</v>
      </c>
      <c r="AT64" s="57" t="s">
        <v>1763</v>
      </c>
      <c r="AU64" s="57"/>
      <c r="AV64" s="57"/>
      <c r="AW64" s="57"/>
      <c r="AX64" s="57"/>
      <c r="AY64" s="57"/>
    </row>
    <row r="65" spans="1:51" ht="12" customHeight="1">
      <c r="A65" s="1223"/>
      <c r="B65" s="135" t="s">
        <v>1358</v>
      </c>
      <c r="C65" s="136"/>
      <c r="D65" s="136"/>
      <c r="E65" s="137"/>
      <c r="F65" s="1734">
        <f>自己評価書表紙!O25</f>
        <v>1</v>
      </c>
      <c r="G65" s="1735"/>
      <c r="H65" s="1736"/>
      <c r="I65" s="1737" t="s">
        <v>1912</v>
      </c>
      <c r="J65" s="1738"/>
      <c r="K65" s="1738"/>
      <c r="L65" s="1739"/>
      <c r="M65" s="1737" t="s">
        <v>2700</v>
      </c>
      <c r="N65" s="1738"/>
      <c r="O65" s="1738"/>
      <c r="P65" s="1739"/>
      <c r="Q65" s="109" t="s">
        <v>27</v>
      </c>
      <c r="R65" s="109" t="s">
        <v>2701</v>
      </c>
      <c r="S65" s="664"/>
      <c r="T65" s="664"/>
      <c r="U65" s="157" t="s">
        <v>8</v>
      </c>
      <c r="V65" s="1743"/>
      <c r="W65" s="1743"/>
      <c r="X65" s="1743"/>
      <c r="Y65" s="1743"/>
      <c r="Z65" s="109" t="s">
        <v>1376</v>
      </c>
      <c r="AA65" s="109"/>
      <c r="AB65" s="664"/>
      <c r="AC65" s="664"/>
      <c r="AD65" s="664"/>
      <c r="AE65" s="664"/>
      <c r="AF65" s="664"/>
      <c r="AG65" s="664"/>
      <c r="AH65" s="664"/>
      <c r="AI65" s="109"/>
      <c r="AJ65" s="110"/>
      <c r="AK65" s="685" t="s">
        <v>1107</v>
      </c>
      <c r="AL65" s="1756"/>
      <c r="AM65" s="1756"/>
      <c r="AN65" s="1757"/>
      <c r="AO65" s="138" t="s">
        <v>3</v>
      </c>
      <c r="AP65" s="109" t="s">
        <v>1829</v>
      </c>
      <c r="AQ65" s="533"/>
      <c r="AR65" s="57"/>
      <c r="AU65" s="57"/>
      <c r="AV65" s="57"/>
      <c r="AW65" s="57"/>
      <c r="AX65" s="57"/>
      <c r="AY65" s="57"/>
    </row>
    <row r="66" spans="1:51" ht="12" customHeight="1">
      <c r="A66" s="1223"/>
      <c r="B66" s="119" t="s">
        <v>1930</v>
      </c>
      <c r="C66" s="57"/>
      <c r="D66" s="57"/>
      <c r="E66" s="103"/>
      <c r="F66" s="131"/>
      <c r="G66" s="124"/>
      <c r="H66" s="132"/>
      <c r="I66" s="1740"/>
      <c r="J66" s="1741"/>
      <c r="K66" s="1741"/>
      <c r="L66" s="1742"/>
      <c r="M66" s="1740"/>
      <c r="N66" s="1741"/>
      <c r="O66" s="1741"/>
      <c r="P66" s="1742"/>
      <c r="Q66" s="119"/>
      <c r="R66" s="57" t="s">
        <v>2702</v>
      </c>
      <c r="U66" s="124" t="s">
        <v>8</v>
      </c>
      <c r="V66" s="1758"/>
      <c r="W66" s="1758"/>
      <c r="X66" s="1758"/>
      <c r="Y66" s="1758"/>
      <c r="Z66" s="1758"/>
      <c r="AA66" s="1758"/>
      <c r="AB66" s="1758"/>
      <c r="AC66" s="1758"/>
      <c r="AD66" s="1758"/>
      <c r="AE66" s="1758"/>
      <c r="AF66" s="1758"/>
      <c r="AG66" s="1758"/>
      <c r="AH66" s="1758"/>
      <c r="AI66" s="1758"/>
      <c r="AJ66" s="103" t="s">
        <v>94</v>
      </c>
      <c r="AK66" s="682" t="s">
        <v>1107</v>
      </c>
      <c r="AL66" s="1626"/>
      <c r="AM66" s="1626"/>
      <c r="AN66" s="1627"/>
      <c r="AO66" s="119" t="s">
        <v>3</v>
      </c>
      <c r="AP66" s="57" t="s">
        <v>1830</v>
      </c>
      <c r="AQ66" s="106"/>
      <c r="AR66" s="57"/>
      <c r="AS66" s="57"/>
      <c r="AT66" s="57"/>
      <c r="AU66" s="57"/>
      <c r="AV66" s="57"/>
      <c r="AW66" s="57"/>
      <c r="AX66" s="57"/>
      <c r="AY66" s="57"/>
    </row>
    <row r="67" spans="1:51" ht="12" customHeight="1">
      <c r="A67" s="1223"/>
      <c r="B67" s="431" t="s">
        <v>420</v>
      </c>
      <c r="C67" s="57"/>
      <c r="D67" s="57"/>
      <c r="E67" s="103"/>
      <c r="F67" s="119"/>
      <c r="G67" s="57"/>
      <c r="H67" s="103"/>
      <c r="I67" s="1740"/>
      <c r="J67" s="1741"/>
      <c r="K67" s="1741"/>
      <c r="L67" s="1742"/>
      <c r="M67" s="1740"/>
      <c r="N67" s="1741"/>
      <c r="O67" s="1741"/>
      <c r="P67" s="1742"/>
      <c r="Q67" s="119" t="s">
        <v>27</v>
      </c>
      <c r="R67" s="57" t="s">
        <v>2703</v>
      </c>
      <c r="U67" s="124" t="s">
        <v>8</v>
      </c>
      <c r="V67" s="1759"/>
      <c r="W67" s="1759"/>
      <c r="X67" s="1759"/>
      <c r="Y67" s="1759"/>
      <c r="Z67" s="57" t="s">
        <v>1376</v>
      </c>
      <c r="AA67" s="57"/>
      <c r="AI67" s="57"/>
      <c r="AJ67" s="103"/>
      <c r="AK67" s="105"/>
      <c r="AL67" s="57"/>
      <c r="AM67" s="57"/>
      <c r="AN67" s="103"/>
      <c r="AO67" s="105"/>
      <c r="AP67" s="58"/>
      <c r="AQ67" s="106"/>
      <c r="AR67" s="57"/>
      <c r="AS67" s="57"/>
      <c r="AT67" s="57"/>
      <c r="AU67" s="57"/>
      <c r="AV67" s="57"/>
      <c r="AW67" s="57"/>
      <c r="AX67" s="57"/>
      <c r="AY67" s="57"/>
    </row>
    <row r="68" spans="1:51" ht="12" customHeight="1">
      <c r="A68" s="1223"/>
      <c r="B68" s="119"/>
      <c r="C68" s="57"/>
      <c r="D68" s="57"/>
      <c r="E68" s="57"/>
      <c r="F68" s="119"/>
      <c r="G68" s="57"/>
      <c r="H68" s="103"/>
      <c r="I68" s="1740"/>
      <c r="J68" s="1741"/>
      <c r="K68" s="1741"/>
      <c r="L68" s="1742"/>
      <c r="M68" s="1740"/>
      <c r="N68" s="1741"/>
      <c r="O68" s="1741"/>
      <c r="P68" s="1742"/>
      <c r="Q68" s="119"/>
      <c r="R68" s="57" t="s">
        <v>2702</v>
      </c>
      <c r="U68" s="124" t="s">
        <v>8</v>
      </c>
      <c r="V68" s="1758"/>
      <c r="W68" s="1758"/>
      <c r="X68" s="1758"/>
      <c r="Y68" s="1758"/>
      <c r="Z68" s="1758"/>
      <c r="AA68" s="1758"/>
      <c r="AB68" s="1758"/>
      <c r="AC68" s="1758"/>
      <c r="AD68" s="1758"/>
      <c r="AE68" s="1758"/>
      <c r="AF68" s="1758"/>
      <c r="AG68" s="1758"/>
      <c r="AH68" s="1758"/>
      <c r="AI68" s="1758"/>
      <c r="AJ68" s="103" t="s">
        <v>94</v>
      </c>
      <c r="AK68" s="105"/>
      <c r="AL68" s="57"/>
      <c r="AM68" s="57"/>
      <c r="AN68" s="103"/>
      <c r="AO68" s="105"/>
      <c r="AP68" s="58"/>
      <c r="AQ68" s="106"/>
      <c r="AR68" s="57"/>
      <c r="AS68" s="57"/>
      <c r="AT68" s="57"/>
      <c r="AU68" s="57"/>
      <c r="AV68" s="57"/>
      <c r="AW68" s="57"/>
      <c r="AX68" s="57"/>
      <c r="AY68" s="57"/>
    </row>
    <row r="69" spans="1:51" ht="12" customHeight="1">
      <c r="A69" s="1232"/>
      <c r="B69" s="1740" t="s">
        <v>2704</v>
      </c>
      <c r="C69" s="1741"/>
      <c r="D69" s="1741"/>
      <c r="E69" s="1742"/>
      <c r="F69" s="119"/>
      <c r="G69" s="57"/>
      <c r="H69" s="57"/>
      <c r="I69" s="119"/>
      <c r="J69" s="57"/>
      <c r="K69" s="57"/>
      <c r="L69" s="57"/>
      <c r="M69" s="119"/>
      <c r="N69" s="57"/>
      <c r="O69" s="57"/>
      <c r="P69" s="57"/>
      <c r="Q69" s="119" t="s">
        <v>27</v>
      </c>
      <c r="R69" s="57" t="s">
        <v>1763</v>
      </c>
      <c r="U69" s="5" t="s">
        <v>2705</v>
      </c>
      <c r="AI69" s="57"/>
      <c r="AJ69" s="57"/>
      <c r="AK69" s="105"/>
      <c r="AL69" s="58"/>
      <c r="AM69" s="58"/>
      <c r="AN69" s="58"/>
      <c r="AO69" s="105"/>
      <c r="AP69" s="57"/>
      <c r="AQ69" s="106"/>
      <c r="AR69" s="57"/>
      <c r="AS69" s="57"/>
      <c r="AT69" s="57"/>
      <c r="AU69" s="57"/>
      <c r="AV69" s="57"/>
      <c r="AW69" s="57"/>
      <c r="AX69" s="57"/>
      <c r="AY69" s="57"/>
    </row>
    <row r="70" spans="1:51" ht="12" customHeight="1">
      <c r="A70" s="1232"/>
      <c r="B70" s="1740"/>
      <c r="C70" s="1741"/>
      <c r="D70" s="1741"/>
      <c r="E70" s="1742"/>
      <c r="F70" s="119"/>
      <c r="G70" s="57"/>
      <c r="H70" s="57"/>
      <c r="I70" s="122"/>
      <c r="J70" s="111"/>
      <c r="K70" s="111"/>
      <c r="L70" s="111"/>
      <c r="M70" s="122"/>
      <c r="N70" s="111"/>
      <c r="O70" s="111"/>
      <c r="P70" s="111"/>
      <c r="Q70" s="122"/>
      <c r="R70" s="111" t="s">
        <v>2702</v>
      </c>
      <c r="S70" s="663"/>
      <c r="T70" s="663"/>
      <c r="U70" s="158" t="s">
        <v>8</v>
      </c>
      <c r="V70" s="1752"/>
      <c r="W70" s="1752"/>
      <c r="X70" s="1752"/>
      <c r="Y70" s="1752"/>
      <c r="Z70" s="1752"/>
      <c r="AA70" s="1752"/>
      <c r="AB70" s="1752"/>
      <c r="AC70" s="1752"/>
      <c r="AD70" s="1752"/>
      <c r="AE70" s="1752"/>
      <c r="AF70" s="1752"/>
      <c r="AG70" s="1752"/>
      <c r="AH70" s="1752"/>
      <c r="AI70" s="1752"/>
      <c r="AJ70" s="152" t="s">
        <v>94</v>
      </c>
      <c r="AK70" s="113"/>
      <c r="AL70" s="113"/>
      <c r="AM70" s="113"/>
      <c r="AN70" s="113"/>
      <c r="AO70" s="112"/>
      <c r="AP70" s="111"/>
      <c r="AQ70" s="114"/>
      <c r="AR70" s="57"/>
      <c r="AS70" s="57"/>
      <c r="AT70" s="57"/>
      <c r="AU70" s="57"/>
      <c r="AV70" s="57"/>
      <c r="AW70" s="57"/>
      <c r="AX70" s="57"/>
      <c r="AY70" s="57"/>
    </row>
    <row r="71" spans="1:51" ht="12" customHeight="1">
      <c r="A71" s="1232"/>
      <c r="B71" s="1740"/>
      <c r="C71" s="1741"/>
      <c r="D71" s="1741"/>
      <c r="E71" s="1742"/>
      <c r="F71" s="119"/>
      <c r="G71" s="57"/>
      <c r="H71" s="57"/>
      <c r="I71" s="138" t="s">
        <v>2706</v>
      </c>
      <c r="J71" s="57"/>
      <c r="K71" s="57"/>
      <c r="L71" s="57"/>
      <c r="M71" s="138" t="s">
        <v>2707</v>
      </c>
      <c r="N71" s="57"/>
      <c r="O71" s="57"/>
      <c r="P71" s="57"/>
      <c r="Q71" s="1219" t="s">
        <v>1107</v>
      </c>
      <c r="R71" s="57" t="s">
        <v>2708</v>
      </c>
      <c r="AI71" s="57"/>
      <c r="AJ71" s="57"/>
      <c r="AK71" s="682" t="s">
        <v>1107</v>
      </c>
      <c r="AL71" s="1756"/>
      <c r="AM71" s="1756"/>
      <c r="AN71" s="1757"/>
      <c r="AO71" s="119" t="s">
        <v>3</v>
      </c>
      <c r="AP71" s="57" t="s">
        <v>1829</v>
      </c>
      <c r="AQ71" s="106"/>
      <c r="AR71" s="57"/>
      <c r="AS71" s="57"/>
      <c r="AT71" s="57"/>
      <c r="AU71" s="57"/>
      <c r="AV71" s="57"/>
      <c r="AW71" s="57"/>
      <c r="AX71" s="57"/>
      <c r="AY71" s="57"/>
    </row>
    <row r="72" spans="1:51" ht="12" customHeight="1">
      <c r="A72" s="1232"/>
      <c r="B72" s="528"/>
      <c r="F72" s="528"/>
      <c r="I72" s="528"/>
      <c r="M72" s="528"/>
      <c r="Q72" s="1218" t="s">
        <v>1107</v>
      </c>
      <c r="R72" s="57" t="s">
        <v>2709</v>
      </c>
      <c r="AK72" s="682" t="s">
        <v>1107</v>
      </c>
      <c r="AL72" s="1626"/>
      <c r="AM72" s="1626"/>
      <c r="AN72" s="1627"/>
      <c r="AO72" s="119" t="s">
        <v>3</v>
      </c>
      <c r="AP72" s="57" t="s">
        <v>1830</v>
      </c>
      <c r="AQ72" s="1224"/>
      <c r="AR72" s="57"/>
      <c r="AS72" s="57"/>
      <c r="AT72" s="57"/>
      <c r="AU72" s="57"/>
      <c r="AV72" s="57"/>
      <c r="AW72" s="57"/>
      <c r="AX72" s="57"/>
      <c r="AY72" s="57"/>
    </row>
    <row r="73" spans="1:51" ht="12" customHeight="1">
      <c r="A73" s="1232"/>
      <c r="B73" s="528"/>
      <c r="F73" s="528"/>
      <c r="I73" s="528"/>
      <c r="M73" s="1225"/>
      <c r="N73" s="663"/>
      <c r="O73" s="663"/>
      <c r="P73" s="663"/>
      <c r="Q73" s="1226" t="s">
        <v>1107</v>
      </c>
      <c r="R73" s="111" t="s">
        <v>2710</v>
      </c>
      <c r="S73" s="663"/>
      <c r="T73" s="663"/>
      <c r="U73" s="663"/>
      <c r="V73" s="663"/>
      <c r="W73" s="663"/>
      <c r="X73" s="663"/>
      <c r="Y73" s="663"/>
      <c r="Z73" s="663"/>
      <c r="AA73" s="663"/>
      <c r="AB73" s="663"/>
      <c r="AC73" s="663"/>
      <c r="AD73" s="663"/>
      <c r="AE73" s="663"/>
      <c r="AF73" s="663"/>
      <c r="AG73" s="663"/>
      <c r="AH73" s="663"/>
      <c r="AI73" s="663"/>
      <c r="AJ73" s="663"/>
      <c r="AK73" s="1225"/>
      <c r="AL73" s="663"/>
      <c r="AM73" s="663"/>
      <c r="AN73" s="663"/>
      <c r="AO73" s="112"/>
      <c r="AP73" s="663"/>
      <c r="AQ73" s="1227"/>
      <c r="AR73" s="57"/>
      <c r="AS73" s="57"/>
      <c r="AT73" s="57"/>
      <c r="AU73" s="57"/>
      <c r="AV73" s="57"/>
      <c r="AW73" s="57"/>
      <c r="AX73" s="57"/>
      <c r="AY73" s="57"/>
    </row>
    <row r="74" spans="1:51" ht="12" customHeight="1">
      <c r="A74" s="1232"/>
      <c r="B74" s="528"/>
      <c r="F74" s="528"/>
      <c r="I74" s="528"/>
      <c r="M74" s="588" t="s">
        <v>2707</v>
      </c>
      <c r="Q74" s="1218" t="s">
        <v>1107</v>
      </c>
      <c r="R74" s="57" t="s">
        <v>2711</v>
      </c>
      <c r="AK74" s="682" t="s">
        <v>1107</v>
      </c>
      <c r="AL74" s="1756"/>
      <c r="AM74" s="1756"/>
      <c r="AN74" s="1757"/>
      <c r="AO74" s="119" t="s">
        <v>3</v>
      </c>
      <c r="AP74" s="57" t="s">
        <v>1829</v>
      </c>
      <c r="AQ74" s="1224"/>
      <c r="AR74" s="57"/>
      <c r="AS74" s="57"/>
      <c r="AT74" s="57"/>
      <c r="AU74" s="57"/>
      <c r="AV74" s="57"/>
      <c r="AW74" s="57"/>
      <c r="AX74" s="57"/>
      <c r="AY74" s="57"/>
    </row>
    <row r="75" spans="1:51" ht="12" customHeight="1">
      <c r="A75" s="1232"/>
      <c r="B75" s="528"/>
      <c r="F75" s="528"/>
      <c r="I75" s="528"/>
      <c r="M75" s="588" t="s">
        <v>2712</v>
      </c>
      <c r="Q75" s="1225"/>
      <c r="R75" s="111" t="s">
        <v>2713</v>
      </c>
      <c r="S75" s="663"/>
      <c r="T75" s="663"/>
      <c r="U75" s="663"/>
      <c r="V75" s="663"/>
      <c r="W75" s="111"/>
      <c r="X75" s="158" t="s">
        <v>8</v>
      </c>
      <c r="Y75" s="1755"/>
      <c r="Z75" s="1755"/>
      <c r="AA75" s="1755"/>
      <c r="AB75" s="1755"/>
      <c r="AC75" s="111" t="s">
        <v>2714</v>
      </c>
      <c r="AD75" s="663"/>
      <c r="AE75" s="663"/>
      <c r="AF75" s="663"/>
      <c r="AG75" s="663"/>
      <c r="AH75" s="663"/>
      <c r="AI75" s="663"/>
      <c r="AJ75" s="663"/>
      <c r="AK75" s="689" t="s">
        <v>1107</v>
      </c>
      <c r="AL75" s="1763"/>
      <c r="AM75" s="1763"/>
      <c r="AN75" s="1764"/>
      <c r="AO75" s="122" t="s">
        <v>3</v>
      </c>
      <c r="AP75" s="111" t="s">
        <v>1830</v>
      </c>
      <c r="AQ75" s="1227"/>
      <c r="AR75" s="57"/>
      <c r="AS75" s="57"/>
      <c r="AT75" s="57"/>
      <c r="AU75" s="57"/>
      <c r="AV75" s="57"/>
      <c r="AW75" s="57"/>
      <c r="AX75" s="57"/>
      <c r="AY75" s="57"/>
    </row>
    <row r="76" spans="1:51" ht="12" customHeight="1">
      <c r="A76" s="1232"/>
      <c r="B76" s="528"/>
      <c r="F76" s="528"/>
      <c r="I76" s="528"/>
      <c r="M76" s="528"/>
      <c r="Q76" s="1218" t="s">
        <v>1107</v>
      </c>
      <c r="R76" s="57" t="s">
        <v>2715</v>
      </c>
      <c r="AK76" s="682" t="s">
        <v>1107</v>
      </c>
      <c r="AL76" s="1756"/>
      <c r="AM76" s="1756"/>
      <c r="AN76" s="1757"/>
      <c r="AO76" s="119" t="s">
        <v>3</v>
      </c>
      <c r="AP76" s="57" t="s">
        <v>1829</v>
      </c>
      <c r="AQ76" s="1224"/>
      <c r="AR76" s="57"/>
      <c r="AS76" s="57"/>
      <c r="AT76" s="57"/>
      <c r="AU76" s="57"/>
      <c r="AV76" s="57"/>
      <c r="AW76" s="57"/>
      <c r="AX76" s="57"/>
      <c r="AY76" s="57"/>
    </row>
    <row r="77" spans="1:51" ht="12" customHeight="1">
      <c r="A77" s="1232"/>
      <c r="B77" s="528"/>
      <c r="F77" s="528"/>
      <c r="I77" s="528"/>
      <c r="M77" s="528"/>
      <c r="Q77" s="107"/>
      <c r="R77" s="116" t="s">
        <v>2716</v>
      </c>
      <c r="AK77" s="682" t="s">
        <v>1107</v>
      </c>
      <c r="AL77" s="1626"/>
      <c r="AM77" s="1626"/>
      <c r="AN77" s="1627"/>
      <c r="AO77" s="119" t="s">
        <v>3</v>
      </c>
      <c r="AP77" s="57" t="s">
        <v>1830</v>
      </c>
      <c r="AQ77" s="1224"/>
      <c r="AR77" s="57"/>
      <c r="AS77" s="57"/>
      <c r="AT77" s="57"/>
      <c r="AU77" s="57"/>
      <c r="AV77" s="57"/>
      <c r="AW77" s="57"/>
      <c r="AX77" s="57"/>
      <c r="AY77" s="57"/>
    </row>
    <row r="78" spans="1:51" ht="12" customHeight="1">
      <c r="A78" s="1232"/>
      <c r="B78" s="528"/>
      <c r="F78" s="528"/>
      <c r="I78" s="528"/>
      <c r="M78" s="528"/>
      <c r="Q78" s="528"/>
      <c r="R78" s="57" t="s">
        <v>2717</v>
      </c>
      <c r="AK78" s="528"/>
      <c r="AO78" s="528"/>
      <c r="AQ78" s="1224"/>
      <c r="AR78" s="57"/>
      <c r="AS78" s="57"/>
      <c r="AT78" s="57"/>
      <c r="AU78" s="57"/>
      <c r="AV78" s="57"/>
      <c r="AW78" s="57"/>
      <c r="AX78" s="57"/>
      <c r="AY78" s="57"/>
    </row>
    <row r="79" spans="1:51" ht="12" customHeight="1">
      <c r="A79" s="1232"/>
      <c r="B79" s="528"/>
      <c r="F79" s="528"/>
      <c r="I79" s="1225"/>
      <c r="J79" s="663"/>
      <c r="K79" s="663"/>
      <c r="L79" s="663"/>
      <c r="M79" s="1225"/>
      <c r="N79" s="663"/>
      <c r="O79" s="663"/>
      <c r="P79" s="663"/>
      <c r="Q79" s="1225"/>
      <c r="R79" s="111" t="s">
        <v>2718</v>
      </c>
      <c r="S79" s="663"/>
      <c r="T79" s="663"/>
      <c r="U79" s="663"/>
      <c r="V79" s="663"/>
      <c r="W79" s="663"/>
      <c r="X79" s="663"/>
      <c r="Y79" s="663"/>
      <c r="Z79" s="663"/>
      <c r="AA79" s="663"/>
      <c r="AB79" s="663"/>
      <c r="AC79" s="663"/>
      <c r="AD79" s="663"/>
      <c r="AE79" s="663"/>
      <c r="AF79" s="663"/>
      <c r="AG79" s="663"/>
      <c r="AH79" s="663"/>
      <c r="AI79" s="663"/>
      <c r="AJ79" s="663"/>
      <c r="AK79" s="1225"/>
      <c r="AL79" s="663"/>
      <c r="AM79" s="663"/>
      <c r="AN79" s="663"/>
      <c r="AO79" s="1225"/>
      <c r="AP79" s="663"/>
      <c r="AQ79" s="1227"/>
      <c r="AR79" s="57"/>
      <c r="AS79" s="57"/>
      <c r="AT79" s="57"/>
      <c r="AU79" s="57"/>
      <c r="AV79" s="57"/>
      <c r="AW79" s="57"/>
      <c r="AX79" s="57"/>
      <c r="AY79" s="57"/>
    </row>
    <row r="80" spans="1:51" ht="12" customHeight="1">
      <c r="A80" s="1232"/>
      <c r="B80" s="528"/>
      <c r="F80" s="528"/>
      <c r="I80" s="588" t="s">
        <v>2719</v>
      </c>
      <c r="J80" s="162"/>
      <c r="K80" s="162"/>
      <c r="L80" s="162"/>
      <c r="M80" s="588" t="s">
        <v>2720</v>
      </c>
      <c r="N80" s="162"/>
      <c r="O80" s="162"/>
      <c r="P80" s="162"/>
      <c r="Q80" s="596" t="s">
        <v>27</v>
      </c>
      <c r="R80" s="109" t="s">
        <v>2721</v>
      </c>
      <c r="S80" s="664"/>
      <c r="T80" s="664"/>
      <c r="U80" s="664"/>
      <c r="V80" s="164" t="s">
        <v>2722</v>
      </c>
      <c r="W80" s="164"/>
      <c r="X80" s="164"/>
      <c r="Y80" s="1760"/>
      <c r="Z80" s="1760"/>
      <c r="AA80" s="1760"/>
      <c r="AB80" s="1760"/>
      <c r="AC80" s="1760"/>
      <c r="AD80" s="1760"/>
      <c r="AE80" s="1760"/>
      <c r="AF80" s="1760"/>
      <c r="AG80" s="1760"/>
      <c r="AH80" s="1760"/>
      <c r="AI80" s="1760"/>
      <c r="AJ80" s="597" t="s">
        <v>94</v>
      </c>
      <c r="AK80" s="682" t="s">
        <v>1107</v>
      </c>
      <c r="AL80" s="1756"/>
      <c r="AM80" s="1756"/>
      <c r="AN80" s="1757"/>
      <c r="AO80" s="119" t="s">
        <v>3</v>
      </c>
      <c r="AP80" s="57" t="s">
        <v>1829</v>
      </c>
      <c r="AQ80" s="1224"/>
      <c r="AR80" s="57"/>
      <c r="AS80" s="57"/>
      <c r="AT80" s="57"/>
      <c r="AU80" s="57"/>
      <c r="AV80" s="57"/>
      <c r="AW80" s="57"/>
      <c r="AX80" s="57"/>
      <c r="AY80" s="57"/>
    </row>
    <row r="81" spans="1:51" ht="12" customHeight="1">
      <c r="A81" s="1232"/>
      <c r="B81" s="528"/>
      <c r="F81" s="528"/>
      <c r="I81" s="588"/>
      <c r="J81" s="162"/>
      <c r="K81" s="162"/>
      <c r="L81" s="162"/>
      <c r="M81" s="588"/>
      <c r="N81" s="162"/>
      <c r="O81" s="162"/>
      <c r="P81" s="162"/>
      <c r="Q81" s="588"/>
      <c r="V81" s="162" t="s">
        <v>2723</v>
      </c>
      <c r="X81" s="162"/>
      <c r="Y81" s="1761"/>
      <c r="Z81" s="1761"/>
      <c r="AA81" s="1761"/>
      <c r="AB81" s="1761"/>
      <c r="AC81" s="1761"/>
      <c r="AD81" s="1761"/>
      <c r="AE81" s="1761"/>
      <c r="AF81" s="1761"/>
      <c r="AG81" s="1761"/>
      <c r="AH81" s="1761"/>
      <c r="AI81" s="1761"/>
      <c r="AJ81" s="589" t="s">
        <v>94</v>
      </c>
      <c r="AK81" s="682" t="s">
        <v>1107</v>
      </c>
      <c r="AL81" s="1626"/>
      <c r="AM81" s="1626"/>
      <c r="AN81" s="1627"/>
      <c r="AO81" s="119" t="s">
        <v>3</v>
      </c>
      <c r="AP81" s="57" t="s">
        <v>1830</v>
      </c>
      <c r="AQ81" s="1224"/>
      <c r="AR81" s="57"/>
      <c r="AS81" s="57"/>
      <c r="AT81" s="57"/>
      <c r="AU81" s="57"/>
      <c r="AV81" s="57"/>
      <c r="AW81" s="57"/>
      <c r="AX81" s="57"/>
      <c r="AY81" s="57"/>
    </row>
    <row r="82" spans="1:51" ht="12" customHeight="1" thickBot="1">
      <c r="A82" s="1233"/>
      <c r="B82" s="1228"/>
      <c r="C82" s="1229"/>
      <c r="D82" s="1229"/>
      <c r="E82" s="1229"/>
      <c r="F82" s="1228"/>
      <c r="G82" s="1229"/>
      <c r="H82" s="1229"/>
      <c r="I82" s="1230" t="s">
        <v>1107</v>
      </c>
      <c r="J82" s="617" t="s">
        <v>163</v>
      </c>
      <c r="K82" s="617"/>
      <c r="L82" s="617"/>
      <c r="M82" s="616"/>
      <c r="N82" s="617"/>
      <c r="O82" s="617"/>
      <c r="P82" s="617"/>
      <c r="Q82" s="616" t="s">
        <v>27</v>
      </c>
      <c r="R82" s="126" t="s">
        <v>2724</v>
      </c>
      <c r="S82" s="1229"/>
      <c r="T82" s="1229"/>
      <c r="U82" s="1229"/>
      <c r="V82" s="1229"/>
      <c r="W82" s="1229"/>
      <c r="X82" s="1229"/>
      <c r="Y82" s="1229"/>
      <c r="Z82" s="1229"/>
      <c r="AA82" s="1229"/>
      <c r="AB82" s="1229"/>
      <c r="AC82" s="617" t="s">
        <v>8</v>
      </c>
      <c r="AD82" s="1762"/>
      <c r="AE82" s="1762"/>
      <c r="AF82" s="1762"/>
      <c r="AG82" s="1762"/>
      <c r="AH82" s="1762"/>
      <c r="AI82" s="1762"/>
      <c r="AJ82" s="618" t="s">
        <v>94</v>
      </c>
      <c r="AK82" s="1228"/>
      <c r="AL82" s="1229"/>
      <c r="AM82" s="1229"/>
      <c r="AN82" s="1229"/>
      <c r="AO82" s="1228"/>
      <c r="AP82" s="1229"/>
      <c r="AQ82" s="1231"/>
      <c r="AR82" s="57"/>
      <c r="AS82" s="57"/>
      <c r="AT82" s="57"/>
      <c r="AU82" s="57"/>
      <c r="AV82" s="57"/>
      <c r="AW82" s="57"/>
      <c r="AX82" s="57"/>
      <c r="AY82" s="57"/>
    </row>
    <row r="83" spans="1:51" ht="12" customHeight="1">
      <c r="A83" s="100"/>
      <c r="B83" s="57" t="s">
        <v>2727</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57"/>
      <c r="AT83" s="57"/>
      <c r="AU83" s="57"/>
      <c r="AV83" s="57"/>
      <c r="AW83" s="57"/>
      <c r="AX83" s="57"/>
      <c r="AY83" s="57"/>
    </row>
    <row r="84" spans="1:51" ht="12" customHeight="1">
      <c r="B84" s="162" t="s">
        <v>2728</v>
      </c>
    </row>
    <row r="85" spans="1:51" ht="12" customHeight="1"/>
    <row r="86" spans="1:51" ht="12" customHeight="1"/>
    <row r="87" spans="1:51" ht="12" customHeight="1"/>
    <row r="88" spans="1:51" ht="12" customHeight="1"/>
    <row r="89" spans="1:51" ht="12" customHeight="1"/>
    <row r="90" spans="1:51" ht="12" customHeight="1"/>
    <row r="91" spans="1:51" ht="12" customHeight="1"/>
    <row r="92" spans="1:51" ht="12" customHeight="1"/>
    <row r="93" spans="1:51" ht="12" customHeight="1"/>
    <row r="94" spans="1:51" ht="12" customHeight="1"/>
    <row r="95" spans="1:51" ht="12" customHeight="1"/>
    <row r="96" spans="1:51"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mergeCells count="123">
    <mergeCell ref="Y80:AI80"/>
    <mergeCell ref="AL80:AN80"/>
    <mergeCell ref="Y81:AI81"/>
    <mergeCell ref="AL81:AN81"/>
    <mergeCell ref="AD82:AI82"/>
    <mergeCell ref="AL72:AN72"/>
    <mergeCell ref="AL74:AN74"/>
    <mergeCell ref="Y75:AB75"/>
    <mergeCell ref="AL75:AN75"/>
    <mergeCell ref="AL76:AN76"/>
    <mergeCell ref="AL77:AN77"/>
    <mergeCell ref="AL65:AN65"/>
    <mergeCell ref="V66:AI66"/>
    <mergeCell ref="AL66:AN66"/>
    <mergeCell ref="V67:Y67"/>
    <mergeCell ref="B69:E71"/>
    <mergeCell ref="V68:AI68"/>
    <mergeCell ref="V70:AI70"/>
    <mergeCell ref="AL71:AN71"/>
    <mergeCell ref="Y63:AI63"/>
    <mergeCell ref="Y64:AI64"/>
    <mergeCell ref="A20:A43"/>
    <mergeCell ref="F65:H65"/>
    <mergeCell ref="I65:L68"/>
    <mergeCell ref="M65:P68"/>
    <mergeCell ref="V65:Y65"/>
    <mergeCell ref="B24:E26"/>
    <mergeCell ref="I20:I49"/>
    <mergeCell ref="I50:I61"/>
    <mergeCell ref="F20:H20"/>
    <mergeCell ref="W59:AG59"/>
    <mergeCell ref="R60:T60"/>
    <mergeCell ref="R61:T61"/>
    <mergeCell ref="AA60:AI60"/>
    <mergeCell ref="R48:T48"/>
    <mergeCell ref="R49:T49"/>
    <mergeCell ref="Z33:AA34"/>
    <mergeCell ref="Q37:S40"/>
    <mergeCell ref="AB33:AB34"/>
    <mergeCell ref="AA43:AH43"/>
    <mergeCell ref="Y62:AI62"/>
    <mergeCell ref="AI37:AJ38"/>
    <mergeCell ref="T39:AA40"/>
    <mergeCell ref="AC39:AD40"/>
    <mergeCell ref="AE39:AE40"/>
    <mergeCell ref="AI39:AJ40"/>
    <mergeCell ref="AF39:AG40"/>
    <mergeCell ref="X55:AB55"/>
    <mergeCell ref="X57:Y57"/>
    <mergeCell ref="AH35:AH36"/>
    <mergeCell ref="T33:Y36"/>
    <mergeCell ref="Z35:AA36"/>
    <mergeCell ref="AB35:AB36"/>
    <mergeCell ref="AE44:AH44"/>
    <mergeCell ref="Q29:S36"/>
    <mergeCell ref="AE35:AE36"/>
    <mergeCell ref="AC33:AD34"/>
    <mergeCell ref="AB39:AB40"/>
    <mergeCell ref="AB27:AJ27"/>
    <mergeCell ref="T29:Y32"/>
    <mergeCell ref="AE31:AE32"/>
    <mergeCell ref="AF29:AG30"/>
    <mergeCell ref="AH29:AH30"/>
    <mergeCell ref="AI31:AJ32"/>
    <mergeCell ref="AE28:AG28"/>
    <mergeCell ref="AH28:AJ28"/>
    <mergeCell ref="AI29:AJ30"/>
    <mergeCell ref="AB29:AB30"/>
    <mergeCell ref="AE29:AE30"/>
    <mergeCell ref="Z29:AA30"/>
    <mergeCell ref="Z31:AA32"/>
    <mergeCell ref="AB31:AB32"/>
    <mergeCell ref="AC31:AD32"/>
    <mergeCell ref="AC29:AD30"/>
    <mergeCell ref="AF31:AG32"/>
    <mergeCell ref="AH31:AH32"/>
    <mergeCell ref="Q27:AA28"/>
    <mergeCell ref="AH39:AH40"/>
    <mergeCell ref="X25:AB25"/>
    <mergeCell ref="AE16:AH16"/>
    <mergeCell ref="W6:AH6"/>
    <mergeCell ref="AB28:AD28"/>
    <mergeCell ref="W18:AH18"/>
    <mergeCell ref="AI35:AJ36"/>
    <mergeCell ref="AF37:AG38"/>
    <mergeCell ref="T37:AA38"/>
    <mergeCell ref="AF35:AG36"/>
    <mergeCell ref="AE10:AH10"/>
    <mergeCell ref="AH33:AH34"/>
    <mergeCell ref="AI33:AJ34"/>
    <mergeCell ref="AH37:AH38"/>
    <mergeCell ref="AE33:AE34"/>
    <mergeCell ref="AF33:AG34"/>
    <mergeCell ref="AB37:AB38"/>
    <mergeCell ref="AC37:AD38"/>
    <mergeCell ref="AC35:AD36"/>
    <mergeCell ref="AE37:AE38"/>
    <mergeCell ref="W14:AH14"/>
    <mergeCell ref="W15:AH15"/>
    <mergeCell ref="A1:W1"/>
    <mergeCell ref="B4:E4"/>
    <mergeCell ref="F4:H4"/>
    <mergeCell ref="I4:L4"/>
    <mergeCell ref="B5:E5"/>
    <mergeCell ref="F5:H5"/>
    <mergeCell ref="I5:L5"/>
    <mergeCell ref="AO4:AQ4"/>
    <mergeCell ref="W13:AH13"/>
    <mergeCell ref="A6:A19"/>
    <mergeCell ref="F6:H6"/>
    <mergeCell ref="F13:H13"/>
    <mergeCell ref="B12:E12"/>
    <mergeCell ref="B19:E19"/>
    <mergeCell ref="B8:E9"/>
    <mergeCell ref="B15:E16"/>
    <mergeCell ref="M5:P5"/>
    <mergeCell ref="AO5:AQ5"/>
    <mergeCell ref="W9:AH9"/>
    <mergeCell ref="W7:AH7"/>
    <mergeCell ref="W8:AH8"/>
    <mergeCell ref="AK5:AN5"/>
    <mergeCell ref="W17:AH17"/>
    <mergeCell ref="W19:AH19"/>
  </mergeCells>
  <phoneticPr fontId="4"/>
  <dataValidations count="25">
    <dataValidation type="list" allowBlank="1" showInputMessage="1" showErrorMessage="1" sqref="B19:E19 B12:E12" xr:uid="{00000000-0002-0000-0C00-000000000000}">
      <formula1>"■選択無,□選択無"</formula1>
    </dataValidation>
    <dataValidation type="list" allowBlank="1" showInputMessage="1" showErrorMessage="1" sqref="AK24:AK25 AK62 AK20 AK54:AK55 AK80:AK81 AK74:AK77 AK71:AK72 AK65:AK66 AK50 AK52 AH28 AB28 AE28 AK22 AK6:AK18" xr:uid="{00000000-0002-0000-0C00-000001000000}">
      <formula1>"■,□"</formula1>
    </dataValidation>
    <dataValidation type="list" allowBlank="1" showInputMessage="1" sqref="AC54 W56:W57 I82 Q76 Q71:Q74 R52 AC51:AC52 Z51 V51 S51 R50 AC24 S24 X24 S54 R20 S21 V21 Z21 AC21:AC22 R22 AE42 V42:V43 Z42 X54 X16 V16 X10 V10" xr:uid="{00000000-0002-0000-0C00-000002000000}">
      <formula1>"■,□"</formula1>
    </dataValidation>
    <dataValidation type="list" allowBlank="1" showInputMessage="1" sqref="Y64:AI64" xr:uid="{00000000-0002-0000-0C00-000003000000}">
      <formula1>$AS$64:$AT$64</formula1>
    </dataValidation>
    <dataValidation type="list" allowBlank="1" showInputMessage="1" sqref="Y62:AI62" xr:uid="{00000000-0002-0000-0C00-000004000000}">
      <formula1>$AS$62:$AT$62</formula1>
    </dataValidation>
    <dataValidation type="list" showInputMessage="1" showErrorMessage="1" sqref="Q58:Q59 Q46:Q47" xr:uid="{00000000-0002-0000-0C00-000005000000}">
      <formula1>"　,■,□"</formula1>
    </dataValidation>
    <dataValidation type="list" allowBlank="1" showInputMessage="1" sqref="X55:AB55 X25:AB25" xr:uid="{00000000-0002-0000-0C00-000006000000}">
      <formula1>$AT$25:$AW$25</formula1>
    </dataValidation>
    <dataValidation type="list" allowBlank="1" showInputMessage="1" sqref="AE44:AH44" xr:uid="{00000000-0002-0000-0C00-000007000000}">
      <formula1>"10"</formula1>
    </dataValidation>
    <dataValidation type="list" allowBlank="1" showInputMessage="1" sqref="F20:H20 F65:H65" xr:uid="{00000000-0002-0000-0C00-000008000000}">
      <formula1>"3,2,1"</formula1>
    </dataValidation>
    <dataValidation type="list" allowBlank="1" showInputMessage="1" sqref="W18:AH18" xr:uid="{00000000-0002-0000-0C00-000009000000}">
      <formula1>$AT$18:$AU$18</formula1>
    </dataValidation>
    <dataValidation type="list" allowBlank="1" showInputMessage="1" sqref="W17:AH17 W13:AH13" xr:uid="{00000000-0002-0000-0C00-00000A000000}">
      <formula1>$AT$13:$AU$13</formula1>
    </dataValidation>
    <dataValidation type="list" allowBlank="1" showInputMessage="1" sqref="W19:AH19" xr:uid="{00000000-0002-0000-0C00-00000B000000}">
      <formula1>$AS$19:$AW$19</formula1>
    </dataValidation>
    <dataValidation type="list" allowBlank="1" showInputMessage="1" sqref="Y63:AI63" xr:uid="{00000000-0002-0000-0C00-00000C000000}">
      <formula1>$AS$63:$AT$63</formula1>
    </dataValidation>
    <dataValidation allowBlank="1" showInputMessage="1" sqref="W10 Y16:AD16 W16 AI16:AJ16 AB11:AH12 Z11:AA11 AI10:AJ12 U10 Y10:AD10" xr:uid="{00000000-0002-0000-0C00-00000D000000}"/>
    <dataValidation type="list" allowBlank="1" showInputMessage="1" sqref="AE10:AH10" xr:uid="{00000000-0002-0000-0C00-00000E000000}">
      <formula1>$AT$9:$AV$9</formula1>
    </dataValidation>
    <dataValidation type="list" allowBlank="1" showInputMessage="1" sqref="W14:AH14" xr:uid="{00000000-0002-0000-0C00-00000F000000}">
      <formula1>$AT$14:$AX$14</formula1>
    </dataValidation>
    <dataValidation type="list" allowBlank="1" showInputMessage="1" sqref="W15:AH15 AE16:AH16" xr:uid="{00000000-0002-0000-0C00-000010000000}">
      <formula1>$AT$15:$AW$15</formula1>
    </dataValidation>
    <dataValidation type="list" allowBlank="1" showInputMessage="1" sqref="F13:H13" xr:uid="{00000000-0002-0000-0C00-000011000000}">
      <formula1>"4,3,2,1,なし"</formula1>
    </dataValidation>
    <dataValidation type="list" allowBlank="1" showInputMessage="1" sqref="W8:AH8" xr:uid="{00000000-0002-0000-0C00-000012000000}">
      <formula1>$AT$8:$AW$8</formula1>
    </dataValidation>
    <dataValidation type="list" allowBlank="1" showInputMessage="1" sqref="W9:AH9" xr:uid="{00000000-0002-0000-0C00-000013000000}">
      <formula1>$AS$9:$AV$9</formula1>
    </dataValidation>
    <dataValidation type="list" allowBlank="1" showInputMessage="1" sqref="W7:AH7" xr:uid="{00000000-0002-0000-0C00-000014000000}">
      <formula1>$AS$7:$AY$7</formula1>
    </dataValidation>
    <dataValidation type="list" allowBlank="1" showInputMessage="1" sqref="W6:AH6" xr:uid="{00000000-0002-0000-0C00-000015000000}">
      <formula1>$AS$6:$AW$6</formula1>
    </dataValidation>
    <dataValidation type="list" allowBlank="1" showInputMessage="1" sqref="F6:H6" xr:uid="{00000000-0002-0000-0C00-000016000000}">
      <formula1>"3,2,1,なし"</formula1>
    </dataValidation>
    <dataValidation type="list" allowBlank="1" showInputMessage="1" sqref="W59:AG59" xr:uid="{00000000-0002-0000-0C00-000017000000}">
      <formula1>$AS$58:$AS$59</formula1>
    </dataValidation>
    <dataValidation type="list" allowBlank="1" showInputMessage="1" sqref="AA60:AI60" xr:uid="{00000000-0002-0000-0C00-000018000000}">
      <formula1>$AS$59</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F14:H16 F20:H22 F13:H13 F23:H27 F65 B12 F17:H19 B19"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sheetPr>
  <dimension ref="A1:AX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1765" t="s">
        <v>2698</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57"/>
      <c r="AE1" s="57"/>
      <c r="AF1" s="57"/>
      <c r="AG1" s="57"/>
      <c r="AH1" s="57"/>
      <c r="AI1" s="57"/>
      <c r="AJ1" s="57"/>
      <c r="AK1" s="57"/>
      <c r="AL1" s="57"/>
      <c r="AM1" s="57"/>
      <c r="AN1" s="57"/>
      <c r="AO1" s="120"/>
      <c r="AP1" s="120"/>
      <c r="AQ1" s="120" t="s">
        <v>2683</v>
      </c>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20"/>
      <c r="AP2" s="120"/>
      <c r="AQ2" s="120"/>
      <c r="AR2" s="57"/>
      <c r="AS2" s="57"/>
      <c r="AT2" s="57"/>
      <c r="AU2" s="57"/>
      <c r="AV2" s="57"/>
      <c r="AW2" s="57"/>
      <c r="AX2" s="57"/>
    </row>
    <row r="3" spans="1:50" ht="12" customHeight="1" thickBot="1">
      <c r="A3" s="150" t="s">
        <v>453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108</v>
      </c>
      <c r="AK3" s="57"/>
      <c r="AL3" s="57"/>
      <c r="AM3" s="57"/>
      <c r="AN3" s="57"/>
      <c r="AO3" s="57"/>
      <c r="AP3" s="57"/>
      <c r="AQ3" s="57"/>
      <c r="AR3" s="57"/>
      <c r="AS3" s="57"/>
      <c r="AT3" s="57"/>
      <c r="AU3" s="57"/>
      <c r="AV3" s="57"/>
      <c r="AW3" s="57"/>
      <c r="AX3" s="57"/>
    </row>
    <row r="4" spans="1:50" ht="12" customHeight="1">
      <c r="A4" s="519"/>
      <c r="B4" s="1673" t="s">
        <v>111</v>
      </c>
      <c r="C4" s="1674"/>
      <c r="D4" s="1674"/>
      <c r="E4" s="1675"/>
      <c r="F4" s="1620" t="s">
        <v>24</v>
      </c>
      <c r="G4" s="1621"/>
      <c r="H4" s="1676"/>
      <c r="I4" s="1620" t="s">
        <v>112</v>
      </c>
      <c r="J4" s="1621"/>
      <c r="K4" s="1621"/>
      <c r="L4" s="1676"/>
      <c r="M4" s="520"/>
      <c r="N4" s="514"/>
      <c r="O4" s="514"/>
      <c r="P4" s="514"/>
      <c r="Q4" s="514"/>
      <c r="R4" s="514"/>
      <c r="S4" s="514"/>
      <c r="T4" s="514"/>
      <c r="U4" s="514"/>
      <c r="V4" s="514" t="s">
        <v>113</v>
      </c>
      <c r="W4" s="514"/>
      <c r="X4" s="514"/>
      <c r="Y4" s="514"/>
      <c r="Z4" s="514"/>
      <c r="AA4" s="514"/>
      <c r="AB4" s="514"/>
      <c r="AC4" s="514"/>
      <c r="AD4" s="514"/>
      <c r="AE4" s="514"/>
      <c r="AF4" s="514"/>
      <c r="AG4" s="514"/>
      <c r="AH4" s="514"/>
      <c r="AI4" s="514"/>
      <c r="AJ4" s="514"/>
      <c r="AK4" s="141"/>
      <c r="AL4" s="143"/>
      <c r="AM4" s="143"/>
      <c r="AN4" s="521" t="s">
        <v>420</v>
      </c>
      <c r="AO4" s="1620" t="s">
        <v>115</v>
      </c>
      <c r="AP4" s="1621"/>
      <c r="AQ4" s="1622"/>
      <c r="AR4" s="57"/>
      <c r="AS4" s="57"/>
      <c r="AT4" s="57"/>
      <c r="AU4" s="57"/>
      <c r="AV4" s="57"/>
      <c r="AW4" s="57"/>
      <c r="AX4" s="57"/>
    </row>
    <row r="5" spans="1:50" ht="12" customHeight="1" thickBot="1">
      <c r="A5" s="522"/>
      <c r="B5" s="1641" t="s">
        <v>1825</v>
      </c>
      <c r="C5" s="1642"/>
      <c r="D5" s="1642"/>
      <c r="E5" s="1643"/>
      <c r="F5" s="1641" t="s">
        <v>1826</v>
      </c>
      <c r="G5" s="1642"/>
      <c r="H5" s="1643"/>
      <c r="I5" s="1641"/>
      <c r="J5" s="1642"/>
      <c r="K5" s="1642"/>
      <c r="L5" s="1643"/>
      <c r="M5" s="1623" t="s">
        <v>114</v>
      </c>
      <c r="N5" s="1624"/>
      <c r="O5" s="1624"/>
      <c r="P5" s="1625"/>
      <c r="Q5" s="126"/>
      <c r="R5" s="126"/>
      <c r="S5" s="126"/>
      <c r="T5" s="126"/>
      <c r="U5" s="126"/>
      <c r="V5" s="126"/>
      <c r="W5" s="126"/>
      <c r="X5" s="126" t="s">
        <v>115</v>
      </c>
      <c r="Y5" s="126"/>
      <c r="Z5" s="126"/>
      <c r="AA5" s="126"/>
      <c r="AB5" s="126"/>
      <c r="AC5" s="126"/>
      <c r="AD5" s="126"/>
      <c r="AE5" s="126"/>
      <c r="AF5" s="126"/>
      <c r="AG5" s="126"/>
      <c r="AH5" s="126"/>
      <c r="AI5" s="126"/>
      <c r="AJ5" s="126"/>
      <c r="AK5" s="1623" t="s">
        <v>116</v>
      </c>
      <c r="AL5" s="1624"/>
      <c r="AM5" s="1624"/>
      <c r="AN5" s="1625"/>
      <c r="AO5" s="1641" t="s">
        <v>1827</v>
      </c>
      <c r="AP5" s="1642"/>
      <c r="AQ5" s="1647"/>
      <c r="AR5" s="57"/>
      <c r="AS5" s="57"/>
      <c r="AT5" s="57"/>
      <c r="AU5" s="57"/>
      <c r="AV5" s="57"/>
      <c r="AW5" s="57"/>
      <c r="AX5" s="57"/>
    </row>
    <row r="6" spans="1:50" ht="12" customHeight="1">
      <c r="A6" s="1628" t="s">
        <v>1869</v>
      </c>
      <c r="B6" s="146" t="s">
        <v>157</v>
      </c>
      <c r="C6" s="147"/>
      <c r="D6" s="147"/>
      <c r="E6" s="148"/>
      <c r="F6" s="1695">
        <f>自己評価書表紙!O27</f>
        <v>1</v>
      </c>
      <c r="G6" s="1648"/>
      <c r="H6" s="1696"/>
      <c r="I6" s="525" t="s">
        <v>158</v>
      </c>
      <c r="J6" s="141"/>
      <c r="K6" s="141"/>
      <c r="L6" s="172"/>
      <c r="M6" s="525" t="s">
        <v>1387</v>
      </c>
      <c r="N6" s="141"/>
      <c r="O6" s="141"/>
      <c r="P6" s="172"/>
      <c r="Q6" s="141" t="s">
        <v>1753</v>
      </c>
      <c r="R6" s="141" t="s">
        <v>159</v>
      </c>
      <c r="S6" s="141"/>
      <c r="T6" s="141"/>
      <c r="U6" s="691" t="s">
        <v>1107</v>
      </c>
      <c r="V6" s="141" t="s">
        <v>1388</v>
      </c>
      <c r="W6" s="141"/>
      <c r="X6" s="691" t="s">
        <v>1107</v>
      </c>
      <c r="Y6" s="141" t="s">
        <v>1389</v>
      </c>
      <c r="Z6" s="141"/>
      <c r="AA6" s="141"/>
      <c r="AB6" s="141"/>
      <c r="AC6" s="141"/>
      <c r="AD6" s="141"/>
      <c r="AE6" s="141"/>
      <c r="AF6" s="141"/>
      <c r="AG6" s="141"/>
      <c r="AH6" s="141"/>
      <c r="AI6" s="141"/>
      <c r="AJ6" s="141"/>
      <c r="AK6" s="693" t="s">
        <v>1107</v>
      </c>
      <c r="AL6" s="59" t="s">
        <v>160</v>
      </c>
      <c r="AM6" s="59"/>
      <c r="AN6" s="59"/>
      <c r="AO6" s="525" t="s">
        <v>1682</v>
      </c>
      <c r="AP6" s="141" t="s">
        <v>1829</v>
      </c>
      <c r="AQ6" s="526"/>
      <c r="AR6" s="57"/>
      <c r="AS6" s="57"/>
      <c r="AT6" s="57"/>
      <c r="AU6" s="57"/>
      <c r="AV6" s="57"/>
      <c r="AW6" s="57"/>
      <c r="AX6" s="57"/>
    </row>
    <row r="7" spans="1:50" ht="12" customHeight="1">
      <c r="A7" s="1629"/>
      <c r="B7" s="119" t="s">
        <v>1936</v>
      </c>
      <c r="C7" s="57"/>
      <c r="D7" s="57"/>
      <c r="E7" s="103"/>
      <c r="F7" s="131"/>
      <c r="G7" s="124"/>
      <c r="H7" s="132"/>
      <c r="I7" s="119"/>
      <c r="J7" s="57"/>
      <c r="K7" s="57"/>
      <c r="L7" s="103"/>
      <c r="M7" s="119" t="s">
        <v>1937</v>
      </c>
      <c r="N7" s="57"/>
      <c r="O7" s="57"/>
      <c r="P7" s="103"/>
      <c r="Q7" s="57" t="s">
        <v>498</v>
      </c>
      <c r="R7" s="57" t="s">
        <v>161</v>
      </c>
      <c r="S7" s="57"/>
      <c r="T7" s="57"/>
      <c r="U7" s="683" t="s">
        <v>1107</v>
      </c>
      <c r="V7" s="57" t="s">
        <v>1390</v>
      </c>
      <c r="W7" s="57"/>
      <c r="X7" s="683" t="s">
        <v>1107</v>
      </c>
      <c r="Y7" s="57" t="s">
        <v>1391</v>
      </c>
      <c r="Z7" s="57"/>
      <c r="AA7" s="57"/>
      <c r="AB7" s="57"/>
      <c r="AC7" s="57"/>
      <c r="AD7" s="57"/>
      <c r="AE7" s="57"/>
      <c r="AF7" s="57"/>
      <c r="AG7" s="57"/>
      <c r="AH7" s="57"/>
      <c r="AI7" s="57"/>
      <c r="AJ7" s="103"/>
      <c r="AK7" s="683" t="s">
        <v>1107</v>
      </c>
      <c r="AL7" s="58" t="s">
        <v>1618</v>
      </c>
      <c r="AM7" s="58"/>
      <c r="AN7" s="58"/>
      <c r="AO7" s="119" t="s">
        <v>1392</v>
      </c>
      <c r="AP7" s="57" t="s">
        <v>1830</v>
      </c>
      <c r="AQ7" s="106"/>
      <c r="AR7" s="57"/>
      <c r="AS7" s="57"/>
      <c r="AT7" s="57"/>
      <c r="AU7" s="57"/>
      <c r="AV7" s="57"/>
      <c r="AW7" s="57"/>
      <c r="AX7" s="57"/>
    </row>
    <row r="8" spans="1:50" ht="12" customHeight="1">
      <c r="A8" s="1629"/>
      <c r="B8" s="119" t="s">
        <v>55</v>
      </c>
      <c r="C8" s="57"/>
      <c r="D8" s="57"/>
      <c r="E8" s="103"/>
      <c r="F8" s="131"/>
      <c r="G8" s="124"/>
      <c r="H8" s="132"/>
      <c r="I8" s="119"/>
      <c r="J8" s="57"/>
      <c r="K8" s="57"/>
      <c r="L8" s="103"/>
      <c r="M8" s="119" t="s">
        <v>1938</v>
      </c>
      <c r="N8" s="57"/>
      <c r="O8" s="57"/>
      <c r="P8" s="103"/>
      <c r="Q8" s="57" t="s">
        <v>498</v>
      </c>
      <c r="R8" s="57" t="s">
        <v>162</v>
      </c>
      <c r="S8" s="57"/>
      <c r="T8" s="57"/>
      <c r="U8" s="683" t="s">
        <v>1107</v>
      </c>
      <c r="V8" s="57" t="s">
        <v>1390</v>
      </c>
      <c r="W8" s="57"/>
      <c r="X8" s="683" t="s">
        <v>1107</v>
      </c>
      <c r="Y8" s="57" t="s">
        <v>1391</v>
      </c>
      <c r="Z8" s="57"/>
      <c r="AA8" s="683" t="s">
        <v>1107</v>
      </c>
      <c r="AB8" s="57" t="s">
        <v>163</v>
      </c>
      <c r="AC8" s="57"/>
      <c r="AD8" s="57"/>
      <c r="AE8" s="57"/>
      <c r="AF8" s="57"/>
      <c r="AG8" s="57"/>
      <c r="AH8" s="57"/>
      <c r="AI8" s="57"/>
      <c r="AJ8" s="103"/>
      <c r="AK8" s="683" t="s">
        <v>1107</v>
      </c>
      <c r="AL8" s="58" t="s">
        <v>164</v>
      </c>
      <c r="AM8" s="58"/>
      <c r="AN8" s="58"/>
      <c r="AO8" s="105"/>
      <c r="AP8" s="58"/>
      <c r="AQ8" s="106"/>
      <c r="AR8" s="57"/>
      <c r="AS8" s="57"/>
      <c r="AT8" s="57"/>
      <c r="AU8" s="57"/>
      <c r="AV8" s="57"/>
      <c r="AW8" s="57"/>
      <c r="AX8" s="57"/>
    </row>
    <row r="9" spans="1:50" ht="12" customHeight="1">
      <c r="A9" s="1629"/>
      <c r="B9" s="119" t="s">
        <v>1939</v>
      </c>
      <c r="C9" s="57"/>
      <c r="D9" s="57"/>
      <c r="E9" s="103"/>
      <c r="F9" s="131"/>
      <c r="G9" s="124"/>
      <c r="H9" s="132"/>
      <c r="I9" s="122"/>
      <c r="J9" s="111"/>
      <c r="K9" s="111"/>
      <c r="L9" s="152"/>
      <c r="M9" s="122"/>
      <c r="N9" s="111"/>
      <c r="O9" s="111"/>
      <c r="P9" s="152"/>
      <c r="Q9" s="57" t="s">
        <v>1753</v>
      </c>
      <c r="R9" s="57" t="s">
        <v>165</v>
      </c>
      <c r="S9" s="57"/>
      <c r="T9" s="57"/>
      <c r="U9" s="683" t="s">
        <v>1107</v>
      </c>
      <c r="V9" s="57" t="s">
        <v>128</v>
      </c>
      <c r="W9" s="57"/>
      <c r="X9" s="683" t="s">
        <v>1107</v>
      </c>
      <c r="Y9" s="57" t="s">
        <v>127</v>
      </c>
      <c r="Z9" s="57"/>
      <c r="AA9" s="683" t="s">
        <v>1107</v>
      </c>
      <c r="AB9" s="57" t="s">
        <v>163</v>
      </c>
      <c r="AC9" s="57"/>
      <c r="AD9" s="57"/>
      <c r="AE9" s="57"/>
      <c r="AF9" s="57"/>
      <c r="AG9" s="57"/>
      <c r="AH9" s="57"/>
      <c r="AI9" s="57"/>
      <c r="AJ9" s="103"/>
      <c r="AK9" s="682" t="s">
        <v>1107</v>
      </c>
      <c r="AL9" s="58" t="s">
        <v>166</v>
      </c>
      <c r="AM9" s="58"/>
      <c r="AN9" s="58"/>
      <c r="AO9" s="105"/>
      <c r="AP9" s="58"/>
      <c r="AQ9" s="106"/>
      <c r="AR9" s="57"/>
      <c r="AS9" s="57"/>
      <c r="AT9" s="57"/>
      <c r="AU9" s="57"/>
      <c r="AV9" s="57"/>
      <c r="AW9" s="57"/>
      <c r="AX9" s="57"/>
    </row>
    <row r="10" spans="1:50" ht="12" customHeight="1">
      <c r="A10" s="1629"/>
      <c r="B10" s="119"/>
      <c r="C10" s="57"/>
      <c r="D10" s="57"/>
      <c r="E10" s="103"/>
      <c r="F10" s="119"/>
      <c r="G10" s="57"/>
      <c r="H10" s="103"/>
      <c r="I10" s="138" t="s">
        <v>1940</v>
      </c>
      <c r="J10" s="109"/>
      <c r="K10" s="109"/>
      <c r="L10" s="110"/>
      <c r="M10" s="138" t="s">
        <v>167</v>
      </c>
      <c r="N10" s="109"/>
      <c r="O10" s="109"/>
      <c r="P10" s="110"/>
      <c r="Q10" s="109" t="s">
        <v>395</v>
      </c>
      <c r="R10" s="109" t="s">
        <v>159</v>
      </c>
      <c r="S10" s="109"/>
      <c r="T10" s="109"/>
      <c r="U10" s="692" t="s">
        <v>1107</v>
      </c>
      <c r="V10" s="109" t="s">
        <v>1388</v>
      </c>
      <c r="W10" s="109"/>
      <c r="X10" s="692" t="s">
        <v>1107</v>
      </c>
      <c r="Y10" s="109" t="s">
        <v>1389</v>
      </c>
      <c r="Z10" s="109"/>
      <c r="AA10" s="109"/>
      <c r="AB10" s="109"/>
      <c r="AC10" s="109"/>
      <c r="AD10" s="109"/>
      <c r="AE10" s="109"/>
      <c r="AF10" s="109"/>
      <c r="AG10" s="109"/>
      <c r="AH10" s="109"/>
      <c r="AI10" s="109"/>
      <c r="AJ10" s="109"/>
      <c r="AK10" s="685" t="s">
        <v>1107</v>
      </c>
      <c r="AL10" s="153" t="s">
        <v>160</v>
      </c>
      <c r="AM10" s="153"/>
      <c r="AN10" s="539"/>
      <c r="AO10" s="138" t="s">
        <v>1682</v>
      </c>
      <c r="AP10" s="109" t="s">
        <v>1829</v>
      </c>
      <c r="AQ10" s="533"/>
      <c r="AR10" s="57"/>
      <c r="AS10" s="57"/>
      <c r="AT10" s="57"/>
      <c r="AU10" s="57"/>
      <c r="AV10" s="57"/>
      <c r="AW10" s="57"/>
      <c r="AX10" s="57"/>
    </row>
    <row r="11" spans="1:50" ht="12" customHeight="1">
      <c r="A11" s="1629"/>
      <c r="B11" s="1682" t="s">
        <v>1140</v>
      </c>
      <c r="C11" s="1650"/>
      <c r="D11" s="1650"/>
      <c r="E11" s="1766"/>
      <c r="F11" s="119"/>
      <c r="G11" s="57"/>
      <c r="H11" s="103"/>
      <c r="I11" s="119"/>
      <c r="J11" s="57"/>
      <c r="K11" s="57"/>
      <c r="L11" s="103"/>
      <c r="M11" s="119" t="s">
        <v>1393</v>
      </c>
      <c r="N11" s="57"/>
      <c r="O11" s="57"/>
      <c r="P11" s="103"/>
      <c r="Q11" s="57" t="s">
        <v>130</v>
      </c>
      <c r="R11" s="57" t="s">
        <v>161</v>
      </c>
      <c r="S11" s="57"/>
      <c r="T11" s="57"/>
      <c r="U11" s="683" t="s">
        <v>1107</v>
      </c>
      <c r="V11" s="57" t="s">
        <v>1390</v>
      </c>
      <c r="W11" s="57"/>
      <c r="X11" s="683" t="s">
        <v>1107</v>
      </c>
      <c r="Y11" s="57" t="s">
        <v>1391</v>
      </c>
      <c r="Z11" s="57"/>
      <c r="AA11" s="57"/>
      <c r="AB11" s="57"/>
      <c r="AC11" s="57"/>
      <c r="AD11" s="57"/>
      <c r="AE11" s="57"/>
      <c r="AF11" s="57"/>
      <c r="AG11" s="57"/>
      <c r="AH11" s="57"/>
      <c r="AI11" s="57"/>
      <c r="AJ11" s="103"/>
      <c r="AK11" s="682" t="s">
        <v>1107</v>
      </c>
      <c r="AL11" s="58" t="s">
        <v>1618</v>
      </c>
      <c r="AM11" s="58"/>
      <c r="AN11" s="185"/>
      <c r="AO11" s="119" t="s">
        <v>1392</v>
      </c>
      <c r="AP11" s="57" t="s">
        <v>1830</v>
      </c>
      <c r="AQ11" s="106"/>
      <c r="AR11" s="57"/>
      <c r="AS11" s="57"/>
      <c r="AT11" s="57"/>
      <c r="AU11" s="57"/>
      <c r="AV11" s="57"/>
      <c r="AW11" s="57"/>
      <c r="AX11" s="57"/>
    </row>
    <row r="12" spans="1:50" ht="12" customHeight="1">
      <c r="A12" s="1629"/>
      <c r="B12" s="119"/>
      <c r="C12" s="57"/>
      <c r="D12" s="57"/>
      <c r="E12" s="103"/>
      <c r="F12" s="119"/>
      <c r="G12" s="57"/>
      <c r="H12" s="103"/>
      <c r="I12" s="119"/>
      <c r="J12" s="57"/>
      <c r="K12" s="57"/>
      <c r="L12" s="103"/>
      <c r="M12" s="119" t="s">
        <v>1941</v>
      </c>
      <c r="N12" s="57"/>
      <c r="O12" s="57"/>
      <c r="P12" s="103"/>
      <c r="Q12" s="57" t="s">
        <v>1394</v>
      </c>
      <c r="R12" s="57" t="s">
        <v>162</v>
      </c>
      <c r="S12" s="57"/>
      <c r="T12" s="57"/>
      <c r="U12" s="683" t="s">
        <v>1107</v>
      </c>
      <c r="V12" s="57" t="s">
        <v>1390</v>
      </c>
      <c r="W12" s="57"/>
      <c r="X12" s="683" t="s">
        <v>1107</v>
      </c>
      <c r="Y12" s="57" t="s">
        <v>1391</v>
      </c>
      <c r="Z12" s="57"/>
      <c r="AA12" s="683" t="s">
        <v>1107</v>
      </c>
      <c r="AB12" s="57" t="s">
        <v>163</v>
      </c>
      <c r="AC12" s="57"/>
      <c r="AD12" s="57"/>
      <c r="AE12" s="57"/>
      <c r="AF12" s="57"/>
      <c r="AG12" s="57"/>
      <c r="AH12" s="57"/>
      <c r="AI12" s="57"/>
      <c r="AJ12" s="103"/>
      <c r="AK12" s="683" t="s">
        <v>1107</v>
      </c>
      <c r="AL12" s="58" t="s">
        <v>164</v>
      </c>
      <c r="AM12" s="58"/>
      <c r="AN12" s="185"/>
      <c r="AO12" s="119"/>
      <c r="AP12" s="57"/>
      <c r="AQ12" s="106"/>
      <c r="AR12" s="57"/>
      <c r="AS12" s="57"/>
      <c r="AT12" s="57"/>
      <c r="AU12" s="57"/>
      <c r="AV12" s="57"/>
      <c r="AW12" s="57"/>
      <c r="AX12" s="57"/>
    </row>
    <row r="13" spans="1:50" ht="12" customHeight="1">
      <c r="A13" s="1629"/>
      <c r="B13" s="119"/>
      <c r="C13" s="57"/>
      <c r="D13" s="57"/>
      <c r="E13" s="103"/>
      <c r="F13" s="119"/>
      <c r="G13" s="57"/>
      <c r="H13" s="103"/>
      <c r="I13" s="122"/>
      <c r="J13" s="111"/>
      <c r="K13" s="111"/>
      <c r="L13" s="152"/>
      <c r="M13" s="122"/>
      <c r="N13" s="111"/>
      <c r="O13" s="111"/>
      <c r="P13" s="152"/>
      <c r="Q13" s="111" t="s">
        <v>168</v>
      </c>
      <c r="R13" s="111" t="s">
        <v>165</v>
      </c>
      <c r="S13" s="111"/>
      <c r="T13" s="111"/>
      <c r="U13" s="684" t="s">
        <v>1107</v>
      </c>
      <c r="V13" s="111" t="s">
        <v>128</v>
      </c>
      <c r="W13" s="111"/>
      <c r="X13" s="684" t="s">
        <v>1107</v>
      </c>
      <c r="Y13" s="111" t="s">
        <v>127</v>
      </c>
      <c r="Z13" s="111"/>
      <c r="AA13" s="684" t="s">
        <v>1107</v>
      </c>
      <c r="AB13" s="111" t="s">
        <v>163</v>
      </c>
      <c r="AC13" s="111"/>
      <c r="AD13" s="111"/>
      <c r="AE13" s="111"/>
      <c r="AF13" s="111"/>
      <c r="AG13" s="111"/>
      <c r="AH13" s="111"/>
      <c r="AI13" s="111"/>
      <c r="AJ13" s="152"/>
      <c r="AK13" s="689" t="s">
        <v>1107</v>
      </c>
      <c r="AL13" s="113" t="s">
        <v>166</v>
      </c>
      <c r="AM13" s="113"/>
      <c r="AN13" s="532"/>
      <c r="AO13" s="119"/>
      <c r="AP13" s="57"/>
      <c r="AQ13" s="106"/>
      <c r="AR13" s="57"/>
      <c r="AS13" s="57"/>
      <c r="AT13" s="57"/>
      <c r="AU13" s="57"/>
      <c r="AV13" s="57"/>
      <c r="AW13" s="57"/>
      <c r="AX13" s="57"/>
    </row>
    <row r="14" spans="1:50" ht="12" customHeight="1">
      <c r="A14" s="1629"/>
      <c r="B14" s="119"/>
      <c r="C14" s="57"/>
      <c r="D14" s="57"/>
      <c r="E14" s="103"/>
      <c r="F14" s="119"/>
      <c r="G14" s="57"/>
      <c r="H14" s="103"/>
      <c r="I14" s="138" t="s">
        <v>1942</v>
      </c>
      <c r="J14" s="109"/>
      <c r="K14" s="109"/>
      <c r="L14" s="110"/>
      <c r="M14" s="138" t="s">
        <v>170</v>
      </c>
      <c r="N14" s="109"/>
      <c r="O14" s="109"/>
      <c r="P14" s="110"/>
      <c r="Q14" s="57" t="s">
        <v>298</v>
      </c>
      <c r="R14" s="57" t="s">
        <v>171</v>
      </c>
      <c r="S14" s="57"/>
      <c r="T14" s="57"/>
      <c r="U14" s="57"/>
      <c r="V14" s="57"/>
      <c r="W14" s="57"/>
      <c r="X14" s="57"/>
      <c r="Y14" s="57"/>
      <c r="Z14" s="57"/>
      <c r="AA14" s="57"/>
      <c r="AB14" s="57"/>
      <c r="AC14" s="57"/>
      <c r="AD14" s="57"/>
      <c r="AE14" s="57"/>
      <c r="AF14" s="57"/>
      <c r="AG14" s="57"/>
      <c r="AH14" s="57"/>
      <c r="AI14" s="57"/>
      <c r="AJ14" s="103"/>
      <c r="AK14" s="682" t="s">
        <v>1107</v>
      </c>
      <c r="AL14" s="58" t="s">
        <v>1621</v>
      </c>
      <c r="AM14" s="58"/>
      <c r="AN14" s="58"/>
      <c r="AO14" s="138" t="s">
        <v>1232</v>
      </c>
      <c r="AP14" s="109" t="s">
        <v>1829</v>
      </c>
      <c r="AQ14" s="533"/>
      <c r="AR14" s="57"/>
      <c r="AS14" s="57"/>
      <c r="AT14" s="57"/>
      <c r="AU14" s="57"/>
      <c r="AV14" s="57"/>
      <c r="AW14" s="57"/>
      <c r="AX14" s="57"/>
    </row>
    <row r="15" spans="1:50" ht="12" customHeight="1">
      <c r="A15" s="1629"/>
      <c r="B15" s="119"/>
      <c r="C15" s="57"/>
      <c r="D15" s="57"/>
      <c r="E15" s="103"/>
      <c r="F15" s="119"/>
      <c r="G15" s="57"/>
      <c r="H15" s="103"/>
      <c r="I15" s="119"/>
      <c r="J15" s="57"/>
      <c r="K15" s="57"/>
      <c r="L15" s="103"/>
      <c r="M15" s="119" t="s">
        <v>394</v>
      </c>
      <c r="N15" s="57"/>
      <c r="O15" s="57"/>
      <c r="P15" s="103"/>
      <c r="Q15" s="120" t="s">
        <v>1395</v>
      </c>
      <c r="R15" s="57" t="s">
        <v>396</v>
      </c>
      <c r="S15" s="57"/>
      <c r="T15" s="57"/>
      <c r="U15" s="57"/>
      <c r="V15" s="57"/>
      <c r="W15" s="104"/>
      <c r="X15" s="104"/>
      <c r="Y15" s="104"/>
      <c r="Z15" s="104"/>
      <c r="AA15" s="104"/>
      <c r="AB15" s="104"/>
      <c r="AC15" s="104"/>
      <c r="AD15" s="104"/>
      <c r="AE15" s="104"/>
      <c r="AF15" s="104"/>
      <c r="AG15" s="104"/>
      <c r="AH15" s="104"/>
      <c r="AI15" s="57"/>
      <c r="AJ15" s="103"/>
      <c r="AK15" s="682" t="s">
        <v>1107</v>
      </c>
      <c r="AL15" s="58" t="s">
        <v>1618</v>
      </c>
      <c r="AM15" s="58"/>
      <c r="AN15" s="58"/>
      <c r="AO15" s="119" t="s">
        <v>1392</v>
      </c>
      <c r="AP15" s="57" t="s">
        <v>1830</v>
      </c>
      <c r="AQ15" s="106"/>
      <c r="AR15" s="57"/>
      <c r="AS15" s="57"/>
      <c r="AT15" s="57"/>
      <c r="AU15" s="57"/>
      <c r="AV15" s="57"/>
      <c r="AW15" s="57"/>
      <c r="AX15" s="57"/>
    </row>
    <row r="16" spans="1:50" ht="12" customHeight="1">
      <c r="A16" s="1629"/>
      <c r="B16" s="119"/>
      <c r="C16" s="57"/>
      <c r="D16" s="57"/>
      <c r="E16" s="103"/>
      <c r="F16" s="119"/>
      <c r="G16" s="57"/>
      <c r="H16" s="103"/>
      <c r="I16" s="119"/>
      <c r="J16" s="57"/>
      <c r="K16" s="57"/>
      <c r="L16" s="103"/>
      <c r="M16" s="119" t="s">
        <v>397</v>
      </c>
      <c r="N16" s="57"/>
      <c r="O16" s="57"/>
      <c r="P16" s="103"/>
      <c r="Q16" s="57"/>
      <c r="R16" s="57"/>
      <c r="S16" s="683" t="s">
        <v>1107</v>
      </c>
      <c r="T16" s="57" t="s">
        <v>398</v>
      </c>
      <c r="U16" s="57"/>
      <c r="V16" s="57"/>
      <c r="W16" s="57"/>
      <c r="X16" s="57"/>
      <c r="Y16" s="104"/>
      <c r="Z16" s="104"/>
      <c r="AA16" s="104"/>
      <c r="AB16" s="104"/>
      <c r="AC16" s="104"/>
      <c r="AD16" s="104"/>
      <c r="AE16" s="104"/>
      <c r="AF16" s="104"/>
      <c r="AG16" s="104"/>
      <c r="AH16" s="104"/>
      <c r="AI16" s="57"/>
      <c r="AJ16" s="57"/>
      <c r="AK16" s="682" t="s">
        <v>1107</v>
      </c>
      <c r="AL16" s="58" t="s">
        <v>399</v>
      </c>
      <c r="AM16" s="58"/>
      <c r="AN16" s="58"/>
      <c r="AO16" s="105"/>
      <c r="AP16" s="58"/>
      <c r="AQ16" s="106"/>
      <c r="AR16" s="57"/>
      <c r="AS16" s="57"/>
      <c r="AT16" s="57"/>
      <c r="AU16" s="57"/>
      <c r="AV16" s="57"/>
      <c r="AW16" s="57"/>
      <c r="AX16" s="57"/>
    </row>
    <row r="17" spans="1:50" ht="12" customHeight="1">
      <c r="A17" s="1629"/>
      <c r="B17" s="119"/>
      <c r="C17" s="57"/>
      <c r="D17" s="57"/>
      <c r="E17" s="103"/>
      <c r="F17" s="119"/>
      <c r="G17" s="57"/>
      <c r="H17" s="103"/>
      <c r="I17" s="119"/>
      <c r="J17" s="57"/>
      <c r="K17" s="57"/>
      <c r="L17" s="103"/>
      <c r="M17" s="119"/>
      <c r="N17" s="57"/>
      <c r="O17" s="57"/>
      <c r="P17" s="103"/>
      <c r="Q17" s="57"/>
      <c r="R17" s="57"/>
      <c r="S17" s="57"/>
      <c r="T17" s="120" t="s">
        <v>8</v>
      </c>
      <c r="U17" s="57" t="s">
        <v>400</v>
      </c>
      <c r="V17" s="57"/>
      <c r="W17" s="57" t="s">
        <v>1779</v>
      </c>
      <c r="X17" s="120" t="s">
        <v>1778</v>
      </c>
      <c r="Y17" s="124" t="s">
        <v>1100</v>
      </c>
      <c r="Z17" s="124"/>
      <c r="AA17" s="124"/>
      <c r="AB17" s="124"/>
      <c r="AC17" s="104" t="s">
        <v>511</v>
      </c>
      <c r="AD17" s="104"/>
      <c r="AE17" s="104"/>
      <c r="AF17" s="104"/>
      <c r="AG17" s="104"/>
      <c r="AH17" s="104"/>
      <c r="AI17" s="57"/>
      <c r="AJ17" s="57"/>
      <c r="AK17" s="682" t="s">
        <v>1107</v>
      </c>
      <c r="AL17" s="58" t="s">
        <v>164</v>
      </c>
      <c r="AM17" s="58"/>
      <c r="AN17" s="58"/>
      <c r="AO17" s="119"/>
      <c r="AP17" s="57"/>
      <c r="AQ17" s="106"/>
      <c r="AR17" s="57"/>
      <c r="AS17" s="57"/>
      <c r="AT17" s="57"/>
      <c r="AU17" s="57"/>
      <c r="AV17" s="57"/>
      <c r="AW17" s="57"/>
      <c r="AX17" s="57"/>
    </row>
    <row r="18" spans="1:50" ht="12" customHeight="1">
      <c r="A18" s="1629"/>
      <c r="B18" s="119"/>
      <c r="C18" s="57"/>
      <c r="D18" s="57"/>
      <c r="E18" s="103"/>
      <c r="F18" s="119"/>
      <c r="G18" s="57"/>
      <c r="H18" s="103"/>
      <c r="I18" s="119"/>
      <c r="J18" s="57"/>
      <c r="K18" s="57"/>
      <c r="L18" s="103"/>
      <c r="M18" s="119"/>
      <c r="N18" s="57"/>
      <c r="O18" s="57"/>
      <c r="P18" s="103"/>
      <c r="Q18" s="57"/>
      <c r="R18" s="57"/>
      <c r="S18" s="57"/>
      <c r="T18" s="120" t="s">
        <v>983</v>
      </c>
      <c r="U18" s="1758"/>
      <c r="V18" s="1758"/>
      <c r="W18" s="57" t="s">
        <v>440</v>
      </c>
      <c r="X18" s="120" t="s">
        <v>983</v>
      </c>
      <c r="Y18" s="1758"/>
      <c r="Z18" s="1758"/>
      <c r="AA18" s="1758"/>
      <c r="AB18" s="1758"/>
      <c r="AC18" s="104" t="s">
        <v>440</v>
      </c>
      <c r="AD18" s="104"/>
      <c r="AE18" s="104"/>
      <c r="AF18" s="104"/>
      <c r="AG18" s="104"/>
      <c r="AH18" s="104"/>
      <c r="AI18" s="57"/>
      <c r="AJ18" s="57"/>
      <c r="AK18" s="682" t="s">
        <v>1107</v>
      </c>
      <c r="AL18" s="562" t="s">
        <v>506</v>
      </c>
      <c r="AM18" s="58"/>
      <c r="AN18" s="58"/>
      <c r="AO18" s="119"/>
      <c r="AP18" s="57"/>
      <c r="AQ18" s="106"/>
      <c r="AR18" s="57"/>
      <c r="AS18" s="57"/>
      <c r="AT18" s="57"/>
      <c r="AU18" s="57"/>
      <c r="AV18" s="57"/>
      <c r="AW18" s="57"/>
      <c r="AX18" s="57"/>
    </row>
    <row r="19" spans="1:50" ht="12" customHeight="1">
      <c r="A19" s="1629"/>
      <c r="B19" s="119"/>
      <c r="C19" s="57"/>
      <c r="D19" s="57"/>
      <c r="E19" s="103"/>
      <c r="F19" s="119"/>
      <c r="G19" s="57"/>
      <c r="H19" s="103"/>
      <c r="I19" s="119"/>
      <c r="J19" s="57"/>
      <c r="K19" s="57"/>
      <c r="L19" s="103"/>
      <c r="M19" s="119"/>
      <c r="N19" s="57"/>
      <c r="O19" s="57"/>
      <c r="P19" s="103"/>
      <c r="Q19" s="57"/>
      <c r="R19" s="57"/>
      <c r="S19" s="57"/>
      <c r="T19" s="120" t="s">
        <v>1809</v>
      </c>
      <c r="U19" s="1758"/>
      <c r="V19" s="1758"/>
      <c r="W19" s="57" t="s">
        <v>437</v>
      </c>
      <c r="X19" s="120" t="s">
        <v>1809</v>
      </c>
      <c r="Y19" s="1758"/>
      <c r="Z19" s="1758"/>
      <c r="AA19" s="1758"/>
      <c r="AB19" s="1758"/>
      <c r="AC19" s="104" t="s">
        <v>437</v>
      </c>
      <c r="AD19" s="104"/>
      <c r="AE19" s="104"/>
      <c r="AF19" s="104"/>
      <c r="AG19" s="104"/>
      <c r="AH19" s="104"/>
      <c r="AI19" s="57"/>
      <c r="AJ19" s="57"/>
      <c r="AK19" s="682" t="s">
        <v>1107</v>
      </c>
      <c r="AL19" s="58" t="s">
        <v>166</v>
      </c>
      <c r="AM19" s="58"/>
      <c r="AN19" s="58"/>
      <c r="AO19" s="105"/>
      <c r="AP19" s="58"/>
      <c r="AQ19" s="106"/>
      <c r="AR19" s="57"/>
      <c r="AS19" s="57"/>
      <c r="AT19" s="57"/>
      <c r="AU19" s="57"/>
      <c r="AV19" s="57"/>
      <c r="AW19" s="57"/>
      <c r="AX19" s="57"/>
    </row>
    <row r="20" spans="1:50" ht="12" customHeight="1">
      <c r="A20" s="1629"/>
      <c r="B20" s="119"/>
      <c r="C20" s="57"/>
      <c r="D20" s="57"/>
      <c r="E20" s="103"/>
      <c r="F20" s="119"/>
      <c r="G20" s="57"/>
      <c r="H20" s="103"/>
      <c r="I20" s="119"/>
      <c r="J20" s="57"/>
      <c r="K20" s="57"/>
      <c r="L20" s="103"/>
      <c r="M20" s="119"/>
      <c r="N20" s="57"/>
      <c r="O20" s="57"/>
      <c r="P20" s="103"/>
      <c r="Q20" s="57"/>
      <c r="R20" s="57"/>
      <c r="S20" s="57"/>
      <c r="T20" s="120" t="s">
        <v>1396</v>
      </c>
      <c r="U20" s="1758"/>
      <c r="V20" s="1758"/>
      <c r="W20" s="57" t="s">
        <v>1397</v>
      </c>
      <c r="X20" s="120" t="s">
        <v>1396</v>
      </c>
      <c r="Y20" s="1758"/>
      <c r="Z20" s="1758"/>
      <c r="AA20" s="1758"/>
      <c r="AB20" s="1758"/>
      <c r="AC20" s="104" t="s">
        <v>1397</v>
      </c>
      <c r="AD20" s="104"/>
      <c r="AE20" s="104"/>
      <c r="AF20" s="104"/>
      <c r="AG20" s="104"/>
      <c r="AH20" s="104"/>
      <c r="AI20" s="57"/>
      <c r="AJ20" s="57"/>
      <c r="AK20" s="105"/>
      <c r="AL20" s="58"/>
      <c r="AM20" s="58"/>
      <c r="AN20" s="58"/>
      <c r="AO20" s="105"/>
      <c r="AP20" s="58"/>
      <c r="AQ20" s="106"/>
      <c r="AR20" s="57"/>
      <c r="AS20" s="57"/>
      <c r="AT20" s="57"/>
      <c r="AU20" s="57"/>
      <c r="AV20" s="57"/>
      <c r="AW20" s="57"/>
      <c r="AX20" s="57"/>
    </row>
    <row r="21" spans="1:50" ht="12" customHeight="1">
      <c r="A21" s="1629"/>
      <c r="B21" s="119"/>
      <c r="C21" s="57"/>
      <c r="D21" s="57"/>
      <c r="E21" s="103"/>
      <c r="F21" s="119"/>
      <c r="G21" s="57"/>
      <c r="H21" s="103"/>
      <c r="I21" s="119"/>
      <c r="J21" s="57"/>
      <c r="K21" s="57"/>
      <c r="L21" s="103"/>
      <c r="M21" s="119"/>
      <c r="N21" s="57"/>
      <c r="O21" s="57"/>
      <c r="P21" s="103"/>
      <c r="Q21" s="57"/>
      <c r="R21" s="57"/>
      <c r="S21" s="57"/>
      <c r="T21" s="120" t="s">
        <v>1396</v>
      </c>
      <c r="U21" s="1758"/>
      <c r="V21" s="1758"/>
      <c r="W21" s="57" t="s">
        <v>1397</v>
      </c>
      <c r="X21" s="120" t="s">
        <v>1396</v>
      </c>
      <c r="Y21" s="1758"/>
      <c r="Z21" s="1758"/>
      <c r="AA21" s="1758"/>
      <c r="AB21" s="1758"/>
      <c r="AC21" s="104" t="s">
        <v>1397</v>
      </c>
      <c r="AD21" s="104"/>
      <c r="AE21" s="104"/>
      <c r="AF21" s="104"/>
      <c r="AG21" s="104"/>
      <c r="AH21" s="104"/>
      <c r="AI21" s="57"/>
      <c r="AJ21" s="57"/>
      <c r="AK21" s="105"/>
      <c r="AL21" s="58"/>
      <c r="AM21" s="58"/>
      <c r="AN21" s="58"/>
      <c r="AO21" s="119"/>
      <c r="AP21" s="57"/>
      <c r="AQ21" s="106"/>
      <c r="AR21" s="57"/>
      <c r="AS21" s="57"/>
      <c r="AT21" s="57"/>
      <c r="AU21" s="57"/>
      <c r="AV21" s="57"/>
      <c r="AW21" s="57"/>
      <c r="AX21" s="57"/>
    </row>
    <row r="22" spans="1:50" ht="12" customHeight="1">
      <c r="A22" s="1629"/>
      <c r="B22" s="119"/>
      <c r="C22" s="57"/>
      <c r="D22" s="57"/>
      <c r="E22" s="103"/>
      <c r="F22" s="119"/>
      <c r="G22" s="57"/>
      <c r="H22" s="103"/>
      <c r="I22" s="119"/>
      <c r="J22" s="57"/>
      <c r="K22" s="57"/>
      <c r="L22" s="103"/>
      <c r="M22" s="119"/>
      <c r="N22" s="57"/>
      <c r="O22" s="57"/>
      <c r="P22" s="103"/>
      <c r="Q22" s="57"/>
      <c r="R22" s="57"/>
      <c r="S22" s="683" t="s">
        <v>1107</v>
      </c>
      <c r="T22" s="57" t="s">
        <v>1763</v>
      </c>
      <c r="U22" s="57"/>
      <c r="V22" s="57"/>
      <c r="W22" s="57"/>
      <c r="X22" s="57"/>
      <c r="Y22" s="104"/>
      <c r="Z22" s="104"/>
      <c r="AA22" s="104"/>
      <c r="AB22" s="104"/>
      <c r="AC22" s="104"/>
      <c r="AD22" s="104"/>
      <c r="AE22" s="104"/>
      <c r="AF22" s="104"/>
      <c r="AG22" s="104"/>
      <c r="AH22" s="104"/>
      <c r="AI22" s="57"/>
      <c r="AJ22" s="57"/>
      <c r="AK22" s="105"/>
      <c r="AL22" s="58"/>
      <c r="AM22" s="58"/>
      <c r="AN22" s="58"/>
      <c r="AO22" s="119"/>
      <c r="AP22" s="57"/>
      <c r="AQ22" s="106"/>
      <c r="AR22" s="57"/>
      <c r="AS22" s="57"/>
      <c r="AT22" s="57"/>
      <c r="AU22" s="57"/>
      <c r="AV22" s="57"/>
      <c r="AW22" s="57"/>
      <c r="AX22" s="57"/>
    </row>
    <row r="23" spans="1:50" ht="12" customHeight="1">
      <c r="A23" s="1629"/>
      <c r="B23" s="119"/>
      <c r="C23" s="57"/>
      <c r="D23" s="57"/>
      <c r="E23" s="103"/>
      <c r="F23" s="119"/>
      <c r="G23" s="57"/>
      <c r="H23" s="103"/>
      <c r="I23" s="119"/>
      <c r="J23" s="57"/>
      <c r="K23" s="57"/>
      <c r="L23" s="103"/>
      <c r="M23" s="119"/>
      <c r="N23" s="57"/>
      <c r="O23" s="57"/>
      <c r="P23" s="103"/>
      <c r="Q23" s="120" t="s">
        <v>424</v>
      </c>
      <c r="R23" s="57" t="s">
        <v>507</v>
      </c>
      <c r="S23" s="57"/>
      <c r="T23" s="57"/>
      <c r="U23" s="57" t="s">
        <v>1382</v>
      </c>
      <c r="V23" s="683" t="s">
        <v>1107</v>
      </c>
      <c r="W23" s="57" t="s">
        <v>508</v>
      </c>
      <c r="X23" s="57"/>
      <c r="Y23" s="57"/>
      <c r="Z23" s="57"/>
      <c r="AA23" s="683" t="s">
        <v>1107</v>
      </c>
      <c r="AB23" s="57" t="s">
        <v>509</v>
      </c>
      <c r="AC23" s="57"/>
      <c r="AD23" s="57"/>
      <c r="AE23" s="57"/>
      <c r="AF23" s="57"/>
      <c r="AG23" s="57"/>
      <c r="AH23" s="57"/>
      <c r="AI23" s="57"/>
      <c r="AJ23" s="57"/>
      <c r="AK23" s="105"/>
      <c r="AL23" s="58"/>
      <c r="AM23" s="58"/>
      <c r="AN23" s="58"/>
      <c r="AO23" s="119"/>
      <c r="AP23" s="57"/>
      <c r="AQ23" s="106"/>
      <c r="AR23" s="57"/>
      <c r="AS23" s="57"/>
      <c r="AT23" s="57"/>
      <c r="AU23" s="57"/>
      <c r="AV23" s="57"/>
      <c r="AW23" s="57"/>
      <c r="AX23" s="57"/>
    </row>
    <row r="24" spans="1:50" ht="12" customHeight="1">
      <c r="A24" s="1629"/>
      <c r="B24" s="119"/>
      <c r="C24" s="57"/>
      <c r="D24" s="57"/>
      <c r="E24" s="103"/>
      <c r="F24" s="119"/>
      <c r="G24" s="57"/>
      <c r="H24" s="103"/>
      <c r="I24" s="119"/>
      <c r="J24" s="57"/>
      <c r="K24" s="57"/>
      <c r="L24" s="103"/>
      <c r="M24" s="119"/>
      <c r="N24" s="57"/>
      <c r="O24" s="57"/>
      <c r="P24" s="103"/>
      <c r="Q24" s="120"/>
      <c r="R24" s="57"/>
      <c r="S24" s="57"/>
      <c r="T24" s="57"/>
      <c r="U24" s="57"/>
      <c r="V24" s="683" t="s">
        <v>1107</v>
      </c>
      <c r="W24" s="57" t="s">
        <v>510</v>
      </c>
      <c r="X24" s="57"/>
      <c r="Y24" s="57"/>
      <c r="Z24" s="57"/>
      <c r="AA24" s="683" t="s">
        <v>1107</v>
      </c>
      <c r="AB24" s="1752"/>
      <c r="AC24" s="1752"/>
      <c r="AD24" s="1752"/>
      <c r="AE24" s="124" t="s">
        <v>1398</v>
      </c>
      <c r="AF24" s="57"/>
      <c r="AG24" s="57"/>
      <c r="AH24" s="57"/>
      <c r="AI24" s="57"/>
      <c r="AJ24" s="57"/>
      <c r="AK24" s="105"/>
      <c r="AL24" s="58"/>
      <c r="AM24" s="58"/>
      <c r="AN24" s="58"/>
      <c r="AO24" s="105"/>
      <c r="AP24" s="58"/>
      <c r="AQ24" s="106"/>
      <c r="AR24" s="57"/>
      <c r="AS24" s="57"/>
      <c r="AT24" s="57"/>
      <c r="AU24" s="57"/>
      <c r="AV24" s="57"/>
      <c r="AW24" s="57"/>
      <c r="AX24" s="57"/>
    </row>
    <row r="25" spans="1:50" ht="12" customHeight="1">
      <c r="A25" s="1629"/>
      <c r="B25" s="119"/>
      <c r="C25" s="57"/>
      <c r="D25" s="57"/>
      <c r="E25" s="103"/>
      <c r="F25" s="119"/>
      <c r="G25" s="57"/>
      <c r="H25" s="103"/>
      <c r="I25" s="119"/>
      <c r="J25" s="57"/>
      <c r="K25" s="57"/>
      <c r="L25" s="103"/>
      <c r="M25" s="119"/>
      <c r="N25" s="57"/>
      <c r="O25" s="57"/>
      <c r="P25" s="103"/>
      <c r="Q25" s="109" t="s">
        <v>1399</v>
      </c>
      <c r="R25" s="109" t="s">
        <v>513</v>
      </c>
      <c r="S25" s="109"/>
      <c r="T25" s="109"/>
      <c r="U25" s="109"/>
      <c r="V25" s="109"/>
      <c r="W25" s="109"/>
      <c r="X25" s="109"/>
      <c r="Y25" s="109"/>
      <c r="Z25" s="109"/>
      <c r="AA25" s="109"/>
      <c r="AB25" s="109"/>
      <c r="AC25" s="109"/>
      <c r="AD25" s="109"/>
      <c r="AE25" s="109"/>
      <c r="AF25" s="109"/>
      <c r="AG25" s="109"/>
      <c r="AH25" s="109"/>
      <c r="AI25" s="109"/>
      <c r="AJ25" s="110"/>
      <c r="AK25" s="105"/>
      <c r="AL25" s="58"/>
      <c r="AM25" s="58"/>
      <c r="AN25" s="58"/>
      <c r="AO25" s="105"/>
      <c r="AP25" s="58"/>
      <c r="AQ25" s="106"/>
      <c r="AR25" s="57"/>
      <c r="AS25" s="57"/>
      <c r="AT25" s="57"/>
      <c r="AU25" s="57"/>
      <c r="AV25" s="57"/>
      <c r="AW25" s="57"/>
      <c r="AX25" s="57"/>
    </row>
    <row r="26" spans="1:50" ht="12" customHeight="1">
      <c r="A26" s="1629"/>
      <c r="B26" s="119"/>
      <c r="C26" s="57"/>
      <c r="D26" s="57"/>
      <c r="E26" s="103"/>
      <c r="F26" s="119"/>
      <c r="G26" s="57"/>
      <c r="H26" s="103"/>
      <c r="I26" s="119"/>
      <c r="J26" s="57"/>
      <c r="K26" s="57"/>
      <c r="L26" s="103"/>
      <c r="M26" s="119"/>
      <c r="N26" s="57"/>
      <c r="O26" s="57"/>
      <c r="P26" s="103"/>
      <c r="Q26" s="120" t="s">
        <v>393</v>
      </c>
      <c r="R26" s="57" t="s">
        <v>514</v>
      </c>
      <c r="S26" s="57"/>
      <c r="T26" s="57"/>
      <c r="U26" s="57"/>
      <c r="V26" s="57"/>
      <c r="W26" s="124" t="s">
        <v>435</v>
      </c>
      <c r="X26" s="683" t="s">
        <v>1107</v>
      </c>
      <c r="Y26" s="118" t="s">
        <v>2214</v>
      </c>
      <c r="Z26" s="124"/>
      <c r="AA26" s="124"/>
      <c r="AB26" s="124"/>
      <c r="AC26" s="683" t="s">
        <v>1107</v>
      </c>
      <c r="AD26" s="57" t="s">
        <v>1763</v>
      </c>
      <c r="AE26" s="124"/>
      <c r="AF26" s="124"/>
      <c r="AG26" s="124"/>
      <c r="AH26" s="124"/>
      <c r="AI26" s="57" t="s">
        <v>1223</v>
      </c>
      <c r="AJ26" s="103"/>
      <c r="AK26" s="105"/>
      <c r="AL26" s="58"/>
      <c r="AM26" s="58"/>
      <c r="AN26" s="58"/>
      <c r="AO26" s="119"/>
      <c r="AP26" s="57"/>
      <c r="AQ26" s="106"/>
      <c r="AR26" s="57"/>
      <c r="AS26" s="57"/>
      <c r="AT26" s="57"/>
      <c r="AU26" s="57"/>
      <c r="AV26" s="57"/>
      <c r="AW26" s="57"/>
      <c r="AX26" s="57"/>
    </row>
    <row r="27" spans="1:50" ht="12" customHeight="1">
      <c r="A27" s="1629"/>
      <c r="B27" s="119"/>
      <c r="C27" s="57"/>
      <c r="D27" s="57"/>
      <c r="E27" s="103"/>
      <c r="F27" s="119"/>
      <c r="G27" s="57"/>
      <c r="H27" s="103"/>
      <c r="I27" s="119"/>
      <c r="J27" s="57"/>
      <c r="K27" s="57"/>
      <c r="L27" s="103"/>
      <c r="M27" s="119"/>
      <c r="N27" s="57"/>
      <c r="O27" s="57"/>
      <c r="P27" s="103"/>
      <c r="Q27" s="120" t="s">
        <v>424</v>
      </c>
      <c r="R27" s="57" t="s">
        <v>507</v>
      </c>
      <c r="S27" s="57"/>
      <c r="T27" s="57"/>
      <c r="U27" s="57" t="s">
        <v>1382</v>
      </c>
      <c r="V27" s="683" t="s">
        <v>1107</v>
      </c>
      <c r="W27" s="57" t="s">
        <v>515</v>
      </c>
      <c r="X27" s="57"/>
      <c r="Y27" s="57"/>
      <c r="Z27" s="57"/>
      <c r="AA27" s="683" t="s">
        <v>1107</v>
      </c>
      <c r="AB27" s="57" t="s">
        <v>1943</v>
      </c>
      <c r="AC27" s="57"/>
      <c r="AD27" s="57"/>
      <c r="AE27" s="124"/>
      <c r="AF27" s="124"/>
      <c r="AG27" s="124"/>
      <c r="AH27" s="124"/>
      <c r="AI27" s="57"/>
      <c r="AJ27" s="57"/>
      <c r="AK27" s="105"/>
      <c r="AL27" s="58"/>
      <c r="AM27" s="58"/>
      <c r="AN27" s="58"/>
      <c r="AO27" s="119"/>
      <c r="AP27" s="57"/>
      <c r="AQ27" s="106"/>
      <c r="AR27" s="57"/>
      <c r="AS27" s="57"/>
      <c r="AT27" s="57"/>
      <c r="AU27" s="57"/>
      <c r="AV27" s="57"/>
      <c r="AW27" s="57"/>
      <c r="AX27" s="57"/>
    </row>
    <row r="28" spans="1:50" ht="12" customHeight="1">
      <c r="A28" s="1629"/>
      <c r="B28" s="119"/>
      <c r="C28" s="57"/>
      <c r="D28" s="57"/>
      <c r="E28" s="103"/>
      <c r="F28" s="119"/>
      <c r="G28" s="57"/>
      <c r="H28" s="103"/>
      <c r="I28" s="122"/>
      <c r="J28" s="111"/>
      <c r="K28" s="111"/>
      <c r="L28" s="152"/>
      <c r="M28" s="122"/>
      <c r="N28" s="111"/>
      <c r="O28" s="111"/>
      <c r="P28" s="152"/>
      <c r="Q28" s="57"/>
      <c r="R28" s="57"/>
      <c r="S28" s="57"/>
      <c r="T28" s="57"/>
      <c r="U28" s="57"/>
      <c r="V28" s="683" t="s">
        <v>1107</v>
      </c>
      <c r="W28" s="57" t="s">
        <v>517</v>
      </c>
      <c r="X28" s="57"/>
      <c r="Y28" s="57"/>
      <c r="Z28" s="124"/>
      <c r="AA28" s="683" t="s">
        <v>1107</v>
      </c>
      <c r="AB28" s="1752"/>
      <c r="AC28" s="1752"/>
      <c r="AD28" s="1752"/>
      <c r="AE28" s="1752"/>
      <c r="AF28" s="124" t="s">
        <v>1693</v>
      </c>
      <c r="AG28" s="124"/>
      <c r="AH28" s="124"/>
      <c r="AI28" s="57"/>
      <c r="AJ28" s="57"/>
      <c r="AK28" s="105"/>
      <c r="AL28" s="58"/>
      <c r="AM28" s="58"/>
      <c r="AN28" s="58"/>
      <c r="AO28" s="112"/>
      <c r="AP28" s="113"/>
      <c r="AQ28" s="114"/>
      <c r="AR28" s="57"/>
      <c r="AS28" s="57"/>
      <c r="AT28" s="57"/>
      <c r="AU28" s="57"/>
      <c r="AV28" s="57"/>
      <c r="AW28" s="57"/>
      <c r="AX28" s="57"/>
    </row>
    <row r="29" spans="1:50" ht="12" customHeight="1">
      <c r="A29" s="1629"/>
      <c r="B29" s="119"/>
      <c r="C29" s="57"/>
      <c r="D29" s="57"/>
      <c r="E29" s="103"/>
      <c r="F29" s="119"/>
      <c r="G29" s="57"/>
      <c r="H29" s="103"/>
      <c r="I29" s="138" t="s">
        <v>1944</v>
      </c>
      <c r="J29" s="109"/>
      <c r="K29" s="109"/>
      <c r="L29" s="110"/>
      <c r="M29" s="138" t="s">
        <v>519</v>
      </c>
      <c r="N29" s="109"/>
      <c r="O29" s="109"/>
      <c r="P29" s="110"/>
      <c r="Q29" s="109" t="s">
        <v>298</v>
      </c>
      <c r="R29" s="109" t="s">
        <v>521</v>
      </c>
      <c r="S29" s="109"/>
      <c r="T29" s="109"/>
      <c r="U29" s="109"/>
      <c r="V29" s="109"/>
      <c r="W29" s="109"/>
      <c r="X29" s="109"/>
      <c r="Y29" s="109"/>
      <c r="Z29" s="109"/>
      <c r="AA29" s="109"/>
      <c r="AB29" s="109"/>
      <c r="AC29" s="109"/>
      <c r="AD29" s="109"/>
      <c r="AE29" s="109"/>
      <c r="AF29" s="109"/>
      <c r="AG29" s="109"/>
      <c r="AH29" s="109"/>
      <c r="AI29" s="109"/>
      <c r="AJ29" s="110"/>
      <c r="AK29" s="685" t="s">
        <v>1107</v>
      </c>
      <c r="AL29" s="153" t="s">
        <v>160</v>
      </c>
      <c r="AM29" s="153"/>
      <c r="AN29" s="153"/>
      <c r="AO29" s="138" t="s">
        <v>1682</v>
      </c>
      <c r="AP29" s="109" t="s">
        <v>1829</v>
      </c>
      <c r="AQ29" s="533"/>
      <c r="AR29" s="57"/>
      <c r="AS29" s="57"/>
      <c r="AT29" s="57"/>
      <c r="AU29" s="57"/>
      <c r="AV29" s="57"/>
      <c r="AW29" s="57"/>
      <c r="AX29" s="57"/>
    </row>
    <row r="30" spans="1:50" ht="12" customHeight="1">
      <c r="A30" s="1629"/>
      <c r="B30" s="119"/>
      <c r="C30" s="57"/>
      <c r="D30" s="57"/>
      <c r="E30" s="103"/>
      <c r="F30" s="119"/>
      <c r="G30" s="57"/>
      <c r="H30" s="103"/>
      <c r="I30" s="119" t="s">
        <v>1945</v>
      </c>
      <c r="J30" s="57"/>
      <c r="K30" s="57"/>
      <c r="L30" s="103"/>
      <c r="M30" s="119" t="s">
        <v>1946</v>
      </c>
      <c r="N30" s="57"/>
      <c r="O30" s="57"/>
      <c r="P30" s="103"/>
      <c r="Q30" s="57"/>
      <c r="R30" s="683" t="s">
        <v>1053</v>
      </c>
      <c r="S30" s="57" t="s">
        <v>522</v>
      </c>
      <c r="T30" s="57"/>
      <c r="U30" s="57" t="s">
        <v>523</v>
      </c>
      <c r="V30" s="57"/>
      <c r="W30" s="1649"/>
      <c r="X30" s="1649"/>
      <c r="Y30" s="1649"/>
      <c r="Z30" s="1649"/>
      <c r="AA30" s="1649"/>
      <c r="AB30" s="1649"/>
      <c r="AC30" s="1649"/>
      <c r="AD30" s="1649"/>
      <c r="AE30" s="1649"/>
      <c r="AF30" s="1649"/>
      <c r="AG30" s="1649"/>
      <c r="AH30" s="1649"/>
      <c r="AI30" s="57" t="s">
        <v>518</v>
      </c>
      <c r="AJ30" s="57"/>
      <c r="AK30" s="682" t="s">
        <v>1107</v>
      </c>
      <c r="AL30" s="58" t="s">
        <v>1618</v>
      </c>
      <c r="AM30" s="58"/>
      <c r="AN30" s="58"/>
      <c r="AO30" s="119" t="s">
        <v>1392</v>
      </c>
      <c r="AP30" s="57" t="s">
        <v>1830</v>
      </c>
      <c r="AQ30" s="106"/>
      <c r="AR30" s="57"/>
      <c r="AS30" s="57"/>
      <c r="AT30" s="57" t="s">
        <v>524</v>
      </c>
      <c r="AU30" s="57" t="s">
        <v>291</v>
      </c>
      <c r="AV30" s="57" t="s">
        <v>292</v>
      </c>
      <c r="AW30" s="57" t="s">
        <v>293</v>
      </c>
      <c r="AX30" s="57" t="s">
        <v>294</v>
      </c>
    </row>
    <row r="31" spans="1:50" ht="12" customHeight="1">
      <c r="A31" s="1629"/>
      <c r="B31" s="119"/>
      <c r="C31" s="57"/>
      <c r="D31" s="57"/>
      <c r="E31" s="103"/>
      <c r="F31" s="119"/>
      <c r="G31" s="57"/>
      <c r="H31" s="103"/>
      <c r="I31" s="119" t="s">
        <v>1400</v>
      </c>
      <c r="J31" s="57"/>
      <c r="K31" s="57"/>
      <c r="L31" s="103"/>
      <c r="M31" s="119" t="s">
        <v>1947</v>
      </c>
      <c r="N31" s="57"/>
      <c r="O31" s="57"/>
      <c r="P31" s="103"/>
      <c r="Q31" s="57"/>
      <c r="R31" s="683" t="s">
        <v>1053</v>
      </c>
      <c r="S31" s="57" t="s">
        <v>1763</v>
      </c>
      <c r="T31" s="57"/>
      <c r="U31" s="57" t="s">
        <v>523</v>
      </c>
      <c r="V31" s="57"/>
      <c r="W31" s="1649"/>
      <c r="X31" s="1649"/>
      <c r="Y31" s="1649"/>
      <c r="Z31" s="1649"/>
      <c r="AA31" s="1649"/>
      <c r="AB31" s="1649"/>
      <c r="AC31" s="1649"/>
      <c r="AD31" s="1649"/>
      <c r="AE31" s="1649"/>
      <c r="AF31" s="1649"/>
      <c r="AG31" s="1649"/>
      <c r="AH31" s="1649"/>
      <c r="AI31" s="57" t="s">
        <v>518</v>
      </c>
      <c r="AJ31" s="57"/>
      <c r="AK31" s="682" t="s">
        <v>1107</v>
      </c>
      <c r="AL31" s="58" t="s">
        <v>164</v>
      </c>
      <c r="AM31" s="58"/>
      <c r="AN31" s="58"/>
      <c r="AO31" s="119"/>
      <c r="AP31" s="57"/>
      <c r="AQ31" s="106"/>
      <c r="AR31" s="57"/>
      <c r="AS31" s="57"/>
      <c r="AT31" s="57"/>
      <c r="AU31" s="57"/>
      <c r="AV31" s="57"/>
      <c r="AW31" s="57"/>
      <c r="AX31" s="57"/>
    </row>
    <row r="32" spans="1:50" ht="12" customHeight="1">
      <c r="A32" s="1629"/>
      <c r="B32" s="119"/>
      <c r="C32" s="57"/>
      <c r="D32" s="57"/>
      <c r="E32" s="103"/>
      <c r="F32" s="119"/>
      <c r="G32" s="57"/>
      <c r="H32" s="103"/>
      <c r="I32" s="119"/>
      <c r="J32" s="57"/>
      <c r="K32" s="57"/>
      <c r="L32" s="103"/>
      <c r="M32" s="119"/>
      <c r="N32" s="57"/>
      <c r="O32" s="57"/>
      <c r="P32" s="103"/>
      <c r="Q32" s="57"/>
      <c r="R32" s="683" t="s">
        <v>3</v>
      </c>
      <c r="S32" s="57" t="s">
        <v>296</v>
      </c>
      <c r="T32" s="57"/>
      <c r="U32" s="57"/>
      <c r="V32" s="57"/>
      <c r="W32" s="57"/>
      <c r="X32" s="57"/>
      <c r="Y32" s="57"/>
      <c r="Z32" s="57"/>
      <c r="AA32" s="57"/>
      <c r="AB32" s="57"/>
      <c r="AC32" s="57"/>
      <c r="AD32" s="57"/>
      <c r="AE32" s="57"/>
      <c r="AF32" s="57"/>
      <c r="AG32" s="57"/>
      <c r="AH32" s="57"/>
      <c r="AI32" s="57"/>
      <c r="AJ32" s="57"/>
      <c r="AK32" s="105"/>
      <c r="AL32" s="58"/>
      <c r="AM32" s="58"/>
      <c r="AN32" s="58"/>
      <c r="AO32" s="119"/>
      <c r="AP32" s="57"/>
      <c r="AQ32" s="106"/>
      <c r="AR32" s="57"/>
      <c r="AS32" s="57"/>
      <c r="AT32" s="57"/>
      <c r="AU32" s="57"/>
      <c r="AV32" s="57"/>
      <c r="AW32" s="57"/>
      <c r="AX32" s="57"/>
    </row>
    <row r="33" spans="1:50" ht="12" customHeight="1">
      <c r="A33" s="1629"/>
      <c r="B33" s="119"/>
      <c r="C33" s="57"/>
      <c r="D33" s="57"/>
      <c r="E33" s="103"/>
      <c r="F33" s="119"/>
      <c r="G33" s="57"/>
      <c r="H33" s="103"/>
      <c r="I33" s="119"/>
      <c r="J33" s="57"/>
      <c r="K33" s="57"/>
      <c r="L33" s="103"/>
      <c r="M33" s="119"/>
      <c r="N33" s="57"/>
      <c r="O33" s="57"/>
      <c r="P33" s="103"/>
      <c r="Q33" s="57"/>
      <c r="R33" s="683" t="s">
        <v>1107</v>
      </c>
      <c r="S33" s="57" t="s">
        <v>297</v>
      </c>
      <c r="T33" s="57"/>
      <c r="U33" s="57"/>
      <c r="V33" s="57"/>
      <c r="W33" s="57"/>
      <c r="X33" s="57"/>
      <c r="Y33" s="57"/>
      <c r="Z33" s="57"/>
      <c r="AA33" s="57"/>
      <c r="AB33" s="57"/>
      <c r="AC33" s="57"/>
      <c r="AD33" s="57"/>
      <c r="AE33" s="57"/>
      <c r="AF33" s="57"/>
      <c r="AG33" s="57"/>
      <c r="AH33" s="57"/>
      <c r="AI33" s="57"/>
      <c r="AJ33" s="57"/>
      <c r="AK33" s="105"/>
      <c r="AL33" s="58"/>
      <c r="AM33" s="58"/>
      <c r="AN33" s="58"/>
      <c r="AO33" s="119"/>
      <c r="AP33" s="57"/>
      <c r="AQ33" s="106"/>
      <c r="AR33" s="57"/>
      <c r="AS33" s="57"/>
      <c r="AT33" s="57"/>
      <c r="AU33" s="57"/>
      <c r="AV33" s="57"/>
      <c r="AW33" s="57"/>
      <c r="AX33" s="57"/>
    </row>
    <row r="34" spans="1:50" ht="12" customHeight="1">
      <c r="A34" s="1629"/>
      <c r="B34" s="119"/>
      <c r="C34" s="57"/>
      <c r="D34" s="57"/>
      <c r="E34" s="103"/>
      <c r="F34" s="119"/>
      <c r="G34" s="57"/>
      <c r="H34" s="103"/>
      <c r="I34" s="119"/>
      <c r="J34" s="57"/>
      <c r="K34" s="57"/>
      <c r="L34" s="103"/>
      <c r="M34" s="119"/>
      <c r="N34" s="57"/>
      <c r="O34" s="57"/>
      <c r="P34" s="103"/>
      <c r="Q34" s="57" t="s">
        <v>298</v>
      </c>
      <c r="R34" s="57" t="s">
        <v>299</v>
      </c>
      <c r="S34" s="57"/>
      <c r="T34" s="57"/>
      <c r="U34" s="57"/>
      <c r="V34" s="57"/>
      <c r="W34" s="57"/>
      <c r="X34" s="57"/>
      <c r="Y34" s="57"/>
      <c r="Z34" s="57"/>
      <c r="AA34" s="57"/>
      <c r="AB34" s="57"/>
      <c r="AC34" s="57"/>
      <c r="AD34" s="57"/>
      <c r="AE34" s="57"/>
      <c r="AF34" s="57"/>
      <c r="AG34" s="57"/>
      <c r="AH34" s="57"/>
      <c r="AI34" s="57"/>
      <c r="AJ34" s="103"/>
      <c r="AK34" s="105"/>
      <c r="AL34" s="58"/>
      <c r="AM34" s="58"/>
      <c r="AN34" s="58"/>
      <c r="AO34" s="105"/>
      <c r="AP34" s="58"/>
      <c r="AQ34" s="106"/>
      <c r="AR34" s="57"/>
      <c r="AS34" s="57"/>
      <c r="AT34" s="57"/>
      <c r="AU34" s="57"/>
      <c r="AV34" s="57"/>
      <c r="AW34" s="57"/>
      <c r="AX34" s="57"/>
    </row>
    <row r="35" spans="1:50" ht="12" customHeight="1">
      <c r="A35" s="1629"/>
      <c r="B35" s="119"/>
      <c r="C35" s="57"/>
      <c r="D35" s="57"/>
      <c r="E35" s="103"/>
      <c r="F35" s="119"/>
      <c r="G35" s="57"/>
      <c r="H35" s="103"/>
      <c r="I35" s="119"/>
      <c r="J35" s="57"/>
      <c r="K35" s="57"/>
      <c r="L35" s="103"/>
      <c r="M35" s="119"/>
      <c r="N35" s="57"/>
      <c r="O35" s="57"/>
      <c r="P35" s="103"/>
      <c r="Q35" s="57"/>
      <c r="R35" s="683" t="s">
        <v>1401</v>
      </c>
      <c r="S35" s="57" t="s">
        <v>1402</v>
      </c>
      <c r="T35" s="57"/>
      <c r="U35" s="57"/>
      <c r="V35" s="57"/>
      <c r="W35" s="57" t="s">
        <v>300</v>
      </c>
      <c r="X35" s="57"/>
      <c r="Y35" s="1649"/>
      <c r="Z35" s="1649"/>
      <c r="AA35" s="1649"/>
      <c r="AB35" s="1649"/>
      <c r="AC35" s="1649"/>
      <c r="AD35" s="1649"/>
      <c r="AE35" s="1649"/>
      <c r="AF35" s="1649"/>
      <c r="AG35" s="1649"/>
      <c r="AH35" s="1649"/>
      <c r="AI35" s="57" t="s">
        <v>436</v>
      </c>
      <c r="AJ35" s="57"/>
      <c r="AK35" s="105"/>
      <c r="AL35" s="58"/>
      <c r="AM35" s="58"/>
      <c r="AN35" s="58"/>
      <c r="AO35" s="105"/>
      <c r="AP35" s="58"/>
      <c r="AQ35" s="106"/>
      <c r="AR35" s="57"/>
      <c r="AS35" s="57"/>
      <c r="AT35" s="57" t="s">
        <v>301</v>
      </c>
      <c r="AU35" s="57" t="s">
        <v>302</v>
      </c>
      <c r="AV35" s="57"/>
      <c r="AW35" s="57"/>
      <c r="AX35" s="57"/>
    </row>
    <row r="36" spans="1:50" ht="12" customHeight="1">
      <c r="A36" s="1629"/>
      <c r="B36" s="119"/>
      <c r="C36" s="57"/>
      <c r="D36" s="57"/>
      <c r="E36" s="103"/>
      <c r="F36" s="119"/>
      <c r="G36" s="57"/>
      <c r="H36" s="103"/>
      <c r="I36" s="119"/>
      <c r="J36" s="57"/>
      <c r="K36" s="57"/>
      <c r="L36" s="103"/>
      <c r="M36" s="119"/>
      <c r="N36" s="57"/>
      <c r="O36" s="57"/>
      <c r="P36" s="103"/>
      <c r="Q36" s="57" t="s">
        <v>1395</v>
      </c>
      <c r="R36" s="58" t="s">
        <v>295</v>
      </c>
      <c r="S36" s="57"/>
      <c r="T36" s="57"/>
      <c r="U36" s="57"/>
      <c r="V36" s="57"/>
      <c r="W36" s="57"/>
      <c r="X36" s="57"/>
      <c r="Y36" s="57"/>
      <c r="Z36" s="57"/>
      <c r="AA36" s="57"/>
      <c r="AB36" s="57"/>
      <c r="AC36" s="57"/>
      <c r="AD36" s="57"/>
      <c r="AE36" s="57"/>
      <c r="AF36" s="57"/>
      <c r="AG36" s="57"/>
      <c r="AH36" s="57"/>
      <c r="AI36" s="57"/>
      <c r="AJ36" s="57"/>
      <c r="AK36" s="105"/>
      <c r="AL36" s="58"/>
      <c r="AM36" s="58"/>
      <c r="AN36" s="58"/>
      <c r="AO36" s="105"/>
      <c r="AP36" s="58"/>
      <c r="AQ36" s="106"/>
      <c r="AR36" s="57"/>
      <c r="AS36" s="57"/>
      <c r="AT36" s="57"/>
      <c r="AU36" s="57"/>
      <c r="AV36" s="57"/>
      <c r="AW36" s="57"/>
      <c r="AX36" s="57"/>
    </row>
    <row r="37" spans="1:50" ht="12" customHeight="1">
      <c r="A37" s="1629"/>
      <c r="B37" s="119"/>
      <c r="C37" s="57"/>
      <c r="D37" s="57"/>
      <c r="E37" s="103"/>
      <c r="F37" s="119"/>
      <c r="G37" s="57"/>
      <c r="H37" s="103"/>
      <c r="I37" s="122"/>
      <c r="J37" s="111"/>
      <c r="K37" s="111"/>
      <c r="L37" s="152"/>
      <c r="M37" s="122"/>
      <c r="N37" s="111"/>
      <c r="O37" s="111"/>
      <c r="P37" s="152"/>
      <c r="Q37" s="111"/>
      <c r="R37" s="684" t="s">
        <v>1403</v>
      </c>
      <c r="S37" s="111" t="s">
        <v>303</v>
      </c>
      <c r="T37" s="111"/>
      <c r="U37" s="111"/>
      <c r="V37" s="111"/>
      <c r="W37" s="111"/>
      <c r="X37" s="111"/>
      <c r="Y37" s="111" t="s">
        <v>304</v>
      </c>
      <c r="Z37" s="111"/>
      <c r="AA37" s="111"/>
      <c r="AB37" s="111"/>
      <c r="AC37" s="1704"/>
      <c r="AD37" s="1704"/>
      <c r="AE37" s="1704"/>
      <c r="AF37" s="1704"/>
      <c r="AG37" s="1704"/>
      <c r="AH37" s="1704"/>
      <c r="AI37" s="111" t="s">
        <v>440</v>
      </c>
      <c r="AJ37" s="57"/>
      <c r="AK37" s="105"/>
      <c r="AL37" s="58"/>
      <c r="AM37" s="58"/>
      <c r="AN37" s="58"/>
      <c r="AO37" s="105"/>
      <c r="AP37" s="58"/>
      <c r="AQ37" s="106"/>
      <c r="AR37" s="57"/>
      <c r="AS37" s="57"/>
      <c r="AT37" s="57" t="s">
        <v>305</v>
      </c>
      <c r="AU37" s="57" t="s">
        <v>306</v>
      </c>
      <c r="AV37" s="57" t="s">
        <v>307</v>
      </c>
      <c r="AW37" s="57"/>
      <c r="AX37" s="57"/>
    </row>
    <row r="38" spans="1:50" ht="12" customHeight="1">
      <c r="A38" s="1629"/>
      <c r="B38" s="119"/>
      <c r="C38" s="57"/>
      <c r="D38" s="57"/>
      <c r="E38" s="103"/>
      <c r="F38" s="119"/>
      <c r="G38" s="57"/>
      <c r="H38" s="103"/>
      <c r="I38" s="138" t="s">
        <v>1948</v>
      </c>
      <c r="J38" s="109"/>
      <c r="K38" s="109"/>
      <c r="L38" s="110"/>
      <c r="M38" s="138" t="s">
        <v>308</v>
      </c>
      <c r="N38" s="109"/>
      <c r="O38" s="109"/>
      <c r="P38" s="110"/>
      <c r="Q38" s="138" t="s">
        <v>298</v>
      </c>
      <c r="R38" s="109" t="s">
        <v>2100</v>
      </c>
      <c r="S38" s="109"/>
      <c r="T38" s="109"/>
      <c r="U38" s="109"/>
      <c r="V38" s="109"/>
      <c r="W38" s="157" t="s">
        <v>2101</v>
      </c>
      <c r="X38" s="1732"/>
      <c r="Y38" s="1732"/>
      <c r="Z38" s="1732"/>
      <c r="AA38" s="1732"/>
      <c r="AB38" s="1732"/>
      <c r="AC38" s="1732"/>
      <c r="AD38" s="1732"/>
      <c r="AE38" s="1732"/>
      <c r="AF38" s="1732"/>
      <c r="AG38" s="1732"/>
      <c r="AH38" s="1732"/>
      <c r="AI38" s="157" t="s">
        <v>2092</v>
      </c>
      <c r="AJ38" s="110"/>
      <c r="AK38" s="685" t="s">
        <v>1107</v>
      </c>
      <c r="AL38" s="153" t="s">
        <v>1618</v>
      </c>
      <c r="AM38" s="153"/>
      <c r="AN38" s="153"/>
      <c r="AO38" s="138" t="s">
        <v>1392</v>
      </c>
      <c r="AP38" s="109" t="s">
        <v>1829</v>
      </c>
      <c r="AQ38" s="533"/>
      <c r="AR38" s="57"/>
      <c r="AS38" s="57"/>
      <c r="AT38" s="57"/>
      <c r="AU38" s="57"/>
      <c r="AV38" s="57"/>
      <c r="AW38" s="57"/>
      <c r="AX38" s="57"/>
    </row>
    <row r="39" spans="1:50" ht="12" customHeight="1">
      <c r="A39" s="1629"/>
      <c r="B39" s="119"/>
      <c r="C39" s="57"/>
      <c r="D39" s="57"/>
      <c r="E39" s="103"/>
      <c r="F39" s="119"/>
      <c r="G39" s="57"/>
      <c r="H39" s="103"/>
      <c r="I39" s="119" t="s">
        <v>1949</v>
      </c>
      <c r="J39" s="57"/>
      <c r="K39" s="57"/>
      <c r="L39" s="103"/>
      <c r="M39" s="119" t="s">
        <v>309</v>
      </c>
      <c r="N39" s="57"/>
      <c r="O39" s="57"/>
      <c r="P39" s="103"/>
      <c r="Q39" s="119"/>
      <c r="R39" s="57" t="s">
        <v>507</v>
      </c>
      <c r="S39" s="57"/>
      <c r="T39" s="57"/>
      <c r="U39" s="57" t="s">
        <v>8</v>
      </c>
      <c r="V39" s="683" t="s">
        <v>1107</v>
      </c>
      <c r="W39" s="57" t="s">
        <v>310</v>
      </c>
      <c r="X39" s="57"/>
      <c r="Y39" s="683" t="s">
        <v>1107</v>
      </c>
      <c r="Z39" s="57" t="s">
        <v>508</v>
      </c>
      <c r="AA39" s="57"/>
      <c r="AB39" s="57"/>
      <c r="AC39" s="683" t="s">
        <v>1107</v>
      </c>
      <c r="AD39" s="57" t="s">
        <v>509</v>
      </c>
      <c r="AE39" s="57"/>
      <c r="AF39" s="57"/>
      <c r="AG39" s="683" t="s">
        <v>1107</v>
      </c>
      <c r="AH39" s="1779"/>
      <c r="AI39" s="1779"/>
      <c r="AJ39" s="1780"/>
      <c r="AK39" s="682" t="s">
        <v>1107</v>
      </c>
      <c r="AL39" s="58" t="s">
        <v>399</v>
      </c>
      <c r="AM39" s="58"/>
      <c r="AN39" s="58"/>
      <c r="AO39" s="119" t="s">
        <v>930</v>
      </c>
      <c r="AP39" s="57" t="s">
        <v>1830</v>
      </c>
      <c r="AQ39" s="106"/>
      <c r="AR39" s="57"/>
      <c r="AS39" s="57"/>
      <c r="AT39" s="57"/>
      <c r="AU39" s="57"/>
      <c r="AV39" s="57"/>
      <c r="AW39" s="57"/>
      <c r="AX39" s="57"/>
    </row>
    <row r="40" spans="1:50" ht="12" customHeight="1">
      <c r="A40" s="1629"/>
      <c r="B40" s="119"/>
      <c r="C40" s="57"/>
      <c r="D40" s="57"/>
      <c r="E40" s="103"/>
      <c r="F40" s="119"/>
      <c r="G40" s="57"/>
      <c r="H40" s="103"/>
      <c r="I40" s="119"/>
      <c r="J40" s="57"/>
      <c r="K40" s="57"/>
      <c r="L40" s="103"/>
      <c r="M40" s="122"/>
      <c r="N40" s="111"/>
      <c r="O40" s="111"/>
      <c r="P40" s="152"/>
      <c r="Q40" s="122"/>
      <c r="R40" s="111"/>
      <c r="S40" s="684" t="s">
        <v>1107</v>
      </c>
      <c r="T40" s="111" t="s">
        <v>516</v>
      </c>
      <c r="U40" s="111"/>
      <c r="V40" s="111"/>
      <c r="W40" s="111"/>
      <c r="X40" s="684" t="s">
        <v>1107</v>
      </c>
      <c r="Y40" s="111" t="s">
        <v>517</v>
      </c>
      <c r="Z40" s="111"/>
      <c r="AA40" s="111"/>
      <c r="AB40" s="684" t="s">
        <v>1107</v>
      </c>
      <c r="AC40" s="111" t="s">
        <v>515</v>
      </c>
      <c r="AD40" s="111"/>
      <c r="AE40" s="111"/>
      <c r="AF40" s="111"/>
      <c r="AG40" s="111"/>
      <c r="AH40" s="111"/>
      <c r="AI40" s="158" t="s">
        <v>1405</v>
      </c>
      <c r="AJ40" s="152"/>
      <c r="AK40" s="682" t="s">
        <v>1107</v>
      </c>
      <c r="AL40" s="58" t="s">
        <v>164</v>
      </c>
      <c r="AM40" s="58"/>
      <c r="AN40" s="58"/>
      <c r="AO40" s="119"/>
      <c r="AP40" s="57"/>
      <c r="AQ40" s="106"/>
      <c r="AR40" s="57"/>
      <c r="AS40" s="57"/>
      <c r="AT40" s="57"/>
      <c r="AU40" s="57"/>
      <c r="AV40" s="57"/>
      <c r="AW40" s="57"/>
      <c r="AX40" s="57"/>
    </row>
    <row r="41" spans="1:50" ht="12" customHeight="1">
      <c r="A41" s="1629"/>
      <c r="B41" s="119"/>
      <c r="C41" s="57"/>
      <c r="D41" s="57"/>
      <c r="E41" s="103"/>
      <c r="F41" s="119"/>
      <c r="G41" s="57"/>
      <c r="H41" s="103"/>
      <c r="I41" s="119"/>
      <c r="J41" s="57"/>
      <c r="K41" s="57"/>
      <c r="L41" s="103"/>
      <c r="M41" s="138" t="s">
        <v>311</v>
      </c>
      <c r="N41" s="109"/>
      <c r="O41" s="109"/>
      <c r="P41" s="110"/>
      <c r="Q41" s="138" t="s">
        <v>27</v>
      </c>
      <c r="R41" s="109" t="s">
        <v>2100</v>
      </c>
      <c r="S41" s="109"/>
      <c r="T41" s="109"/>
      <c r="U41" s="109"/>
      <c r="V41" s="109"/>
      <c r="W41" s="157" t="s">
        <v>2101</v>
      </c>
      <c r="X41" s="1732"/>
      <c r="Y41" s="1732"/>
      <c r="Z41" s="1732"/>
      <c r="AA41" s="1732"/>
      <c r="AB41" s="1732"/>
      <c r="AC41" s="1732"/>
      <c r="AD41" s="1732"/>
      <c r="AE41" s="1732"/>
      <c r="AF41" s="1732"/>
      <c r="AG41" s="1732"/>
      <c r="AH41" s="1732"/>
      <c r="AI41" s="157" t="s">
        <v>2092</v>
      </c>
      <c r="AJ41" s="110"/>
      <c r="AK41" s="682" t="s">
        <v>1107</v>
      </c>
      <c r="AL41" s="58" t="s">
        <v>312</v>
      </c>
      <c r="AM41" s="58"/>
      <c r="AN41" s="58"/>
      <c r="AO41" s="119"/>
      <c r="AP41" s="57"/>
      <c r="AQ41" s="106"/>
      <c r="AR41" s="57"/>
      <c r="AS41" s="57"/>
      <c r="AT41" s="57"/>
      <c r="AU41" s="57"/>
      <c r="AV41" s="57"/>
      <c r="AW41" s="57"/>
      <c r="AX41" s="57"/>
    </row>
    <row r="42" spans="1:50" ht="12" customHeight="1">
      <c r="A42" s="1629"/>
      <c r="B42" s="119"/>
      <c r="C42" s="57"/>
      <c r="D42" s="57"/>
      <c r="E42" s="103"/>
      <c r="F42" s="119"/>
      <c r="G42" s="57"/>
      <c r="H42" s="103"/>
      <c r="I42" s="119"/>
      <c r="J42" s="57"/>
      <c r="K42" s="57"/>
      <c r="L42" s="103"/>
      <c r="M42" s="119" t="s">
        <v>309</v>
      </c>
      <c r="N42" s="57"/>
      <c r="O42" s="57"/>
      <c r="P42" s="103"/>
      <c r="Q42" s="119"/>
      <c r="R42" s="57" t="s">
        <v>507</v>
      </c>
      <c r="S42" s="57"/>
      <c r="T42" s="57"/>
      <c r="U42" s="57" t="s">
        <v>8</v>
      </c>
      <c r="V42" s="683" t="s">
        <v>1107</v>
      </c>
      <c r="W42" s="57" t="s">
        <v>310</v>
      </c>
      <c r="X42" s="57"/>
      <c r="Y42" s="683" t="s">
        <v>1107</v>
      </c>
      <c r="Z42" s="57" t="s">
        <v>508</v>
      </c>
      <c r="AA42" s="57"/>
      <c r="AB42" s="57"/>
      <c r="AC42" s="683" t="s">
        <v>1107</v>
      </c>
      <c r="AD42" s="57" t="s">
        <v>509</v>
      </c>
      <c r="AE42" s="57"/>
      <c r="AF42" s="57"/>
      <c r="AG42" s="683" t="s">
        <v>1107</v>
      </c>
      <c r="AH42" s="1779"/>
      <c r="AI42" s="1779"/>
      <c r="AJ42" s="1780"/>
      <c r="AK42" s="682" t="s">
        <v>1107</v>
      </c>
      <c r="AL42" s="58" t="s">
        <v>313</v>
      </c>
      <c r="AM42" s="58"/>
      <c r="AN42" s="58"/>
      <c r="AO42" s="119"/>
      <c r="AP42" s="57"/>
      <c r="AQ42" s="106"/>
      <c r="AR42" s="57"/>
      <c r="AS42" s="57"/>
      <c r="AT42" s="57"/>
      <c r="AU42" s="57"/>
      <c r="AV42" s="57"/>
      <c r="AW42" s="57"/>
      <c r="AX42" s="57"/>
    </row>
    <row r="43" spans="1:50" ht="12" customHeight="1">
      <c r="A43" s="1629"/>
      <c r="B43" s="119"/>
      <c r="C43" s="57"/>
      <c r="D43" s="57"/>
      <c r="E43" s="103"/>
      <c r="F43" s="119"/>
      <c r="G43" s="57"/>
      <c r="H43" s="103"/>
      <c r="I43" s="119"/>
      <c r="J43" s="57"/>
      <c r="K43" s="57"/>
      <c r="L43" s="103"/>
      <c r="M43" s="119" t="s">
        <v>2099</v>
      </c>
      <c r="N43" s="57"/>
      <c r="O43" s="57"/>
      <c r="P43" s="103"/>
      <c r="Q43" s="119" t="s">
        <v>27</v>
      </c>
      <c r="R43" s="57" t="s">
        <v>2102</v>
      </c>
      <c r="S43" s="57"/>
      <c r="T43" s="57"/>
      <c r="U43" s="57"/>
      <c r="V43" s="57"/>
      <c r="W43" s="124" t="s">
        <v>2101</v>
      </c>
      <c r="X43" s="1653"/>
      <c r="Y43" s="1653"/>
      <c r="Z43" s="1653"/>
      <c r="AA43" s="1653"/>
      <c r="AB43" s="1653"/>
      <c r="AC43" s="1653"/>
      <c r="AD43" s="1653"/>
      <c r="AE43" s="1653"/>
      <c r="AF43" s="1653"/>
      <c r="AG43" s="1653"/>
      <c r="AH43" s="1653"/>
      <c r="AI43" s="124" t="s">
        <v>2092</v>
      </c>
      <c r="AJ43" s="103"/>
      <c r="AK43" s="105"/>
      <c r="AL43" s="57"/>
      <c r="AM43" s="57"/>
      <c r="AN43" s="57"/>
      <c r="AO43" s="119"/>
      <c r="AP43" s="57"/>
      <c r="AQ43" s="106"/>
      <c r="AR43" s="57"/>
      <c r="AS43" s="57"/>
      <c r="AT43" s="57"/>
      <c r="AU43" s="57"/>
      <c r="AV43" s="57"/>
      <c r="AW43" s="57"/>
      <c r="AX43" s="57"/>
    </row>
    <row r="44" spans="1:50" ht="12" customHeight="1">
      <c r="A44" s="1629"/>
      <c r="B44" s="119"/>
      <c r="C44" s="57"/>
      <c r="D44" s="57"/>
      <c r="E44" s="103"/>
      <c r="F44" s="119"/>
      <c r="G44" s="57"/>
      <c r="H44" s="103"/>
      <c r="I44" s="119"/>
      <c r="J44" s="57"/>
      <c r="K44" s="57"/>
      <c r="L44" s="103"/>
      <c r="M44" s="122"/>
      <c r="N44" s="111"/>
      <c r="O44" s="111"/>
      <c r="P44" s="152"/>
      <c r="Q44" s="122"/>
      <c r="R44" s="111" t="s">
        <v>507</v>
      </c>
      <c r="S44" s="111"/>
      <c r="T44" s="111"/>
      <c r="U44" s="111" t="s">
        <v>8</v>
      </c>
      <c r="V44" s="684" t="s">
        <v>1107</v>
      </c>
      <c r="W44" s="111" t="s">
        <v>310</v>
      </c>
      <c r="X44" s="111"/>
      <c r="Y44" s="684" t="s">
        <v>1107</v>
      </c>
      <c r="Z44" s="111" t="s">
        <v>508</v>
      </c>
      <c r="AA44" s="111"/>
      <c r="AB44" s="111"/>
      <c r="AC44" s="684" t="s">
        <v>1107</v>
      </c>
      <c r="AD44" s="111" t="s">
        <v>509</v>
      </c>
      <c r="AE44" s="111"/>
      <c r="AF44" s="111"/>
      <c r="AG44" s="684" t="s">
        <v>1107</v>
      </c>
      <c r="AH44" s="1781"/>
      <c r="AI44" s="1781"/>
      <c r="AJ44" s="1782"/>
      <c r="AK44" s="105"/>
      <c r="AL44" s="58"/>
      <c r="AM44" s="58"/>
      <c r="AN44" s="58"/>
      <c r="AO44" s="105"/>
      <c r="AP44" s="58"/>
      <c r="AQ44" s="106"/>
      <c r="AR44" s="57"/>
      <c r="AS44" s="57"/>
      <c r="AT44" s="57"/>
      <c r="AU44" s="57"/>
      <c r="AV44" s="57"/>
      <c r="AW44" s="57"/>
      <c r="AX44" s="57"/>
    </row>
    <row r="45" spans="1:50" ht="12" customHeight="1">
      <c r="A45" s="1629"/>
      <c r="B45" s="119"/>
      <c r="C45" s="57"/>
      <c r="D45" s="57"/>
      <c r="E45" s="103"/>
      <c r="F45" s="119"/>
      <c r="G45" s="57"/>
      <c r="H45" s="103"/>
      <c r="I45" s="119"/>
      <c r="J45" s="57"/>
      <c r="K45" s="57"/>
      <c r="L45" s="103"/>
      <c r="M45" s="138" t="s">
        <v>314</v>
      </c>
      <c r="N45" s="109"/>
      <c r="O45" s="109"/>
      <c r="P45" s="110"/>
      <c r="Q45" s="138" t="s">
        <v>27</v>
      </c>
      <c r="R45" s="109" t="s">
        <v>2100</v>
      </c>
      <c r="S45" s="109"/>
      <c r="T45" s="109"/>
      <c r="U45" s="109"/>
      <c r="V45" s="109"/>
      <c r="W45" s="157" t="s">
        <v>2101</v>
      </c>
      <c r="X45" s="1732"/>
      <c r="Y45" s="1732"/>
      <c r="Z45" s="1732"/>
      <c r="AA45" s="1732"/>
      <c r="AB45" s="1732"/>
      <c r="AC45" s="1732"/>
      <c r="AD45" s="1732"/>
      <c r="AE45" s="1732"/>
      <c r="AF45" s="1732"/>
      <c r="AG45" s="1732"/>
      <c r="AH45" s="1732"/>
      <c r="AI45" s="157" t="s">
        <v>2092</v>
      </c>
      <c r="AJ45" s="110"/>
      <c r="AK45" s="105"/>
      <c r="AL45" s="58"/>
      <c r="AM45" s="58"/>
      <c r="AN45" s="58"/>
      <c r="AO45" s="105"/>
      <c r="AP45" s="58"/>
      <c r="AQ45" s="106"/>
      <c r="AR45" s="57"/>
      <c r="AS45" s="57"/>
      <c r="AT45" s="57"/>
      <c r="AU45" s="57"/>
      <c r="AV45" s="57"/>
      <c r="AW45" s="57"/>
      <c r="AX45" s="57"/>
    </row>
    <row r="46" spans="1:50" ht="12" customHeight="1">
      <c r="A46" s="1629"/>
      <c r="B46" s="119"/>
      <c r="C46" s="57"/>
      <c r="D46" s="57"/>
      <c r="E46" s="103"/>
      <c r="F46" s="119"/>
      <c r="G46" s="57"/>
      <c r="H46" s="103"/>
      <c r="I46" s="119"/>
      <c r="J46" s="57"/>
      <c r="K46" s="57"/>
      <c r="L46" s="103"/>
      <c r="M46" s="119" t="s">
        <v>309</v>
      </c>
      <c r="N46" s="57"/>
      <c r="O46" s="57"/>
      <c r="P46" s="103"/>
      <c r="Q46" s="119"/>
      <c r="R46" s="57" t="s">
        <v>507</v>
      </c>
      <c r="S46" s="57"/>
      <c r="T46" s="57"/>
      <c r="U46" s="57" t="s">
        <v>8</v>
      </c>
      <c r="V46" s="683" t="s">
        <v>1107</v>
      </c>
      <c r="W46" s="57" t="s">
        <v>310</v>
      </c>
      <c r="X46" s="57"/>
      <c r="Y46" s="683" t="s">
        <v>1107</v>
      </c>
      <c r="Z46" s="57" t="s">
        <v>508</v>
      </c>
      <c r="AA46" s="57"/>
      <c r="AB46" s="57"/>
      <c r="AC46" s="683" t="s">
        <v>1107</v>
      </c>
      <c r="AD46" s="57" t="s">
        <v>509</v>
      </c>
      <c r="AE46" s="57"/>
      <c r="AF46" s="57"/>
      <c r="AG46" s="683" t="s">
        <v>1107</v>
      </c>
      <c r="AH46" s="1779"/>
      <c r="AI46" s="1779"/>
      <c r="AJ46" s="1780"/>
      <c r="AK46" s="105"/>
      <c r="AL46" s="58"/>
      <c r="AM46" s="58"/>
      <c r="AN46" s="58"/>
      <c r="AO46" s="105"/>
      <c r="AP46" s="58"/>
      <c r="AQ46" s="106"/>
      <c r="AR46" s="57"/>
      <c r="AS46" s="57"/>
      <c r="AT46" s="57"/>
      <c r="AU46" s="57"/>
      <c r="AV46" s="57"/>
      <c r="AW46" s="57"/>
      <c r="AX46" s="57"/>
    </row>
    <row r="47" spans="1:50" ht="12" customHeight="1">
      <c r="A47" s="1629"/>
      <c r="B47" s="119"/>
      <c r="C47" s="57"/>
      <c r="D47" s="57"/>
      <c r="E47" s="103"/>
      <c r="F47" s="119"/>
      <c r="G47" s="57"/>
      <c r="H47" s="103"/>
      <c r="I47" s="119"/>
      <c r="J47" s="57"/>
      <c r="K47" s="57"/>
      <c r="L47" s="103"/>
      <c r="M47" s="119" t="s">
        <v>2099</v>
      </c>
      <c r="N47" s="57"/>
      <c r="O47" s="57"/>
      <c r="P47" s="103"/>
      <c r="Q47" s="119" t="s">
        <v>27</v>
      </c>
      <c r="R47" s="57" t="s">
        <v>2102</v>
      </c>
      <c r="S47" s="57"/>
      <c r="T47" s="57"/>
      <c r="U47" s="57"/>
      <c r="V47" s="57"/>
      <c r="W47" s="124" t="s">
        <v>2101</v>
      </c>
      <c r="X47" s="1653"/>
      <c r="Y47" s="1653"/>
      <c r="Z47" s="1653"/>
      <c r="AA47" s="1653"/>
      <c r="AB47" s="1653"/>
      <c r="AC47" s="1653"/>
      <c r="AD47" s="1653"/>
      <c r="AE47" s="1653"/>
      <c r="AF47" s="1653"/>
      <c r="AG47" s="1653"/>
      <c r="AH47" s="1653"/>
      <c r="AI47" s="124" t="s">
        <v>2092</v>
      </c>
      <c r="AJ47" s="103"/>
      <c r="AK47" s="105"/>
      <c r="AL47" s="58"/>
      <c r="AM47" s="58"/>
      <c r="AN47" s="58"/>
      <c r="AO47" s="119"/>
      <c r="AP47" s="57"/>
      <c r="AQ47" s="106"/>
      <c r="AR47" s="57"/>
      <c r="AS47" s="57"/>
      <c r="AT47" s="57"/>
      <c r="AU47" s="57"/>
      <c r="AV47" s="57"/>
      <c r="AW47" s="57"/>
      <c r="AX47" s="57"/>
    </row>
    <row r="48" spans="1:50" ht="12" customHeight="1">
      <c r="A48" s="1629"/>
      <c r="B48" s="119"/>
      <c r="C48" s="57"/>
      <c r="D48" s="57"/>
      <c r="E48" s="103"/>
      <c r="F48" s="119"/>
      <c r="G48" s="57"/>
      <c r="H48" s="103"/>
      <c r="I48" s="119"/>
      <c r="J48" s="57"/>
      <c r="K48" s="57"/>
      <c r="L48" s="103"/>
      <c r="M48" s="1767" t="s">
        <v>1135</v>
      </c>
      <c r="N48" s="1768"/>
      <c r="O48" s="1768"/>
      <c r="P48" s="1769"/>
      <c r="Q48" s="122"/>
      <c r="R48" s="111" t="s">
        <v>507</v>
      </c>
      <c r="S48" s="111"/>
      <c r="T48" s="111"/>
      <c r="U48" s="111" t="s">
        <v>8</v>
      </c>
      <c r="V48" s="684" t="s">
        <v>1107</v>
      </c>
      <c r="W48" s="111" t="s">
        <v>310</v>
      </c>
      <c r="X48" s="111"/>
      <c r="Y48" s="684" t="s">
        <v>1107</v>
      </c>
      <c r="Z48" s="111" t="s">
        <v>508</v>
      </c>
      <c r="AA48" s="111"/>
      <c r="AB48" s="111"/>
      <c r="AC48" s="684" t="s">
        <v>1107</v>
      </c>
      <c r="AD48" s="111" t="s">
        <v>509</v>
      </c>
      <c r="AE48" s="111"/>
      <c r="AF48" s="111"/>
      <c r="AG48" s="684" t="s">
        <v>1107</v>
      </c>
      <c r="AH48" s="1781"/>
      <c r="AI48" s="1781"/>
      <c r="AJ48" s="1782"/>
      <c r="AK48" s="105"/>
      <c r="AL48" s="58"/>
      <c r="AM48" s="58"/>
      <c r="AN48" s="58"/>
      <c r="AO48" s="119"/>
      <c r="AP48" s="57"/>
      <c r="AQ48" s="106"/>
      <c r="AR48" s="57"/>
      <c r="AS48" s="57"/>
      <c r="AT48" s="57"/>
      <c r="AU48" s="57"/>
      <c r="AV48" s="57"/>
      <c r="AW48" s="57"/>
      <c r="AX48" s="57"/>
    </row>
    <row r="49" spans="1:50" ht="12" customHeight="1">
      <c r="A49" s="1629"/>
      <c r="B49" s="119"/>
      <c r="C49" s="57"/>
      <c r="D49" s="57"/>
      <c r="E49" s="103"/>
      <c r="F49" s="119"/>
      <c r="G49" s="57"/>
      <c r="H49" s="103"/>
      <c r="I49" s="119"/>
      <c r="J49" s="57"/>
      <c r="K49" s="57"/>
      <c r="L49" s="103"/>
      <c r="M49" s="138" t="s">
        <v>315</v>
      </c>
      <c r="N49" s="109"/>
      <c r="O49" s="109"/>
      <c r="P49" s="110"/>
      <c r="Q49" s="138" t="s">
        <v>27</v>
      </c>
      <c r="R49" s="109" t="s">
        <v>2100</v>
      </c>
      <c r="S49" s="109"/>
      <c r="T49" s="109"/>
      <c r="U49" s="109"/>
      <c r="V49" s="109"/>
      <c r="W49" s="157" t="s">
        <v>2101</v>
      </c>
      <c r="X49" s="1732"/>
      <c r="Y49" s="1732"/>
      <c r="Z49" s="1732"/>
      <c r="AA49" s="1732"/>
      <c r="AB49" s="1732"/>
      <c r="AC49" s="1732"/>
      <c r="AD49" s="1732"/>
      <c r="AE49" s="1732"/>
      <c r="AF49" s="1732"/>
      <c r="AG49" s="1732"/>
      <c r="AH49" s="1732"/>
      <c r="AI49" s="157" t="s">
        <v>2092</v>
      </c>
      <c r="AJ49" s="110"/>
      <c r="AK49" s="105"/>
      <c r="AL49" s="58"/>
      <c r="AM49" s="58"/>
      <c r="AN49" s="58"/>
      <c r="AO49" s="119"/>
      <c r="AP49" s="57"/>
      <c r="AQ49" s="106"/>
      <c r="AR49" s="57"/>
      <c r="AS49" s="57"/>
      <c r="AT49" s="57"/>
      <c r="AU49" s="57"/>
      <c r="AV49" s="57"/>
      <c r="AW49" s="57"/>
      <c r="AX49" s="57"/>
    </row>
    <row r="50" spans="1:50" ht="12" customHeight="1">
      <c r="A50" s="1629"/>
      <c r="B50" s="119"/>
      <c r="C50" s="57"/>
      <c r="D50" s="57"/>
      <c r="E50" s="103"/>
      <c r="F50" s="119"/>
      <c r="G50" s="57"/>
      <c r="H50" s="103"/>
      <c r="I50" s="119"/>
      <c r="J50" s="57"/>
      <c r="K50" s="57"/>
      <c r="L50" s="103"/>
      <c r="M50" s="119" t="s">
        <v>309</v>
      </c>
      <c r="N50" s="57"/>
      <c r="O50" s="57"/>
      <c r="P50" s="103"/>
      <c r="Q50" s="119"/>
      <c r="R50" s="57" t="s">
        <v>507</v>
      </c>
      <c r="S50" s="57"/>
      <c r="T50" s="57"/>
      <c r="U50" s="57" t="s">
        <v>8</v>
      </c>
      <c r="V50" s="683" t="s">
        <v>1107</v>
      </c>
      <c r="W50" s="57" t="s">
        <v>310</v>
      </c>
      <c r="X50" s="57"/>
      <c r="Y50" s="683" t="s">
        <v>1107</v>
      </c>
      <c r="Z50" s="57" t="s">
        <v>508</v>
      </c>
      <c r="AA50" s="57"/>
      <c r="AB50" s="57"/>
      <c r="AC50" s="683" t="s">
        <v>1107</v>
      </c>
      <c r="AD50" s="57" t="s">
        <v>509</v>
      </c>
      <c r="AE50" s="57"/>
      <c r="AF50" s="57"/>
      <c r="AG50" s="683" t="s">
        <v>1107</v>
      </c>
      <c r="AH50" s="1779"/>
      <c r="AI50" s="1779"/>
      <c r="AJ50" s="1780"/>
      <c r="AK50" s="105"/>
      <c r="AL50" s="58"/>
      <c r="AM50" s="58"/>
      <c r="AN50" s="58"/>
      <c r="AO50" s="105"/>
      <c r="AP50" s="58"/>
      <c r="AQ50" s="106"/>
      <c r="AR50" s="57"/>
      <c r="AS50" s="57"/>
      <c r="AT50" s="57"/>
      <c r="AU50" s="57"/>
      <c r="AV50" s="57"/>
      <c r="AW50" s="57"/>
      <c r="AX50" s="57"/>
    </row>
    <row r="51" spans="1:50" ht="12" customHeight="1">
      <c r="A51" s="1629"/>
      <c r="B51" s="119"/>
      <c r="C51" s="57"/>
      <c r="D51" s="57"/>
      <c r="E51" s="103"/>
      <c r="F51" s="119"/>
      <c r="G51" s="57"/>
      <c r="H51" s="103"/>
      <c r="I51" s="119"/>
      <c r="J51" s="57"/>
      <c r="K51" s="57"/>
      <c r="L51" s="103"/>
      <c r="M51" s="119" t="s">
        <v>2099</v>
      </c>
      <c r="N51" s="57"/>
      <c r="O51" s="57"/>
      <c r="P51" s="103"/>
      <c r="Q51" s="119" t="s">
        <v>27</v>
      </c>
      <c r="R51" s="57" t="s">
        <v>2102</v>
      </c>
      <c r="S51" s="57"/>
      <c r="T51" s="57"/>
      <c r="U51" s="57"/>
      <c r="V51" s="57"/>
      <c r="W51" s="124" t="s">
        <v>2101</v>
      </c>
      <c r="X51" s="1653"/>
      <c r="Y51" s="1653"/>
      <c r="Z51" s="1653"/>
      <c r="AA51" s="1653"/>
      <c r="AB51" s="1653"/>
      <c r="AC51" s="1653"/>
      <c r="AD51" s="1653"/>
      <c r="AE51" s="1653"/>
      <c r="AF51" s="1653"/>
      <c r="AG51" s="1653"/>
      <c r="AH51" s="1653"/>
      <c r="AI51" s="124" t="s">
        <v>2092</v>
      </c>
      <c r="AJ51" s="103"/>
      <c r="AK51" s="105"/>
      <c r="AL51" s="58"/>
      <c r="AM51" s="58"/>
      <c r="AN51" s="58"/>
      <c r="AO51" s="119"/>
      <c r="AP51" s="57"/>
      <c r="AQ51" s="106"/>
      <c r="AR51" s="57"/>
      <c r="AS51" s="57"/>
      <c r="AT51" s="57"/>
      <c r="AU51" s="57"/>
      <c r="AV51" s="57"/>
      <c r="AW51" s="57"/>
      <c r="AX51" s="57"/>
    </row>
    <row r="52" spans="1:50" ht="12" customHeight="1">
      <c r="A52" s="1629"/>
      <c r="B52" s="119"/>
      <c r="C52" s="57"/>
      <c r="D52" s="57"/>
      <c r="E52" s="103"/>
      <c r="F52" s="119"/>
      <c r="G52" s="57"/>
      <c r="H52" s="103"/>
      <c r="I52" s="122"/>
      <c r="J52" s="111"/>
      <c r="K52" s="111"/>
      <c r="L52" s="152"/>
      <c r="M52" s="1767" t="s">
        <v>1135</v>
      </c>
      <c r="N52" s="1768"/>
      <c r="O52" s="1768"/>
      <c r="P52" s="1769"/>
      <c r="Q52" s="122"/>
      <c r="R52" s="111" t="s">
        <v>507</v>
      </c>
      <c r="S52" s="111"/>
      <c r="T52" s="111"/>
      <c r="U52" s="111" t="s">
        <v>8</v>
      </c>
      <c r="V52" s="684" t="s">
        <v>1107</v>
      </c>
      <c r="W52" s="111" t="s">
        <v>310</v>
      </c>
      <c r="X52" s="111"/>
      <c r="Y52" s="684" t="s">
        <v>1107</v>
      </c>
      <c r="Z52" s="111" t="s">
        <v>508</v>
      </c>
      <c r="AA52" s="111"/>
      <c r="AB52" s="111"/>
      <c r="AC52" s="684" t="s">
        <v>1107</v>
      </c>
      <c r="AD52" s="111" t="s">
        <v>509</v>
      </c>
      <c r="AE52" s="111"/>
      <c r="AF52" s="111"/>
      <c r="AG52" s="684" t="s">
        <v>1107</v>
      </c>
      <c r="AH52" s="1781"/>
      <c r="AI52" s="1781"/>
      <c r="AJ52" s="1782"/>
      <c r="AK52" s="105"/>
      <c r="AL52" s="58"/>
      <c r="AM52" s="58"/>
      <c r="AN52" s="58"/>
      <c r="AO52" s="122"/>
      <c r="AP52" s="111"/>
      <c r="AQ52" s="114"/>
      <c r="AR52" s="57"/>
      <c r="AS52" s="57"/>
      <c r="AT52" s="57"/>
      <c r="AU52" s="57"/>
      <c r="AV52" s="57"/>
      <c r="AW52" s="57"/>
      <c r="AX52" s="57"/>
    </row>
    <row r="53" spans="1:50" ht="12" customHeight="1">
      <c r="A53" s="1629"/>
      <c r="B53" s="119"/>
      <c r="C53" s="57"/>
      <c r="D53" s="57"/>
      <c r="E53" s="103"/>
      <c r="F53" s="119"/>
      <c r="G53" s="57"/>
      <c r="H53" s="103"/>
      <c r="I53" s="138" t="s">
        <v>1950</v>
      </c>
      <c r="J53" s="109"/>
      <c r="K53" s="109"/>
      <c r="L53" s="110"/>
      <c r="M53" s="138" t="s">
        <v>316</v>
      </c>
      <c r="N53" s="109"/>
      <c r="O53" s="109"/>
      <c r="P53" s="110"/>
      <c r="Q53" s="109"/>
      <c r="R53" s="692" t="s">
        <v>1107</v>
      </c>
      <c r="S53" s="109" t="s">
        <v>317</v>
      </c>
      <c r="T53" s="109"/>
      <c r="U53" s="109"/>
      <c r="V53" s="109"/>
      <c r="W53" s="109"/>
      <c r="X53" s="109"/>
      <c r="Y53" s="109"/>
      <c r="Z53" s="692" t="s">
        <v>1107</v>
      </c>
      <c r="AA53" s="109" t="s">
        <v>1951</v>
      </c>
      <c r="AB53" s="109"/>
      <c r="AC53" s="109"/>
      <c r="AD53" s="109"/>
      <c r="AE53" s="109"/>
      <c r="AF53" s="109"/>
      <c r="AG53" s="109"/>
      <c r="AH53" s="109"/>
      <c r="AI53" s="109"/>
      <c r="AJ53" s="109"/>
      <c r="AK53" s="685" t="s">
        <v>1107</v>
      </c>
      <c r="AL53" s="153" t="s">
        <v>1618</v>
      </c>
      <c r="AM53" s="153"/>
      <c r="AN53" s="153"/>
      <c r="AO53" s="138" t="s">
        <v>1392</v>
      </c>
      <c r="AP53" s="109" t="s">
        <v>1829</v>
      </c>
      <c r="AQ53" s="533"/>
      <c r="AR53" s="57"/>
      <c r="AS53" s="57"/>
      <c r="AT53" s="57"/>
      <c r="AU53" s="57"/>
      <c r="AV53" s="57"/>
      <c r="AW53" s="57"/>
      <c r="AX53" s="57"/>
    </row>
    <row r="54" spans="1:50" ht="12" customHeight="1">
      <c r="A54" s="1629"/>
      <c r="B54" s="119"/>
      <c r="C54" s="57"/>
      <c r="D54" s="57"/>
      <c r="E54" s="103"/>
      <c r="F54" s="119"/>
      <c r="G54" s="57"/>
      <c r="H54" s="103"/>
      <c r="I54" s="119" t="s">
        <v>1952</v>
      </c>
      <c r="J54" s="57"/>
      <c r="K54" s="57"/>
      <c r="L54" s="103"/>
      <c r="M54" s="122"/>
      <c r="N54" s="111"/>
      <c r="O54" s="111"/>
      <c r="P54" s="152"/>
      <c r="Q54" s="57"/>
      <c r="R54" s="683" t="s">
        <v>1107</v>
      </c>
      <c r="S54" s="57" t="s">
        <v>318</v>
      </c>
      <c r="T54" s="57"/>
      <c r="U54" s="57"/>
      <c r="V54" s="57"/>
      <c r="W54" s="57"/>
      <c r="X54" s="57"/>
      <c r="Y54" s="57"/>
      <c r="Z54" s="683" t="s">
        <v>1107</v>
      </c>
      <c r="AA54" s="57" t="s">
        <v>319</v>
      </c>
      <c r="AB54" s="57"/>
      <c r="AC54" s="57"/>
      <c r="AD54" s="57"/>
      <c r="AE54" s="683" t="s">
        <v>1107</v>
      </c>
      <c r="AF54" s="57" t="s">
        <v>1763</v>
      </c>
      <c r="AG54" s="57"/>
      <c r="AH54" s="57"/>
      <c r="AI54" s="57"/>
      <c r="AJ54" s="57" t="s">
        <v>262</v>
      </c>
      <c r="AK54" s="682" t="s">
        <v>1107</v>
      </c>
      <c r="AL54" s="58" t="s">
        <v>164</v>
      </c>
      <c r="AM54" s="58"/>
      <c r="AN54" s="58"/>
      <c r="AO54" s="119" t="s">
        <v>3</v>
      </c>
      <c r="AP54" s="57" t="s">
        <v>1830</v>
      </c>
      <c r="AQ54" s="106"/>
      <c r="AR54" s="57"/>
      <c r="AS54" s="57"/>
      <c r="AT54" s="57"/>
      <c r="AU54" s="57"/>
      <c r="AV54" s="57"/>
      <c r="AW54" s="57"/>
      <c r="AX54" s="57"/>
    </row>
    <row r="55" spans="1:50" ht="12" customHeight="1">
      <c r="A55" s="1629"/>
      <c r="B55" s="119"/>
      <c r="C55" s="57"/>
      <c r="D55" s="57"/>
      <c r="E55" s="103"/>
      <c r="F55" s="119"/>
      <c r="G55" s="57"/>
      <c r="H55" s="103"/>
      <c r="I55" s="119"/>
      <c r="J55" s="57"/>
      <c r="K55" s="57"/>
      <c r="L55" s="103"/>
      <c r="M55" s="138" t="s">
        <v>320</v>
      </c>
      <c r="N55" s="109"/>
      <c r="O55" s="109"/>
      <c r="P55" s="110"/>
      <c r="Q55" s="109"/>
      <c r="R55" s="692" t="s">
        <v>1107</v>
      </c>
      <c r="S55" s="109" t="s">
        <v>317</v>
      </c>
      <c r="T55" s="109"/>
      <c r="U55" s="109"/>
      <c r="V55" s="109"/>
      <c r="W55" s="109"/>
      <c r="X55" s="109"/>
      <c r="Y55" s="109"/>
      <c r="Z55" s="692" t="s">
        <v>1107</v>
      </c>
      <c r="AA55" s="109" t="s">
        <v>1951</v>
      </c>
      <c r="AB55" s="109"/>
      <c r="AC55" s="109"/>
      <c r="AD55" s="109"/>
      <c r="AE55" s="109"/>
      <c r="AF55" s="109"/>
      <c r="AG55" s="109"/>
      <c r="AH55" s="109"/>
      <c r="AI55" s="109"/>
      <c r="AJ55" s="109"/>
      <c r="AK55" s="682" t="s">
        <v>1107</v>
      </c>
      <c r="AL55" s="58" t="s">
        <v>312</v>
      </c>
      <c r="AM55" s="58"/>
      <c r="AN55" s="58"/>
      <c r="AO55" s="119"/>
      <c r="AP55" s="57"/>
      <c r="AQ55" s="106"/>
      <c r="AR55" s="57"/>
      <c r="AS55" s="57"/>
      <c r="AT55" s="57"/>
      <c r="AU55" s="57"/>
      <c r="AV55" s="57"/>
      <c r="AW55" s="57"/>
      <c r="AX55" s="57"/>
    </row>
    <row r="56" spans="1:50" ht="12" customHeight="1">
      <c r="A56" s="1629"/>
      <c r="B56" s="119"/>
      <c r="C56" s="57"/>
      <c r="D56" s="57"/>
      <c r="E56" s="103"/>
      <c r="F56" s="119"/>
      <c r="G56" s="57"/>
      <c r="H56" s="103"/>
      <c r="I56" s="1770" t="s">
        <v>2103</v>
      </c>
      <c r="J56" s="1771"/>
      <c r="K56" s="1771"/>
      <c r="L56" s="1772"/>
      <c r="M56" s="122"/>
      <c r="N56" s="111"/>
      <c r="O56" s="111"/>
      <c r="P56" s="152"/>
      <c r="Q56" s="57"/>
      <c r="R56" s="683" t="s">
        <v>1107</v>
      </c>
      <c r="S56" s="57" t="s">
        <v>318</v>
      </c>
      <c r="T56" s="57"/>
      <c r="U56" s="57"/>
      <c r="V56" s="57"/>
      <c r="W56" s="57"/>
      <c r="X56" s="57"/>
      <c r="Y56" s="57"/>
      <c r="Z56" s="683" t="s">
        <v>1107</v>
      </c>
      <c r="AA56" s="57" t="s">
        <v>319</v>
      </c>
      <c r="AB56" s="57"/>
      <c r="AC56" s="57"/>
      <c r="AD56" s="57"/>
      <c r="AE56" s="683" t="s">
        <v>1107</v>
      </c>
      <c r="AF56" s="57" t="s">
        <v>1763</v>
      </c>
      <c r="AG56" s="57"/>
      <c r="AH56" s="57"/>
      <c r="AI56" s="57"/>
      <c r="AJ56" s="57" t="s">
        <v>262</v>
      </c>
      <c r="AK56" s="682" t="s">
        <v>1107</v>
      </c>
      <c r="AL56" s="58" t="s">
        <v>166</v>
      </c>
      <c r="AM56" s="58"/>
      <c r="AN56" s="58"/>
      <c r="AO56" s="119"/>
      <c r="AP56" s="57"/>
      <c r="AQ56" s="106"/>
      <c r="AR56" s="57"/>
      <c r="AS56" s="57"/>
      <c r="AT56" s="57"/>
      <c r="AU56" s="57"/>
      <c r="AV56" s="57"/>
      <c r="AW56" s="57"/>
      <c r="AX56" s="57"/>
    </row>
    <row r="57" spans="1:50" ht="12" customHeight="1">
      <c r="A57" s="1629"/>
      <c r="B57" s="119"/>
      <c r="C57" s="57"/>
      <c r="D57" s="57"/>
      <c r="E57" s="103"/>
      <c r="F57" s="119"/>
      <c r="G57" s="57"/>
      <c r="H57" s="103"/>
      <c r="I57" s="1770"/>
      <c r="J57" s="1771"/>
      <c r="K57" s="1771"/>
      <c r="L57" s="1772"/>
      <c r="M57" s="138" t="s">
        <v>321</v>
      </c>
      <c r="N57" s="109"/>
      <c r="O57" s="109"/>
      <c r="P57" s="110"/>
      <c r="Q57" s="109"/>
      <c r="R57" s="692" t="s">
        <v>1107</v>
      </c>
      <c r="S57" s="109" t="s">
        <v>317</v>
      </c>
      <c r="T57" s="109"/>
      <c r="U57" s="109"/>
      <c r="V57" s="109"/>
      <c r="W57" s="109"/>
      <c r="X57" s="109"/>
      <c r="Y57" s="109"/>
      <c r="Z57" s="692" t="s">
        <v>1107</v>
      </c>
      <c r="AA57" s="109" t="s">
        <v>1951</v>
      </c>
      <c r="AB57" s="109"/>
      <c r="AC57" s="109"/>
      <c r="AD57" s="109"/>
      <c r="AE57" s="109"/>
      <c r="AF57" s="109"/>
      <c r="AG57" s="109"/>
      <c r="AH57" s="109"/>
      <c r="AI57" s="109"/>
      <c r="AJ57" s="109"/>
      <c r="AK57" s="105"/>
      <c r="AL57" s="58"/>
      <c r="AM57" s="58"/>
      <c r="AN57" s="58"/>
      <c r="AO57" s="105"/>
      <c r="AP57" s="58"/>
      <c r="AQ57" s="106"/>
      <c r="AR57" s="57"/>
      <c r="AS57" s="57"/>
      <c r="AT57" s="57"/>
      <c r="AU57" s="57"/>
      <c r="AV57" s="57"/>
      <c r="AW57" s="57"/>
      <c r="AX57" s="57"/>
    </row>
    <row r="58" spans="1:50" ht="12" customHeight="1">
      <c r="A58" s="1629"/>
      <c r="B58" s="119"/>
      <c r="C58" s="57"/>
      <c r="D58" s="57"/>
      <c r="E58" s="103"/>
      <c r="F58" s="119"/>
      <c r="G58" s="57"/>
      <c r="H58" s="103"/>
      <c r="I58" s="1770"/>
      <c r="J58" s="1771"/>
      <c r="K58" s="1771"/>
      <c r="L58" s="1772"/>
      <c r="M58" s="1767" t="s">
        <v>1135</v>
      </c>
      <c r="N58" s="1768"/>
      <c r="O58" s="1768"/>
      <c r="P58" s="1769"/>
      <c r="Q58" s="57"/>
      <c r="R58" s="683" t="s">
        <v>1107</v>
      </c>
      <c r="S58" s="57" t="s">
        <v>318</v>
      </c>
      <c r="T58" s="57"/>
      <c r="U58" s="57"/>
      <c r="V58" s="57"/>
      <c r="W58" s="57"/>
      <c r="X58" s="57"/>
      <c r="Y58" s="57"/>
      <c r="Z58" s="683" t="s">
        <v>1107</v>
      </c>
      <c r="AA58" s="57" t="s">
        <v>319</v>
      </c>
      <c r="AB58" s="57"/>
      <c r="AC58" s="57"/>
      <c r="AD58" s="57"/>
      <c r="AE58" s="683" t="s">
        <v>1107</v>
      </c>
      <c r="AF58" s="57" t="s">
        <v>1763</v>
      </c>
      <c r="AG58" s="57"/>
      <c r="AH58" s="57"/>
      <c r="AI58" s="57"/>
      <c r="AJ58" s="57" t="s">
        <v>262</v>
      </c>
      <c r="AK58" s="105"/>
      <c r="AL58" s="58"/>
      <c r="AM58" s="58"/>
      <c r="AN58" s="58"/>
      <c r="AO58" s="105"/>
      <c r="AP58" s="58"/>
      <c r="AQ58" s="106"/>
      <c r="AR58" s="57"/>
      <c r="AS58" s="57"/>
      <c r="AT58" s="57"/>
      <c r="AU58" s="57"/>
      <c r="AV58" s="57"/>
      <c r="AW58" s="57"/>
      <c r="AX58" s="57"/>
    </row>
    <row r="59" spans="1:50" ht="12" customHeight="1">
      <c r="A59" s="1629"/>
      <c r="B59" s="119"/>
      <c r="C59" s="57"/>
      <c r="D59" s="57"/>
      <c r="E59" s="103"/>
      <c r="F59" s="119"/>
      <c r="G59" s="57"/>
      <c r="H59" s="103"/>
      <c r="I59" s="1770"/>
      <c r="J59" s="1771"/>
      <c r="K59" s="1771"/>
      <c r="L59" s="1772"/>
      <c r="M59" s="138" t="s">
        <v>322</v>
      </c>
      <c r="N59" s="109"/>
      <c r="O59" s="109"/>
      <c r="P59" s="110"/>
      <c r="Q59" s="109"/>
      <c r="R59" s="692" t="s">
        <v>1107</v>
      </c>
      <c r="S59" s="109" t="s">
        <v>317</v>
      </c>
      <c r="T59" s="109"/>
      <c r="U59" s="109"/>
      <c r="V59" s="109"/>
      <c r="W59" s="109"/>
      <c r="X59" s="109"/>
      <c r="Y59" s="109"/>
      <c r="Z59" s="692" t="s">
        <v>1107</v>
      </c>
      <c r="AA59" s="109" t="s">
        <v>1951</v>
      </c>
      <c r="AB59" s="109"/>
      <c r="AC59" s="109"/>
      <c r="AD59" s="109"/>
      <c r="AE59" s="109"/>
      <c r="AF59" s="109"/>
      <c r="AG59" s="109"/>
      <c r="AH59" s="109"/>
      <c r="AI59" s="109"/>
      <c r="AJ59" s="109"/>
      <c r="AK59" s="105"/>
      <c r="AL59" s="58"/>
      <c r="AM59" s="58"/>
      <c r="AN59" s="58"/>
      <c r="AO59" s="105"/>
      <c r="AP59" s="58"/>
      <c r="AQ59" s="106"/>
      <c r="AR59" s="57"/>
      <c r="AS59" s="57"/>
      <c r="AT59" s="57"/>
      <c r="AU59" s="57"/>
      <c r="AV59" s="57"/>
      <c r="AW59" s="57"/>
      <c r="AX59" s="57"/>
    </row>
    <row r="60" spans="1:50" ht="12" customHeight="1">
      <c r="A60" s="1629"/>
      <c r="B60" s="119"/>
      <c r="C60" s="57"/>
      <c r="D60" s="57"/>
      <c r="E60" s="103"/>
      <c r="F60" s="119"/>
      <c r="G60" s="57"/>
      <c r="H60" s="103"/>
      <c r="I60" s="1773"/>
      <c r="J60" s="1774"/>
      <c r="K60" s="1774"/>
      <c r="L60" s="1775"/>
      <c r="M60" s="1767" t="s">
        <v>1135</v>
      </c>
      <c r="N60" s="1768"/>
      <c r="O60" s="1768"/>
      <c r="P60" s="1769"/>
      <c r="Q60" s="111"/>
      <c r="R60" s="684" t="s">
        <v>1107</v>
      </c>
      <c r="S60" s="111" t="s">
        <v>318</v>
      </c>
      <c r="T60" s="111"/>
      <c r="U60" s="111"/>
      <c r="V60" s="111"/>
      <c r="W60" s="111"/>
      <c r="X60" s="111"/>
      <c r="Y60" s="111"/>
      <c r="Z60" s="684" t="s">
        <v>1107</v>
      </c>
      <c r="AA60" s="111" t="s">
        <v>319</v>
      </c>
      <c r="AB60" s="111"/>
      <c r="AC60" s="111"/>
      <c r="AD60" s="111"/>
      <c r="AE60" s="684" t="s">
        <v>1107</v>
      </c>
      <c r="AF60" s="111" t="s">
        <v>1763</v>
      </c>
      <c r="AG60" s="111"/>
      <c r="AH60" s="111"/>
      <c r="AI60" s="111"/>
      <c r="AJ60" s="152" t="s">
        <v>262</v>
      </c>
      <c r="AK60" s="105"/>
      <c r="AL60" s="58"/>
      <c r="AM60" s="58"/>
      <c r="AN60" s="58"/>
      <c r="AO60" s="105"/>
      <c r="AP60" s="58"/>
      <c r="AQ60" s="106"/>
      <c r="AR60" s="57"/>
      <c r="AS60" s="57"/>
      <c r="AT60" s="57"/>
      <c r="AU60" s="57"/>
      <c r="AV60" s="57"/>
      <c r="AW60" s="57"/>
      <c r="AX60" s="57"/>
    </row>
    <row r="61" spans="1:50" ht="12" customHeight="1">
      <c r="A61" s="1629"/>
      <c r="B61" s="119"/>
      <c r="C61" s="57"/>
      <c r="D61" s="57"/>
      <c r="E61" s="103"/>
      <c r="F61" s="119"/>
      <c r="G61" s="57"/>
      <c r="H61" s="103"/>
      <c r="I61" s="138" t="s">
        <v>1953</v>
      </c>
      <c r="J61" s="109"/>
      <c r="K61" s="109"/>
      <c r="L61" s="110"/>
      <c r="M61" s="138" t="s">
        <v>316</v>
      </c>
      <c r="N61" s="109"/>
      <c r="O61" s="109"/>
      <c r="P61" s="110"/>
      <c r="Q61" s="57"/>
      <c r="R61" s="683" t="s">
        <v>1107</v>
      </c>
      <c r="S61" s="57" t="s">
        <v>323</v>
      </c>
      <c r="T61" s="57"/>
      <c r="U61" s="57"/>
      <c r="V61" s="57"/>
      <c r="W61" s="57"/>
      <c r="X61" s="57"/>
      <c r="Y61" s="57"/>
      <c r="Z61" s="57"/>
      <c r="AA61" s="57"/>
      <c r="AB61" s="57"/>
      <c r="AC61" s="57"/>
      <c r="AD61" s="57"/>
      <c r="AE61" s="57"/>
      <c r="AF61" s="57"/>
      <c r="AG61" s="57"/>
      <c r="AH61" s="57"/>
      <c r="AI61" s="57"/>
      <c r="AJ61" s="57"/>
      <c r="AK61" s="685" t="s">
        <v>1107</v>
      </c>
      <c r="AL61" s="153" t="s">
        <v>1618</v>
      </c>
      <c r="AM61" s="153"/>
      <c r="AN61" s="153"/>
      <c r="AO61" s="138" t="s">
        <v>1392</v>
      </c>
      <c r="AP61" s="109" t="s">
        <v>1829</v>
      </c>
      <c r="AQ61" s="533"/>
      <c r="AR61" s="57"/>
      <c r="AS61" s="57"/>
      <c r="AT61" s="57"/>
      <c r="AU61" s="57"/>
      <c r="AV61" s="57"/>
      <c r="AW61" s="57"/>
      <c r="AX61" s="57"/>
    </row>
    <row r="62" spans="1:50" ht="12" customHeight="1">
      <c r="A62" s="1629"/>
      <c r="B62" s="119"/>
      <c r="C62" s="57"/>
      <c r="D62" s="57"/>
      <c r="E62" s="103"/>
      <c r="F62" s="119"/>
      <c r="G62" s="57"/>
      <c r="H62" s="103"/>
      <c r="I62" s="119" t="s">
        <v>1954</v>
      </c>
      <c r="J62" s="57"/>
      <c r="K62" s="57"/>
      <c r="L62" s="103"/>
      <c r="M62" s="119"/>
      <c r="N62" s="57"/>
      <c r="O62" s="57"/>
      <c r="P62" s="103"/>
      <c r="Q62" s="57"/>
      <c r="R62" s="57"/>
      <c r="S62" s="57" t="s">
        <v>263</v>
      </c>
      <c r="T62" s="683" t="s">
        <v>1107</v>
      </c>
      <c r="U62" s="57" t="s">
        <v>324</v>
      </c>
      <c r="V62" s="57"/>
      <c r="W62" s="57"/>
      <c r="X62" s="683" t="s">
        <v>1107</v>
      </c>
      <c r="Y62" s="57" t="s">
        <v>1558</v>
      </c>
      <c r="Z62" s="57"/>
      <c r="AA62" s="57"/>
      <c r="AB62" s="57"/>
      <c r="AC62" s="683" t="s">
        <v>604</v>
      </c>
      <c r="AD62" s="57" t="s">
        <v>264</v>
      </c>
      <c r="AE62" s="57"/>
      <c r="AF62" s="57"/>
      <c r="AG62" s="57"/>
      <c r="AH62" s="57"/>
      <c r="AI62" s="57"/>
      <c r="AJ62" s="57"/>
      <c r="AK62" s="682" t="s">
        <v>1107</v>
      </c>
      <c r="AL62" s="58" t="s">
        <v>164</v>
      </c>
      <c r="AM62" s="58"/>
      <c r="AN62" s="58"/>
      <c r="AO62" s="119" t="s">
        <v>3</v>
      </c>
      <c r="AP62" s="57" t="s">
        <v>1830</v>
      </c>
      <c r="AQ62" s="106"/>
      <c r="AR62" s="57"/>
      <c r="AS62" s="57"/>
      <c r="AT62" s="57"/>
      <c r="AU62" s="57"/>
      <c r="AV62" s="57"/>
      <c r="AW62" s="57"/>
      <c r="AX62" s="57"/>
    </row>
    <row r="63" spans="1:50" ht="12" customHeight="1">
      <c r="A63" s="1629"/>
      <c r="B63" s="119"/>
      <c r="C63" s="57"/>
      <c r="D63" s="57"/>
      <c r="E63" s="103"/>
      <c r="F63" s="119"/>
      <c r="G63" s="57"/>
      <c r="H63" s="103"/>
      <c r="I63" s="119"/>
      <c r="J63" s="57"/>
      <c r="K63" s="57"/>
      <c r="L63" s="103"/>
      <c r="M63" s="122"/>
      <c r="N63" s="111"/>
      <c r="O63" s="111"/>
      <c r="P63" s="152"/>
      <c r="Q63" s="111"/>
      <c r="R63" s="684" t="s">
        <v>1107</v>
      </c>
      <c r="S63" s="111" t="s">
        <v>1560</v>
      </c>
      <c r="T63" s="111"/>
      <c r="U63" s="111"/>
      <c r="V63" s="111" t="s">
        <v>697</v>
      </c>
      <c r="W63" s="684" t="s">
        <v>1107</v>
      </c>
      <c r="X63" s="111" t="s">
        <v>1561</v>
      </c>
      <c r="Y63" s="111"/>
      <c r="Z63" s="111"/>
      <c r="AA63" s="111"/>
      <c r="AB63" s="111"/>
      <c r="AC63" s="111"/>
      <c r="AD63" s="111"/>
      <c r="AE63" s="111"/>
      <c r="AF63" s="111"/>
      <c r="AG63" s="111"/>
      <c r="AH63" s="111"/>
      <c r="AI63" s="111"/>
      <c r="AJ63" s="152" t="s">
        <v>601</v>
      </c>
      <c r="AK63" s="682" t="s">
        <v>1107</v>
      </c>
      <c r="AL63" s="58" t="s">
        <v>312</v>
      </c>
      <c r="AM63" s="58"/>
      <c r="AN63" s="58"/>
      <c r="AO63" s="119"/>
      <c r="AP63" s="57"/>
      <c r="AQ63" s="106"/>
      <c r="AR63" s="57"/>
      <c r="AS63" s="57"/>
      <c r="AT63" s="57"/>
      <c r="AU63" s="57"/>
      <c r="AV63" s="57"/>
      <c r="AW63" s="57"/>
      <c r="AX63" s="57"/>
    </row>
    <row r="64" spans="1:50" ht="12" customHeight="1">
      <c r="A64" s="1629"/>
      <c r="B64" s="119"/>
      <c r="C64" s="57"/>
      <c r="D64" s="57"/>
      <c r="E64" s="103"/>
      <c r="F64" s="119"/>
      <c r="G64" s="57"/>
      <c r="H64" s="103"/>
      <c r="I64" s="119"/>
      <c r="J64" s="57"/>
      <c r="K64" s="57"/>
      <c r="L64" s="103"/>
      <c r="M64" s="138" t="s">
        <v>161</v>
      </c>
      <c r="N64" s="109"/>
      <c r="O64" s="109"/>
      <c r="P64" s="110"/>
      <c r="Q64" s="57"/>
      <c r="R64" s="683" t="s">
        <v>1107</v>
      </c>
      <c r="S64" s="57" t="s">
        <v>323</v>
      </c>
      <c r="T64" s="57"/>
      <c r="U64" s="57"/>
      <c r="V64" s="57"/>
      <c r="W64" s="57"/>
      <c r="X64" s="57"/>
      <c r="Y64" s="57"/>
      <c r="Z64" s="57"/>
      <c r="AA64" s="57"/>
      <c r="AB64" s="57"/>
      <c r="AC64" s="57"/>
      <c r="AD64" s="57"/>
      <c r="AE64" s="57"/>
      <c r="AF64" s="57"/>
      <c r="AG64" s="57"/>
      <c r="AH64" s="57"/>
      <c r="AI64" s="57"/>
      <c r="AJ64" s="57"/>
      <c r="AK64" s="105"/>
      <c r="AL64" s="58"/>
      <c r="AM64" s="58"/>
      <c r="AN64" s="58"/>
      <c r="AO64" s="119"/>
      <c r="AP64" s="57"/>
      <c r="AQ64" s="106"/>
      <c r="AR64" s="57"/>
      <c r="AS64" s="57"/>
      <c r="AT64" s="57"/>
      <c r="AU64" s="57"/>
      <c r="AV64" s="57"/>
      <c r="AW64" s="57"/>
      <c r="AX64" s="57"/>
    </row>
    <row r="65" spans="1:50" ht="12" customHeight="1">
      <c r="A65" s="1629"/>
      <c r="B65" s="119"/>
      <c r="C65" s="57"/>
      <c r="D65" s="57"/>
      <c r="E65" s="103"/>
      <c r="F65" s="119"/>
      <c r="G65" s="57"/>
      <c r="H65" s="103"/>
      <c r="I65" s="119"/>
      <c r="J65" s="57"/>
      <c r="K65" s="57"/>
      <c r="L65" s="103"/>
      <c r="M65" s="119"/>
      <c r="N65" s="57"/>
      <c r="O65" s="57"/>
      <c r="P65" s="103"/>
      <c r="Q65" s="57"/>
      <c r="R65" s="57"/>
      <c r="S65" s="57" t="s">
        <v>265</v>
      </c>
      <c r="T65" s="683" t="s">
        <v>1107</v>
      </c>
      <c r="U65" s="57" t="s">
        <v>324</v>
      </c>
      <c r="V65" s="57"/>
      <c r="W65" s="57"/>
      <c r="X65" s="683" t="s">
        <v>1107</v>
      </c>
      <c r="Y65" s="57" t="s">
        <v>1558</v>
      </c>
      <c r="Z65" s="57"/>
      <c r="AA65" s="57"/>
      <c r="AB65" s="57"/>
      <c r="AC65" s="683" t="s">
        <v>604</v>
      </c>
      <c r="AD65" s="57" t="s">
        <v>264</v>
      </c>
      <c r="AE65" s="57"/>
      <c r="AF65" s="57"/>
      <c r="AG65" s="57"/>
      <c r="AH65" s="57"/>
      <c r="AI65" s="57"/>
      <c r="AJ65" s="57"/>
      <c r="AK65" s="105"/>
      <c r="AL65" s="58"/>
      <c r="AM65" s="58"/>
      <c r="AN65" s="58"/>
      <c r="AO65" s="119"/>
      <c r="AP65" s="57"/>
      <c r="AQ65" s="106"/>
      <c r="AR65" s="57"/>
      <c r="AS65" s="57"/>
      <c r="AT65" s="57"/>
      <c r="AU65" s="57"/>
      <c r="AV65" s="57"/>
      <c r="AW65" s="57"/>
      <c r="AX65" s="57"/>
    </row>
    <row r="66" spans="1:50" ht="12" customHeight="1">
      <c r="A66" s="1629"/>
      <c r="B66" s="119"/>
      <c r="C66" s="57"/>
      <c r="D66" s="57"/>
      <c r="E66" s="103"/>
      <c r="F66" s="119"/>
      <c r="G66" s="57"/>
      <c r="H66" s="103"/>
      <c r="I66" s="119"/>
      <c r="J66" s="57"/>
      <c r="K66" s="57"/>
      <c r="L66" s="103"/>
      <c r="M66" s="122"/>
      <c r="N66" s="111"/>
      <c r="O66" s="111"/>
      <c r="P66" s="152"/>
      <c r="Q66" s="111"/>
      <c r="R66" s="684" t="s">
        <v>1107</v>
      </c>
      <c r="S66" s="111" t="s">
        <v>1560</v>
      </c>
      <c r="T66" s="111"/>
      <c r="U66" s="111"/>
      <c r="V66" s="111" t="s">
        <v>8</v>
      </c>
      <c r="W66" s="684" t="s">
        <v>1107</v>
      </c>
      <c r="X66" s="111" t="s">
        <v>1561</v>
      </c>
      <c r="Y66" s="111"/>
      <c r="Z66" s="111"/>
      <c r="AA66" s="111"/>
      <c r="AB66" s="111"/>
      <c r="AC66" s="111"/>
      <c r="AD66" s="111"/>
      <c r="AE66" s="111"/>
      <c r="AF66" s="111"/>
      <c r="AG66" s="111"/>
      <c r="AH66" s="111"/>
      <c r="AI66" s="111"/>
      <c r="AJ66" s="152" t="s">
        <v>601</v>
      </c>
      <c r="AK66" s="105"/>
      <c r="AL66" s="58"/>
      <c r="AM66" s="58"/>
      <c r="AN66" s="58"/>
      <c r="AO66" s="119"/>
      <c r="AP66" s="57"/>
      <c r="AQ66" s="106"/>
      <c r="AR66" s="57"/>
      <c r="AS66" s="57"/>
      <c r="AT66" s="57"/>
      <c r="AU66" s="57"/>
      <c r="AV66" s="57"/>
      <c r="AW66" s="57"/>
      <c r="AX66" s="57"/>
    </row>
    <row r="67" spans="1:50" ht="12" customHeight="1">
      <c r="A67" s="1629"/>
      <c r="B67" s="119"/>
      <c r="C67" s="57"/>
      <c r="D67" s="57"/>
      <c r="E67" s="103"/>
      <c r="F67" s="119"/>
      <c r="G67" s="57"/>
      <c r="H67" s="103"/>
      <c r="I67" s="119"/>
      <c r="J67" s="57"/>
      <c r="K67" s="57"/>
      <c r="L67" s="103"/>
      <c r="M67" s="138" t="s">
        <v>162</v>
      </c>
      <c r="N67" s="109"/>
      <c r="O67" s="109"/>
      <c r="P67" s="110"/>
      <c r="Q67" s="57"/>
      <c r="R67" s="683" t="s">
        <v>1107</v>
      </c>
      <c r="S67" s="57" t="s">
        <v>323</v>
      </c>
      <c r="T67" s="57"/>
      <c r="U67" s="57"/>
      <c r="V67" s="57"/>
      <c r="W67" s="57"/>
      <c r="X67" s="57"/>
      <c r="Y67" s="57"/>
      <c r="Z67" s="57"/>
      <c r="AA67" s="57"/>
      <c r="AB67" s="57"/>
      <c r="AC67" s="57"/>
      <c r="AD67" s="57"/>
      <c r="AE67" s="57"/>
      <c r="AF67" s="57"/>
      <c r="AG67" s="57"/>
      <c r="AH67" s="57"/>
      <c r="AI67" s="57"/>
      <c r="AJ67" s="57"/>
      <c r="AK67" s="105"/>
      <c r="AL67" s="58"/>
      <c r="AM67" s="58"/>
      <c r="AN67" s="58"/>
      <c r="AO67" s="119"/>
      <c r="AP67" s="57"/>
      <c r="AQ67" s="106"/>
      <c r="AR67" s="57"/>
      <c r="AS67" s="57"/>
      <c r="AT67" s="57"/>
      <c r="AU67" s="57"/>
      <c r="AV67" s="57"/>
      <c r="AW67" s="57"/>
      <c r="AX67" s="57"/>
    </row>
    <row r="68" spans="1:50" ht="12" customHeight="1">
      <c r="A68" s="1629"/>
      <c r="B68" s="119"/>
      <c r="C68" s="57"/>
      <c r="D68" s="57"/>
      <c r="E68" s="103"/>
      <c r="F68" s="119"/>
      <c r="G68" s="57"/>
      <c r="H68" s="103"/>
      <c r="I68" s="119"/>
      <c r="J68" s="57"/>
      <c r="K68" s="57"/>
      <c r="L68" s="103"/>
      <c r="M68" s="119"/>
      <c r="N68" s="57"/>
      <c r="O68" s="57"/>
      <c r="P68" s="103"/>
      <c r="Q68" s="57"/>
      <c r="R68" s="57"/>
      <c r="S68" s="57" t="s">
        <v>265</v>
      </c>
      <c r="T68" s="683" t="s">
        <v>1107</v>
      </c>
      <c r="U68" s="57" t="s">
        <v>324</v>
      </c>
      <c r="V68" s="57"/>
      <c r="W68" s="57"/>
      <c r="X68" s="683" t="s">
        <v>1107</v>
      </c>
      <c r="Y68" s="57" t="s">
        <v>1558</v>
      </c>
      <c r="Z68" s="57"/>
      <c r="AA68" s="57"/>
      <c r="AB68" s="57"/>
      <c r="AC68" s="683" t="s">
        <v>604</v>
      </c>
      <c r="AD68" s="57" t="s">
        <v>264</v>
      </c>
      <c r="AE68" s="57"/>
      <c r="AF68" s="57"/>
      <c r="AG68" s="57"/>
      <c r="AH68" s="57"/>
      <c r="AI68" s="57"/>
      <c r="AJ68" s="57"/>
      <c r="AK68" s="105"/>
      <c r="AL68" s="58"/>
      <c r="AM68" s="58"/>
      <c r="AN68" s="58"/>
      <c r="AO68" s="119"/>
      <c r="AP68" s="57"/>
      <c r="AQ68" s="106"/>
      <c r="AR68" s="57"/>
      <c r="AS68" s="57"/>
      <c r="AT68" s="57"/>
      <c r="AU68" s="57"/>
      <c r="AV68" s="57"/>
      <c r="AW68" s="57"/>
      <c r="AX68" s="57"/>
    </row>
    <row r="69" spans="1:50" ht="12" customHeight="1">
      <c r="A69" s="1629"/>
      <c r="B69" s="119"/>
      <c r="C69" s="57"/>
      <c r="D69" s="57"/>
      <c r="E69" s="103"/>
      <c r="F69" s="119"/>
      <c r="G69" s="57"/>
      <c r="H69" s="103"/>
      <c r="I69" s="119"/>
      <c r="J69" s="57"/>
      <c r="K69" s="57"/>
      <c r="L69" s="103"/>
      <c r="M69" s="1767" t="s">
        <v>1135</v>
      </c>
      <c r="N69" s="1768"/>
      <c r="O69" s="1768"/>
      <c r="P69" s="1769"/>
      <c r="Q69" s="111"/>
      <c r="R69" s="684" t="s">
        <v>1107</v>
      </c>
      <c r="S69" s="111" t="s">
        <v>1560</v>
      </c>
      <c r="T69" s="111"/>
      <c r="U69" s="111"/>
      <c r="V69" s="111" t="s">
        <v>8</v>
      </c>
      <c r="W69" s="684" t="s">
        <v>1107</v>
      </c>
      <c r="X69" s="111" t="s">
        <v>1561</v>
      </c>
      <c r="Y69" s="111"/>
      <c r="Z69" s="111"/>
      <c r="AA69" s="111"/>
      <c r="AB69" s="111"/>
      <c r="AC69" s="111"/>
      <c r="AD69" s="111"/>
      <c r="AE69" s="111"/>
      <c r="AF69" s="111"/>
      <c r="AG69" s="111"/>
      <c r="AH69" s="111"/>
      <c r="AI69" s="111"/>
      <c r="AJ69" s="152" t="s">
        <v>601</v>
      </c>
      <c r="AK69" s="105"/>
      <c r="AL69" s="58"/>
      <c r="AM69" s="58"/>
      <c r="AN69" s="58"/>
      <c r="AO69" s="119"/>
      <c r="AP69" s="57"/>
      <c r="AQ69" s="106"/>
      <c r="AR69" s="57"/>
      <c r="AS69" s="57"/>
      <c r="AT69" s="57"/>
      <c r="AU69" s="57"/>
      <c r="AV69" s="57"/>
      <c r="AW69" s="57"/>
      <c r="AX69" s="57"/>
    </row>
    <row r="70" spans="1:50" ht="12" customHeight="1">
      <c r="A70" s="1629"/>
      <c r="B70" s="119"/>
      <c r="C70" s="57"/>
      <c r="D70" s="57"/>
      <c r="E70" s="103"/>
      <c r="F70" s="119"/>
      <c r="G70" s="57"/>
      <c r="H70" s="103"/>
      <c r="I70" s="119"/>
      <c r="J70" s="57"/>
      <c r="K70" s="57"/>
      <c r="L70" s="103"/>
      <c r="M70" s="138" t="s">
        <v>165</v>
      </c>
      <c r="N70" s="109"/>
      <c r="O70" s="109"/>
      <c r="P70" s="110"/>
      <c r="Q70" s="57"/>
      <c r="R70" s="683" t="s">
        <v>1107</v>
      </c>
      <c r="S70" s="57" t="s">
        <v>323</v>
      </c>
      <c r="T70" s="57"/>
      <c r="U70" s="57"/>
      <c r="V70" s="57"/>
      <c r="W70" s="57"/>
      <c r="X70" s="57"/>
      <c r="Y70" s="57"/>
      <c r="Z70" s="57"/>
      <c r="AA70" s="57"/>
      <c r="AB70" s="57"/>
      <c r="AC70" s="57"/>
      <c r="AD70" s="57"/>
      <c r="AE70" s="57"/>
      <c r="AF70" s="57"/>
      <c r="AG70" s="57"/>
      <c r="AH70" s="57"/>
      <c r="AI70" s="57"/>
      <c r="AJ70" s="57"/>
      <c r="AK70" s="105"/>
      <c r="AL70" s="58"/>
      <c r="AM70" s="58"/>
      <c r="AN70" s="58"/>
      <c r="AO70" s="105"/>
      <c r="AP70" s="58"/>
      <c r="AQ70" s="106"/>
      <c r="AR70" s="57"/>
      <c r="AS70" s="57"/>
      <c r="AT70" s="57"/>
      <c r="AU70" s="57"/>
      <c r="AV70" s="57"/>
      <c r="AW70" s="57"/>
      <c r="AX70" s="57"/>
    </row>
    <row r="71" spans="1:50" ht="12" customHeight="1">
      <c r="A71" s="1629"/>
      <c r="B71" s="119"/>
      <c r="C71" s="57"/>
      <c r="D71" s="57"/>
      <c r="E71" s="103"/>
      <c r="F71" s="119"/>
      <c r="G71" s="57"/>
      <c r="H71" s="103"/>
      <c r="I71" s="119" t="s">
        <v>1562</v>
      </c>
      <c r="J71" s="57"/>
      <c r="K71" s="57"/>
      <c r="L71" s="103"/>
      <c r="M71" s="119"/>
      <c r="N71" s="57"/>
      <c r="O71" s="57"/>
      <c r="P71" s="103"/>
      <c r="Q71" s="57"/>
      <c r="R71" s="57"/>
      <c r="S71" s="57" t="s">
        <v>266</v>
      </c>
      <c r="T71" s="683" t="s">
        <v>1107</v>
      </c>
      <c r="U71" s="57" t="s">
        <v>324</v>
      </c>
      <c r="V71" s="57"/>
      <c r="W71" s="57"/>
      <c r="X71" s="683" t="s">
        <v>1107</v>
      </c>
      <c r="Y71" s="57" t="s">
        <v>1558</v>
      </c>
      <c r="Z71" s="57"/>
      <c r="AA71" s="57"/>
      <c r="AB71" s="57"/>
      <c r="AC71" s="683" t="s">
        <v>604</v>
      </c>
      <c r="AD71" s="57" t="s">
        <v>264</v>
      </c>
      <c r="AE71" s="57"/>
      <c r="AF71" s="57"/>
      <c r="AG71" s="57"/>
      <c r="AH71" s="57"/>
      <c r="AI71" s="57"/>
      <c r="AJ71" s="57"/>
      <c r="AK71" s="105"/>
      <c r="AL71" s="58"/>
      <c r="AM71" s="58"/>
      <c r="AN71" s="58"/>
      <c r="AO71" s="105"/>
      <c r="AP71" s="58"/>
      <c r="AQ71" s="106"/>
      <c r="AR71" s="57"/>
      <c r="AS71" s="57"/>
      <c r="AT71" s="57"/>
      <c r="AU71" s="57"/>
      <c r="AV71" s="57"/>
      <c r="AW71" s="57"/>
      <c r="AX71" s="57"/>
    </row>
    <row r="72" spans="1:50" ht="12" customHeight="1" thickBot="1">
      <c r="A72" s="1630"/>
      <c r="B72" s="140"/>
      <c r="C72" s="126"/>
      <c r="D72" s="126"/>
      <c r="E72" s="128"/>
      <c r="F72" s="140"/>
      <c r="G72" s="126"/>
      <c r="H72" s="128"/>
      <c r="I72" s="140" t="s">
        <v>1563</v>
      </c>
      <c r="J72" s="126"/>
      <c r="K72" s="126"/>
      <c r="L72" s="128"/>
      <c r="M72" s="1776" t="s">
        <v>1135</v>
      </c>
      <c r="N72" s="1777"/>
      <c r="O72" s="1777"/>
      <c r="P72" s="1778"/>
      <c r="Q72" s="140"/>
      <c r="R72" s="688" t="s">
        <v>1107</v>
      </c>
      <c r="S72" s="126" t="s">
        <v>1560</v>
      </c>
      <c r="T72" s="126"/>
      <c r="U72" s="126"/>
      <c r="V72" s="126" t="s">
        <v>8</v>
      </c>
      <c r="W72" s="688" t="s">
        <v>1107</v>
      </c>
      <c r="X72" s="126" t="s">
        <v>1561</v>
      </c>
      <c r="Y72" s="126"/>
      <c r="Z72" s="126"/>
      <c r="AA72" s="126"/>
      <c r="AB72" s="126"/>
      <c r="AC72" s="126"/>
      <c r="AD72" s="126"/>
      <c r="AE72" s="126"/>
      <c r="AF72" s="126"/>
      <c r="AG72" s="126"/>
      <c r="AH72" s="126"/>
      <c r="AI72" s="126"/>
      <c r="AJ72" s="128" t="s">
        <v>601</v>
      </c>
      <c r="AK72" s="129"/>
      <c r="AL72" s="61"/>
      <c r="AM72" s="61"/>
      <c r="AN72" s="61"/>
      <c r="AO72" s="129"/>
      <c r="AP72" s="61"/>
      <c r="AQ72" s="130"/>
      <c r="AR72" s="57"/>
      <c r="AS72" s="57"/>
      <c r="AT72" s="57"/>
      <c r="AU72" s="57"/>
      <c r="AV72" s="57"/>
      <c r="AW72" s="57"/>
      <c r="AX72" s="57"/>
    </row>
    <row r="73" spans="1:50" ht="12" customHeight="1"/>
    <row r="74" spans="1:50" ht="12" customHeight="1"/>
    <row r="75" spans="1:50" ht="12" customHeight="1"/>
    <row r="76" spans="1:50" ht="12" customHeight="1"/>
    <row r="77" spans="1:50" ht="12" customHeight="1"/>
    <row r="78" spans="1:50" ht="12" customHeight="1"/>
    <row r="79" spans="1:50" ht="12" customHeight="1"/>
    <row r="80" spans="1:5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9">
    <mergeCell ref="AH50:AJ50"/>
    <mergeCell ref="X51:AH51"/>
    <mergeCell ref="Y18:AB18"/>
    <mergeCell ref="Y19:AB19"/>
    <mergeCell ref="Y20:AB20"/>
    <mergeCell ref="AB28:AE28"/>
    <mergeCell ref="AH48:AJ48"/>
    <mergeCell ref="X43:AH43"/>
    <mergeCell ref="AH44:AJ44"/>
    <mergeCell ref="X45:AH45"/>
    <mergeCell ref="F6:H6"/>
    <mergeCell ref="Y21:AB21"/>
    <mergeCell ref="AC37:AH37"/>
    <mergeCell ref="U18:V18"/>
    <mergeCell ref="U19:V19"/>
    <mergeCell ref="U20:V20"/>
    <mergeCell ref="U21:V21"/>
    <mergeCell ref="M72:P72"/>
    <mergeCell ref="M60:P60"/>
    <mergeCell ref="M69:P69"/>
    <mergeCell ref="AO4:AQ4"/>
    <mergeCell ref="AK5:AN5"/>
    <mergeCell ref="AO5:AQ5"/>
    <mergeCell ref="W30:AH30"/>
    <mergeCell ref="AB24:AD24"/>
    <mergeCell ref="X49:AH49"/>
    <mergeCell ref="X38:AH38"/>
    <mergeCell ref="AH39:AJ39"/>
    <mergeCell ref="AH42:AJ42"/>
    <mergeCell ref="X41:AH41"/>
    <mergeCell ref="AH52:AJ52"/>
    <mergeCell ref="AH46:AJ46"/>
    <mergeCell ref="X47:AH47"/>
    <mergeCell ref="A1:AC1"/>
    <mergeCell ref="B4:E4"/>
    <mergeCell ref="F4:H4"/>
    <mergeCell ref="I4:L4"/>
    <mergeCell ref="W31:AH31"/>
    <mergeCell ref="B5:E5"/>
    <mergeCell ref="F5:H5"/>
    <mergeCell ref="I5:L5"/>
    <mergeCell ref="M5:P5"/>
    <mergeCell ref="B11:E11"/>
    <mergeCell ref="A6:A72"/>
    <mergeCell ref="M48:P48"/>
    <mergeCell ref="M52:P52"/>
    <mergeCell ref="I56:L60"/>
    <mergeCell ref="M58:P58"/>
    <mergeCell ref="Y35:AH35"/>
  </mergeCells>
  <phoneticPr fontId="4"/>
  <dataValidations count="8">
    <dataValidation type="list" allowBlank="1" showInputMessage="1" sqref="W30:AH31" xr:uid="{00000000-0002-0000-0D00-000000000000}">
      <formula1>$AS$30:$AX$30</formula1>
    </dataValidation>
    <dataValidation type="list" allowBlank="1" showInputMessage="1" sqref="AC37:AH37" xr:uid="{00000000-0002-0000-0D00-000001000000}">
      <formula1>$AT$37:$AV$37</formula1>
    </dataValidation>
    <dataValidation type="list" allowBlank="1" showInputMessage="1" sqref="Y35:AH35" xr:uid="{00000000-0002-0000-0D00-000002000000}">
      <formula1>$AT$35:$AU$35</formula1>
    </dataValidation>
    <dataValidation type="list" allowBlank="1" showInputMessage="1" showErrorMessage="1" sqref="M60 M72 M69 M58 M48 M52" xr:uid="{00000000-0002-0000-0D00-000003000000}">
      <formula1>"□該当無し,■該当なし"</formula1>
    </dataValidation>
    <dataValidation type="list" showInputMessage="1" showErrorMessage="1" sqref="AK6 AK29" xr:uid="{00000000-0002-0000-0D00-000004000000}">
      <formula1>"　,■,□"</formula1>
    </dataValidation>
    <dataValidation type="list" allowBlank="1" showInputMessage="1" showErrorMessage="1" sqref="T68 S22 W66 X68 AC68 T71 W69 R72 W63 R53:R61 X62 AE60 AC62 T62 AK7:AK19 R37 X71 X65 R63:R64 R30:R33 AC71 AC65 R69:R70 T65 AE58 AB40 AA8:AA9 Y48 AC48 AG46 Y46 AC46 V46 U6:U13 R35 AK61:AK63 V39 AG44 Y44 AC44 AG42 Y42 AC42 V42 AK38:AK42 AG39 S40 X40 AA23:AA24 AC26 X26 AA27:AA28 Y39 S16 V27:V28 V23:V24 R66:R67 AK53:AK56 AK30:AK31 AA12:AA13 AE56 V44 X6:X13 Z53:Z60 AE54 V48 AC39 W72 AG48 AG52 Y52 AC52 AG50 Y50 AC50 V50 V52" xr:uid="{00000000-0002-0000-0D00-000005000000}">
      <formula1>"■,□"</formula1>
    </dataValidation>
    <dataValidation type="list" allowBlank="1" showInputMessage="1" showErrorMessage="1" sqref="B11" xr:uid="{00000000-0002-0000-0D00-000006000000}">
      <formula1>"■該当なし,□該当なし"</formula1>
    </dataValidation>
    <dataValidation type="list" allowBlank="1" showInputMessage="1" sqref="F6:H6" xr:uid="{00000000-0002-0000-0D00-000007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1:AX69"/>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1765" t="s">
        <v>2698</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57"/>
      <c r="AE1" s="57"/>
      <c r="AF1" s="57"/>
      <c r="AG1" s="57"/>
      <c r="AH1" s="57"/>
      <c r="AI1" s="57"/>
      <c r="AJ1" s="57"/>
      <c r="AK1" s="57"/>
      <c r="AL1" s="57"/>
      <c r="AM1" s="57"/>
      <c r="AN1" s="57"/>
      <c r="AO1" s="120"/>
      <c r="AP1" s="120"/>
      <c r="AQ1" s="120" t="s">
        <v>1557</v>
      </c>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20"/>
      <c r="AP2" s="120"/>
      <c r="AQ2" s="120"/>
      <c r="AR2" s="57"/>
      <c r="AS2" s="57"/>
      <c r="AT2" s="57"/>
      <c r="AU2" s="57"/>
      <c r="AV2" s="57"/>
      <c r="AW2" s="57"/>
      <c r="AX2" s="57"/>
    </row>
    <row r="3" spans="1:50" ht="12" customHeight="1" thickBot="1">
      <c r="A3" s="150" t="s">
        <v>1872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108</v>
      </c>
      <c r="AK3" s="57"/>
      <c r="AL3" s="57"/>
      <c r="AM3" s="57"/>
      <c r="AN3" s="57"/>
      <c r="AO3" s="57"/>
      <c r="AP3" s="57"/>
      <c r="AQ3" s="57"/>
      <c r="AR3" s="57"/>
      <c r="AS3" s="57"/>
      <c r="AT3" s="57"/>
      <c r="AU3" s="57"/>
      <c r="AV3" s="57"/>
      <c r="AW3" s="57"/>
      <c r="AX3" s="57"/>
    </row>
    <row r="4" spans="1:50" ht="12" customHeight="1">
      <c r="A4" s="519"/>
      <c r="B4" s="1673" t="s">
        <v>111</v>
      </c>
      <c r="C4" s="1674"/>
      <c r="D4" s="1674"/>
      <c r="E4" s="1675"/>
      <c r="F4" s="1620" t="s">
        <v>24</v>
      </c>
      <c r="G4" s="1621"/>
      <c r="H4" s="1676"/>
      <c r="I4" s="1620" t="s">
        <v>112</v>
      </c>
      <c r="J4" s="1621"/>
      <c r="K4" s="1621"/>
      <c r="L4" s="1676"/>
      <c r="M4" s="520"/>
      <c r="N4" s="514"/>
      <c r="O4" s="514"/>
      <c r="P4" s="514"/>
      <c r="Q4" s="514"/>
      <c r="R4" s="514"/>
      <c r="S4" s="514"/>
      <c r="T4" s="514"/>
      <c r="U4" s="514"/>
      <c r="V4" s="514" t="s">
        <v>113</v>
      </c>
      <c r="W4" s="514"/>
      <c r="X4" s="514"/>
      <c r="Y4" s="514"/>
      <c r="Z4" s="514"/>
      <c r="AA4" s="514"/>
      <c r="AB4" s="514"/>
      <c r="AC4" s="514"/>
      <c r="AD4" s="514"/>
      <c r="AE4" s="514"/>
      <c r="AF4" s="514"/>
      <c r="AG4" s="514"/>
      <c r="AH4" s="514"/>
      <c r="AI4" s="514"/>
      <c r="AJ4" s="514"/>
      <c r="AK4" s="141"/>
      <c r="AL4" s="143"/>
      <c r="AM4" s="143"/>
      <c r="AN4" s="521" t="s">
        <v>1870</v>
      </c>
      <c r="AO4" s="1620" t="s">
        <v>115</v>
      </c>
      <c r="AP4" s="1621"/>
      <c r="AQ4" s="1622"/>
      <c r="AR4" s="57"/>
      <c r="AS4" s="57"/>
      <c r="AT4" s="57"/>
      <c r="AU4" s="57"/>
      <c r="AV4" s="57"/>
      <c r="AW4" s="57"/>
      <c r="AX4" s="57"/>
    </row>
    <row r="5" spans="1:50" ht="12" customHeight="1" thickBot="1">
      <c r="A5" s="522"/>
      <c r="B5" s="1641" t="s">
        <v>1825</v>
      </c>
      <c r="C5" s="1642"/>
      <c r="D5" s="1642"/>
      <c r="E5" s="1643"/>
      <c r="F5" s="1641" t="s">
        <v>1826</v>
      </c>
      <c r="G5" s="1642"/>
      <c r="H5" s="1643"/>
      <c r="I5" s="1641"/>
      <c r="J5" s="1642"/>
      <c r="K5" s="1642"/>
      <c r="L5" s="1643"/>
      <c r="M5" s="1623" t="s">
        <v>114</v>
      </c>
      <c r="N5" s="1624"/>
      <c r="O5" s="1624"/>
      <c r="P5" s="1625"/>
      <c r="Q5" s="126"/>
      <c r="R5" s="126"/>
      <c r="S5" s="126"/>
      <c r="T5" s="126"/>
      <c r="U5" s="126"/>
      <c r="V5" s="126"/>
      <c r="W5" s="126"/>
      <c r="X5" s="126" t="s">
        <v>115</v>
      </c>
      <c r="Y5" s="126"/>
      <c r="Z5" s="126"/>
      <c r="AA5" s="126"/>
      <c r="AB5" s="126"/>
      <c r="AC5" s="126"/>
      <c r="AD5" s="126"/>
      <c r="AE5" s="126"/>
      <c r="AF5" s="126"/>
      <c r="AG5" s="126"/>
      <c r="AH5" s="126"/>
      <c r="AI5" s="126"/>
      <c r="AJ5" s="126"/>
      <c r="AK5" s="1623" t="s">
        <v>116</v>
      </c>
      <c r="AL5" s="1624"/>
      <c r="AM5" s="1624"/>
      <c r="AN5" s="1625"/>
      <c r="AO5" s="1641" t="s">
        <v>1827</v>
      </c>
      <c r="AP5" s="1642"/>
      <c r="AQ5" s="1647"/>
      <c r="AR5" s="57"/>
      <c r="AS5" s="57"/>
      <c r="AT5" s="57"/>
      <c r="AU5" s="57"/>
      <c r="AV5" s="57"/>
      <c r="AW5" s="57"/>
      <c r="AX5" s="57"/>
    </row>
    <row r="6" spans="1:50" ht="12" customHeight="1">
      <c r="A6" s="1628" t="s">
        <v>1869</v>
      </c>
      <c r="B6" s="146" t="s">
        <v>1875</v>
      </c>
      <c r="C6" s="147"/>
      <c r="D6" s="147"/>
      <c r="E6" s="148"/>
      <c r="F6" s="1695">
        <f>自己評価書表紙!O28</f>
        <v>1</v>
      </c>
      <c r="G6" s="1648"/>
      <c r="H6" s="1696"/>
      <c r="I6" s="525" t="s">
        <v>1878</v>
      </c>
      <c r="J6" s="141"/>
      <c r="K6" s="141"/>
      <c r="L6" s="172"/>
      <c r="M6" s="1798" t="s">
        <v>1319</v>
      </c>
      <c r="N6" s="1799"/>
      <c r="O6" s="1799"/>
      <c r="P6" s="1800"/>
      <c r="Q6" s="141" t="s">
        <v>496</v>
      </c>
      <c r="R6" s="141" t="s">
        <v>1878</v>
      </c>
      <c r="S6" s="141"/>
      <c r="T6" s="141"/>
      <c r="U6" s="59"/>
      <c r="V6" s="57" t="s">
        <v>1866</v>
      </c>
      <c r="W6" s="683" t="s">
        <v>1107</v>
      </c>
      <c r="X6" s="104" t="s">
        <v>916</v>
      </c>
      <c r="Z6" s="683" t="s">
        <v>1107</v>
      </c>
      <c r="AA6" s="104" t="s">
        <v>743</v>
      </c>
      <c r="AB6" s="104" t="s">
        <v>1867</v>
      </c>
      <c r="AC6" s="141"/>
      <c r="AD6" s="141"/>
      <c r="AE6" s="141"/>
      <c r="AF6" s="141"/>
      <c r="AG6" s="141"/>
      <c r="AH6" s="141"/>
      <c r="AI6" s="141"/>
      <c r="AJ6" s="141"/>
      <c r="AK6" s="693" t="s">
        <v>1107</v>
      </c>
      <c r="AL6" s="59" t="s">
        <v>160</v>
      </c>
      <c r="AM6" s="59"/>
      <c r="AN6" s="59"/>
      <c r="AO6" s="525" t="s">
        <v>1871</v>
      </c>
      <c r="AP6" s="141" t="s">
        <v>1829</v>
      </c>
      <c r="AQ6" s="526"/>
      <c r="AR6" s="57"/>
      <c r="AS6" s="57"/>
      <c r="AT6" s="57"/>
      <c r="AU6" s="57"/>
      <c r="AV6" s="57"/>
      <c r="AW6" s="57"/>
      <c r="AX6" s="57"/>
    </row>
    <row r="7" spans="1:50" ht="12" customHeight="1">
      <c r="A7" s="1629"/>
      <c r="B7" s="119" t="s">
        <v>1876</v>
      </c>
      <c r="C7" s="57"/>
      <c r="D7" s="57"/>
      <c r="E7" s="103"/>
      <c r="F7" s="131"/>
      <c r="G7" s="124"/>
      <c r="H7" s="132"/>
      <c r="I7" s="119"/>
      <c r="J7" s="57"/>
      <c r="K7" s="57"/>
      <c r="L7" s="103"/>
      <c r="M7" s="1746"/>
      <c r="N7" s="1744"/>
      <c r="O7" s="1744"/>
      <c r="P7" s="1745"/>
      <c r="Q7" s="57"/>
      <c r="R7" s="57"/>
      <c r="S7" s="57"/>
      <c r="T7" s="57"/>
      <c r="U7" s="58"/>
      <c r="V7" s="57"/>
      <c r="W7" s="57"/>
      <c r="X7" s="58"/>
      <c r="Y7" s="57"/>
      <c r="Z7" s="57"/>
      <c r="AA7" s="57"/>
      <c r="AB7" s="57"/>
      <c r="AC7" s="57"/>
      <c r="AD7" s="57"/>
      <c r="AE7" s="57"/>
      <c r="AF7" s="57"/>
      <c r="AG7" s="57"/>
      <c r="AH7" s="57"/>
      <c r="AI7" s="57"/>
      <c r="AJ7" s="103"/>
      <c r="AK7" s="683" t="s">
        <v>1107</v>
      </c>
      <c r="AL7" s="58" t="s">
        <v>249</v>
      </c>
      <c r="AM7" s="58"/>
      <c r="AN7" s="58"/>
      <c r="AO7" s="119" t="s">
        <v>1871</v>
      </c>
      <c r="AP7" s="57" t="s">
        <v>1830</v>
      </c>
      <c r="AQ7" s="106"/>
      <c r="AR7" s="57"/>
      <c r="AS7" s="57"/>
      <c r="AT7" s="57"/>
      <c r="AU7" s="57"/>
      <c r="AV7" s="57"/>
      <c r="AW7" s="57"/>
      <c r="AX7" s="57"/>
    </row>
    <row r="8" spans="1:50" ht="12" customHeight="1">
      <c r="A8" s="1629"/>
      <c r="B8" s="119" t="s">
        <v>1877</v>
      </c>
      <c r="C8" s="57"/>
      <c r="D8" s="57"/>
      <c r="E8" s="103"/>
      <c r="F8" s="131"/>
      <c r="G8" s="124"/>
      <c r="H8" s="132"/>
      <c r="I8" s="119"/>
      <c r="J8" s="57"/>
      <c r="K8" s="57"/>
      <c r="L8" s="103"/>
      <c r="M8" s="1746"/>
      <c r="N8" s="1744"/>
      <c r="O8" s="1744"/>
      <c r="P8" s="1745"/>
      <c r="Q8" s="57"/>
      <c r="R8" s="57"/>
      <c r="S8" s="57"/>
      <c r="T8" s="57"/>
      <c r="U8" s="58"/>
      <c r="V8" s="57"/>
      <c r="W8" s="57"/>
      <c r="X8" s="58"/>
      <c r="Y8" s="57"/>
      <c r="Z8" s="57"/>
      <c r="AA8" s="58"/>
      <c r="AB8" s="57"/>
      <c r="AC8" s="57"/>
      <c r="AD8" s="57"/>
      <c r="AE8" s="57"/>
      <c r="AF8" s="57"/>
      <c r="AG8" s="57"/>
      <c r="AH8" s="57"/>
      <c r="AI8" s="57"/>
      <c r="AJ8" s="103"/>
      <c r="AK8" s="683" t="s">
        <v>1107</v>
      </c>
      <c r="AL8" s="1626"/>
      <c r="AM8" s="1626"/>
      <c r="AN8" s="1627"/>
      <c r="AO8" s="105"/>
      <c r="AP8" s="58"/>
      <c r="AQ8" s="106"/>
      <c r="AR8" s="57"/>
      <c r="AS8" s="57"/>
      <c r="AT8" s="57"/>
      <c r="AU8" s="57"/>
      <c r="AV8" s="57"/>
      <c r="AW8" s="57"/>
      <c r="AX8" s="57"/>
    </row>
    <row r="9" spans="1:50" ht="12" customHeight="1">
      <c r="A9" s="1629"/>
      <c r="B9" s="119"/>
      <c r="C9" s="57"/>
      <c r="D9" s="57"/>
      <c r="E9" s="103"/>
      <c r="F9" s="131"/>
      <c r="G9" s="124"/>
      <c r="H9" s="132"/>
      <c r="I9" s="119"/>
      <c r="J9" s="57"/>
      <c r="K9" s="57"/>
      <c r="L9" s="103"/>
      <c r="M9" s="1801"/>
      <c r="N9" s="1802"/>
      <c r="O9" s="1802"/>
      <c r="P9" s="1803"/>
      <c r="Q9" s="122"/>
      <c r="R9" s="111"/>
      <c r="S9" s="111"/>
      <c r="T9" s="111"/>
      <c r="U9" s="113"/>
      <c r="V9" s="111"/>
      <c r="W9" s="111"/>
      <c r="X9" s="113"/>
      <c r="Y9" s="111"/>
      <c r="Z9" s="111"/>
      <c r="AA9" s="113"/>
      <c r="AB9" s="111"/>
      <c r="AC9" s="111"/>
      <c r="AD9" s="111"/>
      <c r="AE9" s="111"/>
      <c r="AF9" s="111"/>
      <c r="AG9" s="111"/>
      <c r="AH9" s="111"/>
      <c r="AI9" s="111"/>
      <c r="AJ9" s="152"/>
      <c r="AK9" s="682" t="s">
        <v>1107</v>
      </c>
      <c r="AL9" s="1626"/>
      <c r="AM9" s="1626"/>
      <c r="AN9" s="1627"/>
      <c r="AO9" s="105"/>
      <c r="AP9" s="58"/>
      <c r="AQ9" s="106"/>
      <c r="AR9" s="57"/>
      <c r="AS9" s="57"/>
      <c r="AT9" s="57"/>
      <c r="AU9" s="57"/>
      <c r="AV9" s="57"/>
      <c r="AW9" s="57"/>
      <c r="AX9" s="57"/>
    </row>
    <row r="10" spans="1:50" ht="12" customHeight="1">
      <c r="A10" s="1629"/>
      <c r="B10" s="1682" t="s">
        <v>1140</v>
      </c>
      <c r="C10" s="1650"/>
      <c r="D10" s="1650"/>
      <c r="E10" s="1766"/>
      <c r="F10" s="119"/>
      <c r="G10" s="57"/>
      <c r="H10" s="103"/>
      <c r="I10" s="119"/>
      <c r="J10" s="57"/>
      <c r="K10" s="57"/>
      <c r="L10" s="103"/>
      <c r="M10" s="1784" t="s">
        <v>1898</v>
      </c>
      <c r="N10" s="1785"/>
      <c r="O10" s="1785"/>
      <c r="P10" s="1786"/>
      <c r="Q10" s="57" t="s">
        <v>496</v>
      </c>
      <c r="R10" s="57" t="s">
        <v>1878</v>
      </c>
      <c r="S10" s="57"/>
      <c r="T10" s="57"/>
      <c r="U10" s="58"/>
      <c r="V10" s="57" t="s">
        <v>1866</v>
      </c>
      <c r="W10" s="683" t="s">
        <v>1107</v>
      </c>
      <c r="X10" s="104" t="s">
        <v>916</v>
      </c>
      <c r="Z10" s="683" t="s">
        <v>1107</v>
      </c>
      <c r="AA10" s="104" t="s">
        <v>743</v>
      </c>
      <c r="AB10" s="104" t="s">
        <v>1867</v>
      </c>
      <c r="AC10" s="57"/>
      <c r="AD10" s="57"/>
      <c r="AE10" s="57"/>
      <c r="AF10" s="57"/>
      <c r="AG10" s="57"/>
      <c r="AH10" s="57"/>
      <c r="AI10" s="57"/>
      <c r="AJ10" s="57"/>
      <c r="AK10" s="685" t="s">
        <v>1107</v>
      </c>
      <c r="AL10" s="153" t="s">
        <v>160</v>
      </c>
      <c r="AM10" s="153"/>
      <c r="AN10" s="539"/>
      <c r="AO10" s="138" t="s">
        <v>1871</v>
      </c>
      <c r="AP10" s="109" t="s">
        <v>1829</v>
      </c>
      <c r="AQ10" s="533"/>
      <c r="AR10" s="57"/>
      <c r="AS10" s="57"/>
      <c r="AT10" s="57"/>
      <c r="AU10" s="57"/>
      <c r="AV10" s="57"/>
      <c r="AW10" s="57"/>
      <c r="AX10" s="57"/>
    </row>
    <row r="11" spans="1:50" ht="12" customHeight="1">
      <c r="A11" s="1629"/>
      <c r="B11" s="119"/>
      <c r="C11" s="57"/>
      <c r="D11" s="57"/>
      <c r="E11" s="103"/>
      <c r="F11" s="119"/>
      <c r="G11" s="57"/>
      <c r="H11" s="103"/>
      <c r="I11" s="119"/>
      <c r="J11" s="57"/>
      <c r="K11" s="57"/>
      <c r="L11" s="103"/>
      <c r="M11" s="1787"/>
      <c r="N11" s="1788"/>
      <c r="O11" s="1788"/>
      <c r="P11" s="1789"/>
      <c r="Q11" s="683" t="s">
        <v>1107</v>
      </c>
      <c r="R11" s="57" t="s">
        <v>1879</v>
      </c>
      <c r="S11" s="57"/>
      <c r="T11" s="57"/>
      <c r="U11" s="58"/>
      <c r="V11" s="57"/>
      <c r="W11" s="57"/>
      <c r="X11" s="58"/>
      <c r="Y11" s="57"/>
      <c r="Z11" s="57"/>
      <c r="AA11" s="57"/>
      <c r="AB11" s="57"/>
      <c r="AC11" s="57"/>
      <c r="AD11" s="57"/>
      <c r="AE11" s="57"/>
      <c r="AF11" s="57"/>
      <c r="AG11" s="57"/>
      <c r="AH11" s="57"/>
      <c r="AI11" s="57"/>
      <c r="AJ11" s="103"/>
      <c r="AK11" s="682" t="s">
        <v>1107</v>
      </c>
      <c r="AL11" s="58" t="s">
        <v>249</v>
      </c>
      <c r="AM11" s="58"/>
      <c r="AN11" s="185"/>
      <c r="AO11" s="119" t="s">
        <v>1871</v>
      </c>
      <c r="AP11" s="57" t="s">
        <v>1830</v>
      </c>
      <c r="AQ11" s="106"/>
      <c r="AR11" s="57"/>
      <c r="AS11" s="57"/>
      <c r="AT11" s="57"/>
      <c r="AU11" s="57"/>
      <c r="AV11" s="57"/>
      <c r="AW11" s="57"/>
      <c r="AX11" s="57"/>
    </row>
    <row r="12" spans="1:50" ht="12" customHeight="1">
      <c r="A12" s="1629"/>
      <c r="B12" s="119"/>
      <c r="C12" s="57"/>
      <c r="D12" s="57"/>
      <c r="E12" s="103"/>
      <c r="F12" s="119"/>
      <c r="G12" s="57"/>
      <c r="H12" s="103"/>
      <c r="I12" s="119"/>
      <c r="J12" s="57"/>
      <c r="K12" s="57"/>
      <c r="L12" s="103"/>
      <c r="M12" s="1795"/>
      <c r="N12" s="1796"/>
      <c r="O12" s="1796"/>
      <c r="P12" s="1797"/>
      <c r="Q12" s="111"/>
      <c r="R12" s="111"/>
      <c r="S12" s="111"/>
      <c r="T12" s="111"/>
      <c r="U12" s="113"/>
      <c r="V12" s="111"/>
      <c r="W12" s="111"/>
      <c r="X12" s="113"/>
      <c r="Y12" s="111"/>
      <c r="Z12" s="111"/>
      <c r="AA12" s="113"/>
      <c r="AB12" s="111"/>
      <c r="AC12" s="111"/>
      <c r="AD12" s="111"/>
      <c r="AE12" s="111"/>
      <c r="AF12" s="111"/>
      <c r="AG12" s="111"/>
      <c r="AH12" s="111"/>
      <c r="AI12" s="111"/>
      <c r="AJ12" s="152"/>
      <c r="AK12" s="684" t="s">
        <v>1107</v>
      </c>
      <c r="AL12" s="113" t="s">
        <v>1621</v>
      </c>
      <c r="AM12" s="113"/>
      <c r="AN12" s="532"/>
      <c r="AO12" s="122"/>
      <c r="AP12" s="111"/>
      <c r="AQ12" s="114"/>
      <c r="AR12" s="57"/>
      <c r="AS12" s="57"/>
      <c r="AT12" s="57"/>
      <c r="AU12" s="57"/>
      <c r="AV12" s="57"/>
      <c r="AW12" s="57"/>
      <c r="AX12" s="57"/>
    </row>
    <row r="13" spans="1:50" ht="12" customHeight="1">
      <c r="A13" s="1629"/>
      <c r="B13" s="119"/>
      <c r="C13" s="57"/>
      <c r="D13" s="57"/>
      <c r="E13" s="103"/>
      <c r="F13" s="119"/>
      <c r="G13" s="57"/>
      <c r="H13" s="103"/>
      <c r="I13" s="119"/>
      <c r="J13" s="57"/>
      <c r="K13" s="57"/>
      <c r="L13" s="103"/>
      <c r="M13" s="1784" t="s">
        <v>2104</v>
      </c>
      <c r="N13" s="1790"/>
      <c r="O13" s="1790"/>
      <c r="P13" s="1791"/>
      <c r="Q13" s="57" t="s">
        <v>168</v>
      </c>
      <c r="R13" s="57" t="s">
        <v>1880</v>
      </c>
      <c r="S13" s="57"/>
      <c r="T13" s="57"/>
      <c r="U13" s="57"/>
      <c r="V13" s="57"/>
      <c r="W13" s="57"/>
      <c r="X13" s="57"/>
      <c r="Y13" s="57"/>
      <c r="Z13" s="57"/>
      <c r="AA13" s="57"/>
      <c r="AB13" s="57"/>
      <c r="AC13" s="57"/>
      <c r="AD13" s="57"/>
      <c r="AE13" s="57"/>
      <c r="AF13" s="57"/>
      <c r="AG13" s="57"/>
      <c r="AH13" s="57"/>
      <c r="AI13" s="57"/>
      <c r="AJ13" s="103"/>
      <c r="AK13" s="682" t="s">
        <v>1107</v>
      </c>
      <c r="AL13" s="58" t="s">
        <v>160</v>
      </c>
      <c r="AM13" s="58"/>
      <c r="AN13" s="58"/>
      <c r="AO13" s="119" t="s">
        <v>330</v>
      </c>
      <c r="AP13" s="57" t="s">
        <v>1829</v>
      </c>
      <c r="AQ13" s="106"/>
      <c r="AR13" s="57"/>
      <c r="AS13" s="57"/>
      <c r="AT13" s="57"/>
      <c r="AU13" s="57"/>
      <c r="AV13" s="57"/>
      <c r="AW13" s="57"/>
      <c r="AX13" s="57"/>
    </row>
    <row r="14" spans="1:50" ht="12" customHeight="1">
      <c r="A14" s="1629"/>
      <c r="B14" s="119"/>
      <c r="C14" s="57"/>
      <c r="D14" s="57"/>
      <c r="E14" s="103"/>
      <c r="F14" s="119"/>
      <c r="G14" s="57"/>
      <c r="H14" s="103"/>
      <c r="I14" s="119"/>
      <c r="J14" s="57"/>
      <c r="K14" s="57"/>
      <c r="L14" s="103"/>
      <c r="M14" s="1792"/>
      <c r="N14" s="1793"/>
      <c r="O14" s="1793"/>
      <c r="P14" s="1794"/>
      <c r="Q14" s="120"/>
      <c r="R14" s="683" t="s">
        <v>1107</v>
      </c>
      <c r="S14" s="57" t="s">
        <v>1881</v>
      </c>
      <c r="T14" s="57"/>
      <c r="U14" s="57"/>
      <c r="V14" s="57"/>
      <c r="W14" s="104"/>
      <c r="X14" s="683" t="s">
        <v>1107</v>
      </c>
      <c r="Y14" s="116" t="s">
        <v>1882</v>
      </c>
      <c r="Z14" s="104"/>
      <c r="AA14" s="104"/>
      <c r="AB14" s="104"/>
      <c r="AC14" s="104"/>
      <c r="AD14" s="683" t="s">
        <v>1107</v>
      </c>
      <c r="AE14" s="116" t="s">
        <v>1883</v>
      </c>
      <c r="AF14" s="104"/>
      <c r="AG14" s="104"/>
      <c r="AH14" s="104"/>
      <c r="AI14" s="57"/>
      <c r="AJ14" s="103"/>
      <c r="AK14" s="682" t="s">
        <v>1107</v>
      </c>
      <c r="AL14" s="58" t="s">
        <v>1621</v>
      </c>
      <c r="AM14" s="58"/>
      <c r="AN14" s="58"/>
      <c r="AO14" s="119" t="s">
        <v>1871</v>
      </c>
      <c r="AP14" s="57" t="s">
        <v>1830</v>
      </c>
      <c r="AQ14" s="106"/>
      <c r="AR14" s="57"/>
      <c r="AS14" s="57"/>
      <c r="AT14" s="57"/>
      <c r="AU14" s="57"/>
      <c r="AV14" s="57"/>
      <c r="AW14" s="57"/>
      <c r="AX14" s="57"/>
    </row>
    <row r="15" spans="1:50" ht="12" customHeight="1">
      <c r="A15" s="1629"/>
      <c r="B15" s="119"/>
      <c r="C15" s="57"/>
      <c r="D15" s="57"/>
      <c r="E15" s="103"/>
      <c r="F15" s="119"/>
      <c r="G15" s="57"/>
      <c r="H15" s="103"/>
      <c r="I15" s="119"/>
      <c r="J15" s="57"/>
      <c r="K15" s="57"/>
      <c r="L15" s="103"/>
      <c r="M15" s="119"/>
      <c r="N15" s="57"/>
      <c r="O15" s="57"/>
      <c r="P15" s="103"/>
      <c r="Q15" s="57"/>
      <c r="R15" s="683" t="s">
        <v>1107</v>
      </c>
      <c r="S15" s="58" t="s">
        <v>1884</v>
      </c>
      <c r="T15" s="57"/>
      <c r="U15" s="57"/>
      <c r="V15" s="57"/>
      <c r="W15" s="57"/>
      <c r="X15" s="120" t="s">
        <v>1874</v>
      </c>
      <c r="Y15" s="1759"/>
      <c r="Z15" s="1759"/>
      <c r="AA15" s="1759"/>
      <c r="AB15" s="1759"/>
      <c r="AC15" s="1759"/>
      <c r="AD15" s="1759"/>
      <c r="AE15" s="1759"/>
      <c r="AF15" s="1759"/>
      <c r="AG15" s="1759"/>
      <c r="AH15" s="104" t="s">
        <v>1873</v>
      </c>
      <c r="AI15" s="57"/>
      <c r="AJ15" s="57"/>
      <c r="AK15" s="682" t="s">
        <v>1107</v>
      </c>
      <c r="AL15" s="58" t="s">
        <v>1618</v>
      </c>
      <c r="AM15" s="58"/>
      <c r="AN15" s="58"/>
      <c r="AO15" s="105"/>
      <c r="AP15" s="58"/>
      <c r="AQ15" s="106"/>
      <c r="AR15" s="57"/>
      <c r="AS15" s="57"/>
      <c r="AT15" s="57"/>
      <c r="AU15" s="57"/>
      <c r="AV15" s="57"/>
      <c r="AW15" s="57"/>
      <c r="AX15" s="57"/>
    </row>
    <row r="16" spans="1:50" ht="12" customHeight="1">
      <c r="A16" s="1629"/>
      <c r="B16" s="119"/>
      <c r="C16" s="57"/>
      <c r="D16" s="57"/>
      <c r="E16" s="103"/>
      <c r="F16" s="119"/>
      <c r="G16" s="57"/>
      <c r="H16" s="103"/>
      <c r="I16" s="119"/>
      <c r="J16" s="57"/>
      <c r="K16" s="57"/>
      <c r="L16" s="103"/>
      <c r="M16" s="119"/>
      <c r="N16" s="57"/>
      <c r="O16" s="57"/>
      <c r="P16" s="103"/>
      <c r="Q16" s="57" t="s">
        <v>168</v>
      </c>
      <c r="R16" s="57" t="s">
        <v>1885</v>
      </c>
      <c r="S16" s="57"/>
      <c r="T16" s="120"/>
      <c r="U16" s="57"/>
      <c r="V16" s="57"/>
      <c r="W16" s="57"/>
      <c r="X16" s="120"/>
      <c r="Y16" s="124"/>
      <c r="Z16" s="124"/>
      <c r="AA16" s="124"/>
      <c r="AB16" s="124"/>
      <c r="AC16" s="104"/>
      <c r="AD16" s="104"/>
      <c r="AE16" s="104"/>
      <c r="AF16" s="104"/>
      <c r="AG16" s="104"/>
      <c r="AH16" s="104"/>
      <c r="AI16" s="57"/>
      <c r="AJ16" s="57"/>
      <c r="AK16" s="682" t="s">
        <v>1107</v>
      </c>
      <c r="AL16" s="58" t="s">
        <v>249</v>
      </c>
      <c r="AM16" s="58"/>
      <c r="AN16" s="58"/>
      <c r="AO16" s="119"/>
      <c r="AP16" s="57"/>
      <c r="AQ16" s="106"/>
      <c r="AR16" s="57"/>
      <c r="AS16" s="57"/>
      <c r="AT16" s="57"/>
      <c r="AU16" s="57"/>
      <c r="AV16" s="57"/>
      <c r="AW16" s="57"/>
      <c r="AX16" s="57"/>
    </row>
    <row r="17" spans="1:50" ht="12" customHeight="1">
      <c r="A17" s="1629"/>
      <c r="B17" s="119"/>
      <c r="C17" s="57"/>
      <c r="D17" s="57"/>
      <c r="E17" s="103"/>
      <c r="F17" s="119"/>
      <c r="G17" s="57"/>
      <c r="H17" s="103"/>
      <c r="I17" s="119"/>
      <c r="J17" s="57"/>
      <c r="K17" s="57"/>
      <c r="L17" s="103"/>
      <c r="M17" s="122"/>
      <c r="N17" s="111"/>
      <c r="O17" s="111"/>
      <c r="P17" s="152"/>
      <c r="Q17" s="122"/>
      <c r="R17" s="684" t="s">
        <v>1107</v>
      </c>
      <c r="S17" s="111" t="s">
        <v>1886</v>
      </c>
      <c r="T17" s="145"/>
      <c r="U17" s="158"/>
      <c r="V17" s="684" t="s">
        <v>1107</v>
      </c>
      <c r="W17" s="113" t="s">
        <v>1763</v>
      </c>
      <c r="X17" s="111"/>
      <c r="Y17" s="145" t="s">
        <v>1874</v>
      </c>
      <c r="Z17" s="1755"/>
      <c r="AA17" s="1755"/>
      <c r="AB17" s="1755"/>
      <c r="AC17" s="1755"/>
      <c r="AD17" s="1755"/>
      <c r="AE17" s="1755"/>
      <c r="AF17" s="1755"/>
      <c r="AG17" s="1755"/>
      <c r="AH17" s="117" t="s">
        <v>1873</v>
      </c>
      <c r="AI17" s="111"/>
      <c r="AJ17" s="111"/>
      <c r="AK17" s="689" t="s">
        <v>1107</v>
      </c>
      <c r="AL17" s="1763"/>
      <c r="AM17" s="1763"/>
      <c r="AN17" s="1764"/>
      <c r="AO17" s="122"/>
      <c r="AP17" s="111"/>
      <c r="AQ17" s="114"/>
      <c r="AR17" s="57"/>
      <c r="AS17" s="57"/>
      <c r="AT17" s="57"/>
      <c r="AU17" s="57"/>
      <c r="AV17" s="57"/>
      <c r="AW17" s="57"/>
      <c r="AX17" s="57"/>
    </row>
    <row r="18" spans="1:50" ht="12" customHeight="1">
      <c r="A18" s="1629"/>
      <c r="B18" s="119"/>
      <c r="C18" s="57"/>
      <c r="D18" s="57"/>
      <c r="E18" s="103"/>
      <c r="F18" s="119"/>
      <c r="G18" s="57"/>
      <c r="H18" s="103"/>
      <c r="I18" s="119"/>
      <c r="J18" s="57"/>
      <c r="K18" s="57"/>
      <c r="L18" s="103"/>
      <c r="M18" s="1719" t="s">
        <v>2105</v>
      </c>
      <c r="N18" s="1655"/>
      <c r="O18" s="1655"/>
      <c r="P18" s="1656"/>
      <c r="Q18" s="57" t="s">
        <v>168</v>
      </c>
      <c r="R18" s="57" t="s">
        <v>1887</v>
      </c>
      <c r="S18" s="57"/>
      <c r="T18" s="57"/>
      <c r="U18" s="57"/>
      <c r="V18" s="57"/>
      <c r="W18" s="57"/>
      <c r="X18" s="57"/>
      <c r="Y18" s="57"/>
      <c r="Z18" s="57"/>
      <c r="AA18" s="57"/>
      <c r="AB18" s="57"/>
      <c r="AC18" s="57"/>
      <c r="AD18" s="57"/>
      <c r="AE18" s="57"/>
      <c r="AF18" s="57"/>
      <c r="AG18" s="57"/>
      <c r="AH18" s="104"/>
      <c r="AI18" s="57"/>
      <c r="AJ18" s="57"/>
      <c r="AK18" s="682" t="s">
        <v>1107</v>
      </c>
      <c r="AL18" s="58" t="s">
        <v>1621</v>
      </c>
      <c r="AM18" s="58"/>
      <c r="AN18" s="58"/>
      <c r="AO18" s="119" t="s">
        <v>3</v>
      </c>
      <c r="AP18" s="57" t="s">
        <v>1829</v>
      </c>
      <c r="AQ18" s="106"/>
      <c r="AR18" s="57"/>
      <c r="AS18" s="57"/>
      <c r="AT18" s="57"/>
      <c r="AU18" s="57"/>
      <c r="AV18" s="57"/>
      <c r="AW18" s="57"/>
      <c r="AX18" s="57"/>
    </row>
    <row r="19" spans="1:50" ht="12" customHeight="1">
      <c r="A19" s="1629"/>
      <c r="B19" s="119"/>
      <c r="C19" s="57"/>
      <c r="D19" s="57"/>
      <c r="E19" s="103"/>
      <c r="F19" s="119"/>
      <c r="G19" s="57"/>
      <c r="H19" s="103"/>
      <c r="I19" s="119"/>
      <c r="J19" s="57"/>
      <c r="K19" s="57"/>
      <c r="L19" s="103"/>
      <c r="M19" s="1719"/>
      <c r="N19" s="1655"/>
      <c r="O19" s="1655"/>
      <c r="P19" s="1656"/>
      <c r="Q19" s="120"/>
      <c r="R19" s="683" t="s">
        <v>1107</v>
      </c>
      <c r="S19" s="57" t="s">
        <v>1888</v>
      </c>
      <c r="T19" s="57"/>
      <c r="U19" s="57"/>
      <c r="V19" s="57"/>
      <c r="W19" s="104"/>
      <c r="X19" s="683" t="s">
        <v>1107</v>
      </c>
      <c r="Y19" s="116" t="s">
        <v>1889</v>
      </c>
      <c r="Z19" s="104"/>
      <c r="AA19" s="104"/>
      <c r="AB19" s="104"/>
      <c r="AC19" s="104"/>
      <c r="AD19" s="683" t="s">
        <v>1107</v>
      </c>
      <c r="AE19" s="116" t="s">
        <v>1890</v>
      </c>
      <c r="AF19" s="104"/>
      <c r="AG19" s="104"/>
      <c r="AH19" s="104"/>
      <c r="AI19" s="57"/>
      <c r="AJ19" s="57"/>
      <c r="AK19" s="682" t="s">
        <v>1107</v>
      </c>
      <c r="AL19" s="58" t="s">
        <v>1618</v>
      </c>
      <c r="AM19" s="58"/>
      <c r="AN19" s="58"/>
      <c r="AO19" s="119" t="s">
        <v>3</v>
      </c>
      <c r="AP19" s="57" t="s">
        <v>1830</v>
      </c>
      <c r="AQ19" s="106"/>
      <c r="AR19" s="57"/>
      <c r="AS19" s="57"/>
      <c r="AT19" s="57"/>
      <c r="AU19" s="57"/>
      <c r="AV19" s="57"/>
      <c r="AW19" s="57"/>
      <c r="AX19" s="57"/>
    </row>
    <row r="20" spans="1:50" ht="12" customHeight="1">
      <c r="A20" s="1629"/>
      <c r="B20" s="119"/>
      <c r="C20" s="57"/>
      <c r="D20" s="57"/>
      <c r="E20" s="103"/>
      <c r="F20" s="119"/>
      <c r="G20" s="57"/>
      <c r="H20" s="103"/>
      <c r="I20" s="119"/>
      <c r="J20" s="57"/>
      <c r="K20" s="57"/>
      <c r="L20" s="103"/>
      <c r="M20" s="119"/>
      <c r="N20" s="57"/>
      <c r="O20" s="57"/>
      <c r="P20" s="103"/>
      <c r="Q20" s="57"/>
      <c r="R20" s="683" t="s">
        <v>1107</v>
      </c>
      <c r="S20" s="58" t="s">
        <v>1763</v>
      </c>
      <c r="T20" s="57"/>
      <c r="U20" s="120" t="s">
        <v>1874</v>
      </c>
      <c r="V20" s="1759"/>
      <c r="W20" s="1759"/>
      <c r="X20" s="1759"/>
      <c r="Y20" s="1759"/>
      <c r="Z20" s="1759"/>
      <c r="AA20" s="1759"/>
      <c r="AB20" s="1759"/>
      <c r="AC20" s="1759"/>
      <c r="AD20" s="1759"/>
      <c r="AE20" s="104" t="s">
        <v>1873</v>
      </c>
      <c r="AF20" s="104"/>
      <c r="AG20" s="104"/>
      <c r="AH20" s="104"/>
      <c r="AI20" s="57"/>
      <c r="AJ20" s="57"/>
      <c r="AK20" s="682" t="s">
        <v>1107</v>
      </c>
      <c r="AL20" s="58" t="s">
        <v>249</v>
      </c>
      <c r="AM20" s="58"/>
      <c r="AN20" s="58"/>
      <c r="AO20" s="119"/>
      <c r="AP20" s="57"/>
      <c r="AQ20" s="106"/>
      <c r="AR20" s="57"/>
      <c r="AS20" s="57"/>
      <c r="AT20" s="57"/>
      <c r="AU20" s="57"/>
      <c r="AV20" s="57"/>
      <c r="AW20" s="57"/>
      <c r="AX20" s="57"/>
    </row>
    <row r="21" spans="1:50" ht="12" customHeight="1">
      <c r="A21" s="1629"/>
      <c r="B21" s="119"/>
      <c r="C21" s="57"/>
      <c r="D21" s="57"/>
      <c r="E21" s="103"/>
      <c r="F21" s="119"/>
      <c r="G21" s="57"/>
      <c r="H21" s="103"/>
      <c r="I21" s="119"/>
      <c r="J21" s="57"/>
      <c r="K21" s="57"/>
      <c r="L21" s="103"/>
      <c r="M21" s="119"/>
      <c r="N21" s="57"/>
      <c r="O21" s="57"/>
      <c r="P21" s="103"/>
      <c r="Q21" s="57" t="s">
        <v>168</v>
      </c>
      <c r="R21" s="57" t="s">
        <v>1891</v>
      </c>
      <c r="S21" s="58"/>
      <c r="T21" s="57"/>
      <c r="U21" s="57"/>
      <c r="V21" s="57"/>
      <c r="W21" s="57"/>
      <c r="X21" s="57"/>
      <c r="Y21" s="104"/>
      <c r="Z21" s="104"/>
      <c r="AA21" s="104"/>
      <c r="AB21" s="104"/>
      <c r="AC21" s="104"/>
      <c r="AD21" s="104"/>
      <c r="AE21" s="104"/>
      <c r="AF21" s="104"/>
      <c r="AG21" s="104"/>
      <c r="AH21" s="104"/>
      <c r="AI21" s="57"/>
      <c r="AJ21" s="57"/>
      <c r="AK21" s="682" t="s">
        <v>1107</v>
      </c>
      <c r="AL21" s="1626"/>
      <c r="AM21" s="1626"/>
      <c r="AN21" s="1627"/>
      <c r="AO21" s="119"/>
      <c r="AP21" s="57"/>
      <c r="AQ21" s="106"/>
      <c r="AR21" s="57"/>
      <c r="AS21" s="57"/>
      <c r="AT21" s="57"/>
      <c r="AU21" s="57"/>
      <c r="AV21" s="57"/>
      <c r="AW21" s="57"/>
      <c r="AX21" s="57"/>
    </row>
    <row r="22" spans="1:50" ht="12" customHeight="1">
      <c r="A22" s="1629"/>
      <c r="B22" s="119"/>
      <c r="C22" s="57"/>
      <c r="D22" s="57"/>
      <c r="E22" s="103"/>
      <c r="F22" s="119"/>
      <c r="G22" s="57"/>
      <c r="H22" s="103"/>
      <c r="I22" s="119"/>
      <c r="J22" s="57"/>
      <c r="K22" s="57"/>
      <c r="L22" s="103"/>
      <c r="M22" s="119"/>
      <c r="N22" s="57"/>
      <c r="O22" s="57"/>
      <c r="P22" s="103"/>
      <c r="Q22" s="120"/>
      <c r="R22" s="684" t="s">
        <v>1107</v>
      </c>
      <c r="S22" s="111" t="s">
        <v>323</v>
      </c>
      <c r="T22" s="111"/>
      <c r="U22" s="111"/>
      <c r="V22" s="111"/>
      <c r="W22" s="117"/>
      <c r="X22" s="684" t="s">
        <v>1107</v>
      </c>
      <c r="Y22" s="196" t="s">
        <v>1892</v>
      </c>
      <c r="Z22" s="117"/>
      <c r="AA22" s="113"/>
      <c r="AB22" s="111"/>
      <c r="AC22" s="111"/>
      <c r="AD22" s="111"/>
      <c r="AE22" s="111"/>
      <c r="AF22" s="111"/>
      <c r="AG22" s="111"/>
      <c r="AH22" s="111"/>
      <c r="AI22" s="111"/>
      <c r="AJ22" s="152"/>
      <c r="AK22" s="689" t="s">
        <v>1107</v>
      </c>
      <c r="AL22" s="1763"/>
      <c r="AM22" s="1763"/>
      <c r="AN22" s="1764"/>
      <c r="AO22" s="119"/>
      <c r="AP22" s="57"/>
      <c r="AQ22" s="106"/>
      <c r="AR22" s="57"/>
      <c r="AS22" s="57"/>
      <c r="AT22" s="57"/>
      <c r="AU22" s="57"/>
      <c r="AV22" s="57"/>
      <c r="AW22" s="57"/>
      <c r="AX22" s="57"/>
    </row>
    <row r="23" spans="1:50" ht="12" customHeight="1">
      <c r="A23" s="1629"/>
      <c r="B23" s="119"/>
      <c r="C23" s="57"/>
      <c r="D23" s="57"/>
      <c r="E23" s="103"/>
      <c r="F23" s="119"/>
      <c r="G23" s="57"/>
      <c r="H23" s="103"/>
      <c r="I23" s="119"/>
      <c r="J23" s="57"/>
      <c r="K23" s="57"/>
      <c r="L23" s="103"/>
      <c r="M23" s="1784" t="s">
        <v>1897</v>
      </c>
      <c r="N23" s="1785"/>
      <c r="O23" s="1785"/>
      <c r="P23" s="1786"/>
      <c r="Q23" s="109" t="s">
        <v>520</v>
      </c>
      <c r="R23" s="57" t="s">
        <v>1893</v>
      </c>
      <c r="S23" s="57"/>
      <c r="T23" s="57"/>
      <c r="U23" s="57"/>
      <c r="V23" s="57"/>
      <c r="W23" s="57"/>
      <c r="X23" s="57"/>
      <c r="Y23" s="57"/>
      <c r="Z23" s="57"/>
      <c r="AA23" s="57"/>
      <c r="AB23" s="57"/>
      <c r="AC23" s="57" t="s">
        <v>1866</v>
      </c>
      <c r="AD23" s="683" t="s">
        <v>1107</v>
      </c>
      <c r="AE23" s="104" t="s">
        <v>916</v>
      </c>
      <c r="AG23" s="683" t="s">
        <v>1107</v>
      </c>
      <c r="AH23" s="104" t="s">
        <v>743</v>
      </c>
      <c r="AI23" s="104" t="s">
        <v>1867</v>
      </c>
      <c r="AJ23" s="103"/>
      <c r="AK23" s="682" t="s">
        <v>1107</v>
      </c>
      <c r="AL23" s="58" t="s">
        <v>160</v>
      </c>
      <c r="AM23" s="58"/>
      <c r="AN23" s="58"/>
      <c r="AO23" s="138" t="s">
        <v>1871</v>
      </c>
      <c r="AP23" s="109" t="s">
        <v>1829</v>
      </c>
      <c r="AQ23" s="533"/>
      <c r="AR23" s="57"/>
      <c r="AS23" s="57"/>
      <c r="AT23" s="57"/>
      <c r="AU23" s="57"/>
      <c r="AV23" s="57"/>
      <c r="AW23" s="57"/>
      <c r="AX23" s="57"/>
    </row>
    <row r="24" spans="1:50" ht="12" customHeight="1">
      <c r="A24" s="1629"/>
      <c r="B24" s="119"/>
      <c r="C24" s="57"/>
      <c r="D24" s="57"/>
      <c r="E24" s="103"/>
      <c r="F24" s="119"/>
      <c r="G24" s="57"/>
      <c r="H24" s="103"/>
      <c r="I24" s="119"/>
      <c r="J24" s="57"/>
      <c r="K24" s="57"/>
      <c r="L24" s="103"/>
      <c r="M24" s="1787"/>
      <c r="N24" s="1788"/>
      <c r="O24" s="1788"/>
      <c r="P24" s="1789"/>
      <c r="Q24" s="683" t="s">
        <v>330</v>
      </c>
      <c r="R24" s="1804" t="s">
        <v>1894</v>
      </c>
      <c r="S24" s="1744"/>
      <c r="T24" s="1744"/>
      <c r="U24" s="1744"/>
      <c r="V24" s="1744"/>
      <c r="W24" s="1744"/>
      <c r="X24" s="1744"/>
      <c r="Y24" s="1744"/>
      <c r="Z24" s="1744"/>
      <c r="AA24" s="1744"/>
      <c r="AB24" s="1744"/>
      <c r="AC24" s="1744"/>
      <c r="AD24" s="1744"/>
      <c r="AE24" s="1744"/>
      <c r="AF24" s="1744"/>
      <c r="AG24" s="1744"/>
      <c r="AH24" s="1744"/>
      <c r="AI24" s="1744"/>
      <c r="AJ24" s="1745"/>
      <c r="AK24" s="682" t="s">
        <v>1107</v>
      </c>
      <c r="AL24" s="58" t="s">
        <v>1621</v>
      </c>
      <c r="AM24" s="58"/>
      <c r="AN24" s="58"/>
      <c r="AO24" s="119" t="s">
        <v>1871</v>
      </c>
      <c r="AP24" s="57" t="s">
        <v>1830</v>
      </c>
      <c r="AQ24" s="106"/>
      <c r="AR24" s="57"/>
      <c r="AS24" s="57"/>
      <c r="AT24" s="57" t="s">
        <v>524</v>
      </c>
      <c r="AU24" s="57" t="s">
        <v>291</v>
      </c>
      <c r="AV24" s="57" t="s">
        <v>292</v>
      </c>
      <c r="AW24" s="57" t="s">
        <v>293</v>
      </c>
      <c r="AX24" s="57" t="s">
        <v>294</v>
      </c>
    </row>
    <row r="25" spans="1:50" ht="12" customHeight="1">
      <c r="A25" s="1629"/>
      <c r="B25" s="119"/>
      <c r="C25" s="57"/>
      <c r="D25" s="57"/>
      <c r="E25" s="103"/>
      <c r="F25" s="119"/>
      <c r="G25" s="57"/>
      <c r="H25" s="103"/>
      <c r="I25" s="119"/>
      <c r="J25" s="57"/>
      <c r="K25" s="57"/>
      <c r="L25" s="103"/>
      <c r="M25" s="119"/>
      <c r="N25" s="57"/>
      <c r="O25" s="57"/>
      <c r="P25" s="103"/>
      <c r="Q25" s="57"/>
      <c r="R25" s="1744"/>
      <c r="S25" s="1744"/>
      <c r="T25" s="1744"/>
      <c r="U25" s="1744"/>
      <c r="V25" s="1744"/>
      <c r="W25" s="1744"/>
      <c r="X25" s="1744"/>
      <c r="Y25" s="1744"/>
      <c r="Z25" s="1744"/>
      <c r="AA25" s="1744"/>
      <c r="AB25" s="1744"/>
      <c r="AC25" s="1744"/>
      <c r="AD25" s="1744"/>
      <c r="AE25" s="1744"/>
      <c r="AF25" s="1744"/>
      <c r="AG25" s="1744"/>
      <c r="AH25" s="1744"/>
      <c r="AI25" s="1744"/>
      <c r="AJ25" s="1745"/>
      <c r="AK25" s="682" t="s">
        <v>1107</v>
      </c>
      <c r="AL25" s="58" t="s">
        <v>1618</v>
      </c>
      <c r="AM25" s="58"/>
      <c r="AN25" s="58"/>
      <c r="AO25" s="119"/>
      <c r="AP25" s="57"/>
      <c r="AQ25" s="106"/>
      <c r="AR25" s="57"/>
      <c r="AS25" s="57"/>
      <c r="AT25" s="57"/>
      <c r="AU25" s="57"/>
      <c r="AV25" s="57"/>
      <c r="AW25" s="57"/>
      <c r="AX25" s="57"/>
    </row>
    <row r="26" spans="1:50" ht="12" customHeight="1">
      <c r="A26" s="1629"/>
      <c r="B26" s="119"/>
      <c r="C26" s="57"/>
      <c r="D26" s="57"/>
      <c r="E26" s="103"/>
      <c r="F26" s="119"/>
      <c r="G26" s="57"/>
      <c r="H26" s="103"/>
      <c r="I26" s="119"/>
      <c r="J26" s="57"/>
      <c r="K26" s="57"/>
      <c r="L26" s="103"/>
      <c r="M26" s="119"/>
      <c r="N26" s="57"/>
      <c r="O26" s="57"/>
      <c r="P26" s="103"/>
      <c r="Q26" s="57"/>
      <c r="R26" s="1744"/>
      <c r="S26" s="1744"/>
      <c r="T26" s="1744"/>
      <c r="U26" s="1744"/>
      <c r="V26" s="1744"/>
      <c r="W26" s="1744"/>
      <c r="X26" s="1744"/>
      <c r="Y26" s="1744"/>
      <c r="Z26" s="1744"/>
      <c r="AA26" s="1744"/>
      <c r="AB26" s="1744"/>
      <c r="AC26" s="1744"/>
      <c r="AD26" s="1744"/>
      <c r="AE26" s="1744"/>
      <c r="AF26" s="1744"/>
      <c r="AG26" s="1744"/>
      <c r="AH26" s="1744"/>
      <c r="AI26" s="1744"/>
      <c r="AJ26" s="1745"/>
      <c r="AK26" s="682" t="s">
        <v>1107</v>
      </c>
      <c r="AL26" s="58" t="s">
        <v>249</v>
      </c>
      <c r="AM26" s="58"/>
      <c r="AN26" s="58"/>
      <c r="AO26" s="119"/>
      <c r="AP26" s="57"/>
      <c r="AQ26" s="106"/>
      <c r="AR26" s="57"/>
      <c r="AS26" s="57"/>
      <c r="AT26" s="57"/>
      <c r="AU26" s="57"/>
      <c r="AV26" s="57"/>
      <c r="AW26" s="57"/>
      <c r="AX26" s="57"/>
    </row>
    <row r="27" spans="1:50" ht="12" customHeight="1">
      <c r="A27" s="1629"/>
      <c r="B27" s="119"/>
      <c r="C27" s="57"/>
      <c r="D27" s="57"/>
      <c r="E27" s="103"/>
      <c r="F27" s="119"/>
      <c r="G27" s="57"/>
      <c r="H27" s="103"/>
      <c r="I27" s="119"/>
      <c r="J27" s="57"/>
      <c r="K27" s="57"/>
      <c r="L27" s="103"/>
      <c r="M27" s="119"/>
      <c r="N27" s="57"/>
      <c r="O27" s="57"/>
      <c r="P27" s="103"/>
      <c r="Q27" s="683" t="s">
        <v>330</v>
      </c>
      <c r="R27" s="162" t="s">
        <v>1895</v>
      </c>
      <c r="S27" s="57"/>
      <c r="T27" s="57"/>
      <c r="U27" s="57"/>
      <c r="V27" s="57"/>
      <c r="W27" s="57"/>
      <c r="X27" s="57"/>
      <c r="Y27" s="57"/>
      <c r="Z27" s="57"/>
      <c r="AA27" s="57"/>
      <c r="AB27" s="57"/>
      <c r="AC27" s="57"/>
      <c r="AD27" s="57"/>
      <c r="AE27" s="57"/>
      <c r="AF27" s="57"/>
      <c r="AG27" s="57"/>
      <c r="AH27" s="133"/>
      <c r="AI27" s="57"/>
      <c r="AJ27" s="57"/>
      <c r="AK27" s="682" t="s">
        <v>1107</v>
      </c>
      <c r="AL27" s="1626"/>
      <c r="AM27" s="1626"/>
      <c r="AN27" s="1627"/>
      <c r="AO27" s="119"/>
      <c r="AP27" s="57"/>
      <c r="AQ27" s="106"/>
      <c r="AR27" s="57"/>
      <c r="AS27" s="57"/>
      <c r="AT27" s="57"/>
      <c r="AU27" s="57"/>
      <c r="AV27" s="57"/>
      <c r="AW27" s="57"/>
      <c r="AX27" s="57"/>
    </row>
    <row r="28" spans="1:50" ht="12" customHeight="1">
      <c r="A28" s="1629"/>
      <c r="B28" s="119"/>
      <c r="C28" s="57"/>
      <c r="D28" s="57"/>
      <c r="E28" s="103"/>
      <c r="F28" s="119"/>
      <c r="G28" s="57"/>
      <c r="H28" s="103"/>
      <c r="I28" s="119"/>
      <c r="J28" s="57"/>
      <c r="K28" s="57"/>
      <c r="L28" s="103"/>
      <c r="M28" s="119"/>
      <c r="N28" s="57"/>
      <c r="O28" s="57"/>
      <c r="P28" s="103"/>
      <c r="Q28" s="684" t="s">
        <v>1107</v>
      </c>
      <c r="R28" s="166" t="s">
        <v>1896</v>
      </c>
      <c r="S28" s="111"/>
      <c r="T28" s="111"/>
      <c r="U28" s="111"/>
      <c r="V28" s="111"/>
      <c r="W28" s="111"/>
      <c r="X28" s="111"/>
      <c r="Y28" s="111"/>
      <c r="Z28" s="111"/>
      <c r="AA28" s="111"/>
      <c r="AB28" s="111"/>
      <c r="AC28" s="111"/>
      <c r="AD28" s="111"/>
      <c r="AE28" s="111"/>
      <c r="AF28" s="111"/>
      <c r="AG28" s="111"/>
      <c r="AH28" s="111"/>
      <c r="AI28" s="111"/>
      <c r="AJ28" s="111"/>
      <c r="AK28" s="689" t="s">
        <v>1107</v>
      </c>
      <c r="AL28" s="1763"/>
      <c r="AM28" s="1763"/>
      <c r="AN28" s="1764"/>
      <c r="AO28" s="122"/>
      <c r="AP28" s="111"/>
      <c r="AQ28" s="114"/>
      <c r="AR28" s="57"/>
      <c r="AS28" s="57"/>
      <c r="AT28" s="57"/>
      <c r="AU28" s="57"/>
      <c r="AV28" s="57"/>
      <c r="AW28" s="57"/>
      <c r="AX28" s="57"/>
    </row>
    <row r="29" spans="1:50" ht="12" customHeight="1">
      <c r="A29" s="1629"/>
      <c r="B29" s="119"/>
      <c r="C29" s="57"/>
      <c r="D29" s="57"/>
      <c r="E29" s="103"/>
      <c r="F29" s="119"/>
      <c r="G29" s="57"/>
      <c r="H29" s="103"/>
      <c r="I29" s="119"/>
      <c r="J29" s="57"/>
      <c r="K29" s="57"/>
      <c r="L29" s="103"/>
      <c r="M29" s="119"/>
      <c r="N29" s="57"/>
      <c r="O29" s="57"/>
      <c r="P29" s="103"/>
      <c r="Q29" s="683" t="s">
        <v>1107</v>
      </c>
      <c r="R29" s="162" t="s">
        <v>2106</v>
      </c>
      <c r="S29" s="57"/>
      <c r="T29" s="57"/>
      <c r="U29" s="57"/>
      <c r="V29" s="57"/>
      <c r="W29" s="57"/>
      <c r="X29" s="57"/>
      <c r="Y29" s="57"/>
      <c r="Z29" s="57"/>
      <c r="AA29" s="57"/>
      <c r="AB29" s="57"/>
      <c r="AC29" s="57"/>
      <c r="AD29" s="57"/>
      <c r="AE29" s="57"/>
      <c r="AF29" s="57"/>
      <c r="AG29" s="57"/>
      <c r="AH29" s="57"/>
      <c r="AI29" s="57"/>
      <c r="AJ29" s="57"/>
      <c r="AK29" s="682" t="s">
        <v>1107</v>
      </c>
      <c r="AL29" s="58" t="s">
        <v>160</v>
      </c>
      <c r="AM29" s="58"/>
      <c r="AN29" s="58"/>
      <c r="AO29" s="119" t="s">
        <v>3</v>
      </c>
      <c r="AP29" s="57" t="s">
        <v>1829</v>
      </c>
      <c r="AQ29" s="106"/>
      <c r="AR29" s="57"/>
      <c r="AS29" s="57"/>
      <c r="AT29" s="57"/>
      <c r="AU29" s="57"/>
      <c r="AV29" s="57"/>
      <c r="AW29" s="57"/>
      <c r="AX29" s="57"/>
    </row>
    <row r="30" spans="1:50" ht="12" customHeight="1">
      <c r="A30" s="1629"/>
      <c r="B30" s="119"/>
      <c r="C30" s="57"/>
      <c r="D30" s="57"/>
      <c r="E30" s="103"/>
      <c r="F30" s="119"/>
      <c r="G30" s="57"/>
      <c r="H30" s="103"/>
      <c r="I30" s="119"/>
      <c r="J30" s="57"/>
      <c r="K30" s="57"/>
      <c r="L30" s="103"/>
      <c r="M30" s="119"/>
      <c r="N30" s="57"/>
      <c r="O30" s="57"/>
      <c r="P30" s="103"/>
      <c r="Q30" s="683" t="s">
        <v>330</v>
      </c>
      <c r="R30" s="162" t="s">
        <v>1899</v>
      </c>
      <c r="S30" s="57"/>
      <c r="T30" s="57"/>
      <c r="U30" s="57"/>
      <c r="V30" s="57"/>
      <c r="W30" s="57"/>
      <c r="X30" s="57"/>
      <c r="Y30" s="57"/>
      <c r="Z30" s="57"/>
      <c r="AA30" s="57"/>
      <c r="AB30" s="57"/>
      <c r="AC30" s="57"/>
      <c r="AD30" s="57"/>
      <c r="AE30" s="57"/>
      <c r="AF30" s="57"/>
      <c r="AG30" s="57"/>
      <c r="AH30" s="57"/>
      <c r="AI30" s="57"/>
      <c r="AJ30" s="57"/>
      <c r="AK30" s="682" t="s">
        <v>1107</v>
      </c>
      <c r="AL30" s="58" t="s">
        <v>1621</v>
      </c>
      <c r="AM30" s="58"/>
      <c r="AN30" s="58"/>
      <c r="AO30" s="119" t="s">
        <v>3</v>
      </c>
      <c r="AP30" s="57" t="s">
        <v>1830</v>
      </c>
      <c r="AQ30" s="106"/>
      <c r="AR30" s="57"/>
      <c r="AS30" s="57"/>
      <c r="AT30" s="57"/>
      <c r="AU30" s="57"/>
      <c r="AV30" s="57"/>
      <c r="AW30" s="57"/>
      <c r="AX30" s="57"/>
    </row>
    <row r="31" spans="1:50" ht="12" customHeight="1">
      <c r="A31" s="1629"/>
      <c r="B31" s="119"/>
      <c r="C31" s="57"/>
      <c r="D31" s="57"/>
      <c r="E31" s="103"/>
      <c r="F31" s="119"/>
      <c r="G31" s="57"/>
      <c r="H31" s="103"/>
      <c r="I31" s="119"/>
      <c r="J31" s="57"/>
      <c r="K31" s="57"/>
      <c r="L31" s="103"/>
      <c r="M31" s="119"/>
      <c r="N31" s="57"/>
      <c r="O31" s="57"/>
      <c r="P31" s="103"/>
      <c r="Q31" s="683" t="s">
        <v>330</v>
      </c>
      <c r="R31" s="162" t="s">
        <v>1895</v>
      </c>
      <c r="S31" s="57"/>
      <c r="T31" s="57"/>
      <c r="U31" s="57"/>
      <c r="V31" s="57"/>
      <c r="W31" s="57"/>
      <c r="X31" s="57"/>
      <c r="Y31" s="57"/>
      <c r="Z31" s="57"/>
      <c r="AA31" s="57"/>
      <c r="AB31" s="57"/>
      <c r="AC31" s="57"/>
      <c r="AD31" s="57"/>
      <c r="AE31" s="57"/>
      <c r="AF31" s="57"/>
      <c r="AG31" s="57"/>
      <c r="AH31" s="57"/>
      <c r="AI31" s="57"/>
      <c r="AJ31" s="57"/>
      <c r="AK31" s="682" t="s">
        <v>1107</v>
      </c>
      <c r="AL31" s="58" t="s">
        <v>1618</v>
      </c>
      <c r="AM31" s="58"/>
      <c r="AN31" s="58"/>
      <c r="AO31" s="119"/>
      <c r="AP31" s="57"/>
      <c r="AQ31" s="106"/>
      <c r="AR31" s="57"/>
      <c r="AS31" s="57"/>
      <c r="AT31" s="57"/>
      <c r="AU31" s="57"/>
      <c r="AV31" s="57"/>
      <c r="AW31" s="57"/>
      <c r="AX31" s="57"/>
    </row>
    <row r="32" spans="1:50" ht="12" customHeight="1">
      <c r="A32" s="1629"/>
      <c r="B32" s="119"/>
      <c r="C32" s="57"/>
      <c r="D32" s="57"/>
      <c r="E32" s="103"/>
      <c r="F32" s="119"/>
      <c r="G32" s="57"/>
      <c r="H32" s="103"/>
      <c r="I32" s="119"/>
      <c r="J32" s="57"/>
      <c r="K32" s="57"/>
      <c r="L32" s="103"/>
      <c r="M32" s="119"/>
      <c r="N32" s="57"/>
      <c r="O32" s="57"/>
      <c r="P32" s="103"/>
      <c r="Q32" s="682" t="s">
        <v>330</v>
      </c>
      <c r="R32" s="162" t="s">
        <v>1896</v>
      </c>
      <c r="S32" s="57"/>
      <c r="T32" s="57"/>
      <c r="U32" s="57"/>
      <c r="V32" s="57"/>
      <c r="W32" s="57"/>
      <c r="X32" s="57"/>
      <c r="Y32" s="57"/>
      <c r="Z32" s="57"/>
      <c r="AA32" s="57"/>
      <c r="AB32" s="57"/>
      <c r="AC32" s="57"/>
      <c r="AD32" s="57"/>
      <c r="AE32" s="57"/>
      <c r="AF32" s="57"/>
      <c r="AG32" s="57"/>
      <c r="AH32" s="57"/>
      <c r="AI32" s="57"/>
      <c r="AJ32" s="57"/>
      <c r="AK32" s="682" t="s">
        <v>1107</v>
      </c>
      <c r="AL32" s="58" t="s">
        <v>249</v>
      </c>
      <c r="AM32" s="58"/>
      <c r="AN32" s="58"/>
      <c r="AO32" s="119"/>
      <c r="AP32" s="57"/>
      <c r="AQ32" s="106"/>
      <c r="AR32" s="57"/>
      <c r="AS32" s="57"/>
      <c r="AT32" s="57"/>
      <c r="AU32" s="57"/>
      <c r="AV32" s="57"/>
      <c r="AW32" s="57"/>
      <c r="AX32" s="57"/>
    </row>
    <row r="33" spans="1:50" ht="12" customHeight="1">
      <c r="A33" s="1629"/>
      <c r="B33" s="119"/>
      <c r="C33" s="57"/>
      <c r="D33" s="57"/>
      <c r="E33" s="103"/>
      <c r="F33" s="119"/>
      <c r="G33" s="57"/>
      <c r="H33" s="103"/>
      <c r="I33" s="119"/>
      <c r="J33" s="57"/>
      <c r="K33" s="57"/>
      <c r="L33" s="103"/>
      <c r="M33" s="119"/>
      <c r="N33" s="57"/>
      <c r="O33" s="57"/>
      <c r="P33" s="103"/>
      <c r="Q33" s="57" t="s">
        <v>520</v>
      </c>
      <c r="R33" s="57" t="s">
        <v>1900</v>
      </c>
      <c r="S33" s="57"/>
      <c r="T33" s="57"/>
      <c r="U33" s="57"/>
      <c r="V33" s="57"/>
      <c r="W33" s="57"/>
      <c r="X33" s="57"/>
      <c r="Y33" s="57"/>
      <c r="Z33" s="57"/>
      <c r="AA33" s="57"/>
      <c r="AB33" s="57"/>
      <c r="AC33" s="57"/>
      <c r="AD33" s="57"/>
      <c r="AE33" s="57"/>
      <c r="AF33" s="57"/>
      <c r="AG33" s="57"/>
      <c r="AH33" s="57"/>
      <c r="AI33" s="57"/>
      <c r="AJ33" s="57"/>
      <c r="AK33" s="682" t="s">
        <v>1107</v>
      </c>
      <c r="AL33" s="746"/>
      <c r="AM33" s="746"/>
      <c r="AN33" s="747"/>
      <c r="AO33" s="119"/>
      <c r="AP33" s="57"/>
      <c r="AQ33" s="106"/>
      <c r="AR33" s="57"/>
      <c r="AS33" s="57"/>
      <c r="AT33" s="57"/>
      <c r="AU33" s="57"/>
      <c r="AV33" s="57"/>
      <c r="AW33" s="57"/>
      <c r="AX33" s="57"/>
    </row>
    <row r="34" spans="1:50" ht="12" customHeight="1">
      <c r="A34" s="1629"/>
      <c r="B34" s="119"/>
      <c r="C34" s="57"/>
      <c r="D34" s="57"/>
      <c r="E34" s="103"/>
      <c r="F34" s="119"/>
      <c r="G34" s="57"/>
      <c r="H34" s="103"/>
      <c r="I34" s="119"/>
      <c r="J34" s="57"/>
      <c r="K34" s="57"/>
      <c r="L34" s="103"/>
      <c r="M34" s="119"/>
      <c r="N34" s="57"/>
      <c r="O34" s="57"/>
      <c r="P34" s="103"/>
      <c r="Q34" s="58"/>
      <c r="R34" s="57" t="s">
        <v>1866</v>
      </c>
      <c r="S34" s="683" t="s">
        <v>1107</v>
      </c>
      <c r="T34" s="104" t="s">
        <v>916</v>
      </c>
      <c r="V34" s="683" t="s">
        <v>1107</v>
      </c>
      <c r="W34" s="104" t="s">
        <v>743</v>
      </c>
      <c r="X34" s="104" t="s">
        <v>1867</v>
      </c>
      <c r="Y34" s="57"/>
      <c r="Z34" s="57"/>
      <c r="AA34" s="57"/>
      <c r="AB34" s="57"/>
      <c r="AC34" s="57"/>
      <c r="AD34" s="57"/>
      <c r="AE34" s="57"/>
      <c r="AF34" s="57"/>
      <c r="AG34" s="57"/>
      <c r="AH34" s="57"/>
      <c r="AI34" s="57"/>
      <c r="AJ34" s="57"/>
      <c r="AK34" s="682" t="s">
        <v>1107</v>
      </c>
      <c r="AL34" s="1626"/>
      <c r="AM34" s="1626"/>
      <c r="AN34" s="1627"/>
      <c r="AO34" s="119"/>
      <c r="AP34" s="57"/>
      <c r="AQ34" s="106"/>
      <c r="AR34" s="57"/>
      <c r="AS34" s="57"/>
      <c r="AT34" s="57"/>
      <c r="AU34" s="57"/>
      <c r="AV34" s="57"/>
      <c r="AW34" s="57"/>
      <c r="AX34" s="57"/>
    </row>
    <row r="35" spans="1:50" ht="12" customHeight="1">
      <c r="A35" s="1629"/>
      <c r="B35" s="119"/>
      <c r="C35" s="57"/>
      <c r="D35" s="57"/>
      <c r="E35" s="103"/>
      <c r="F35" s="119"/>
      <c r="G35" s="57"/>
      <c r="H35" s="103"/>
      <c r="I35" s="122"/>
      <c r="J35" s="111"/>
      <c r="K35" s="111"/>
      <c r="L35" s="152"/>
      <c r="M35" s="122"/>
      <c r="N35" s="111"/>
      <c r="O35" s="111"/>
      <c r="P35" s="111"/>
      <c r="Q35" s="689" t="s">
        <v>1107</v>
      </c>
      <c r="R35" s="166" t="s">
        <v>1229</v>
      </c>
      <c r="S35" s="111"/>
      <c r="T35" s="111"/>
      <c r="U35" s="111"/>
      <c r="V35" s="145" t="s">
        <v>1874</v>
      </c>
      <c r="W35" s="1755"/>
      <c r="X35" s="1755"/>
      <c r="Y35" s="1755"/>
      <c r="Z35" s="1755"/>
      <c r="AA35" s="117" t="s">
        <v>1873</v>
      </c>
      <c r="AB35" s="111"/>
      <c r="AC35" s="111"/>
      <c r="AD35" s="111"/>
      <c r="AE35" s="111"/>
      <c r="AF35" s="111"/>
      <c r="AG35" s="111"/>
      <c r="AH35" s="111"/>
      <c r="AI35" s="111"/>
      <c r="AJ35" s="111"/>
      <c r="AK35" s="112"/>
      <c r="AL35" s="759"/>
      <c r="AM35" s="759"/>
      <c r="AN35" s="760"/>
      <c r="AO35" s="122"/>
      <c r="AP35" s="111"/>
      <c r="AQ35" s="114"/>
      <c r="AR35" s="57"/>
      <c r="AS35" s="57"/>
      <c r="AT35" s="57"/>
      <c r="AU35" s="57"/>
      <c r="AV35" s="57"/>
      <c r="AW35" s="57"/>
      <c r="AX35" s="57"/>
    </row>
    <row r="36" spans="1:50" ht="12" customHeight="1">
      <c r="A36" s="1629"/>
      <c r="B36" s="119"/>
      <c r="C36" s="57"/>
      <c r="D36" s="57"/>
      <c r="E36" s="103"/>
      <c r="F36" s="119"/>
      <c r="G36" s="57"/>
      <c r="H36" s="103"/>
      <c r="I36" s="1737" t="s">
        <v>1320</v>
      </c>
      <c r="J36" s="1783"/>
      <c r="K36" s="1783"/>
      <c r="L36" s="1783"/>
      <c r="M36" s="1737" t="s">
        <v>1901</v>
      </c>
      <c r="N36" s="1783"/>
      <c r="O36" s="1783"/>
      <c r="P36" s="1783"/>
      <c r="Q36" s="119" t="s">
        <v>168</v>
      </c>
      <c r="R36" s="57" t="s">
        <v>1902</v>
      </c>
      <c r="S36" s="57"/>
      <c r="T36" s="109"/>
      <c r="U36" s="109"/>
      <c r="V36" s="109"/>
      <c r="W36" s="109"/>
      <c r="X36" s="430"/>
      <c r="Y36" s="57"/>
      <c r="Z36" s="57"/>
      <c r="AA36" s="57"/>
      <c r="AB36" s="57"/>
      <c r="AC36" s="57"/>
      <c r="AD36" s="57"/>
      <c r="AE36" s="57"/>
      <c r="AF36" s="57"/>
      <c r="AG36" s="57"/>
      <c r="AH36" s="57"/>
      <c r="AI36" s="109"/>
      <c r="AJ36" s="109"/>
      <c r="AK36" s="685" t="s">
        <v>1107</v>
      </c>
      <c r="AL36" s="58" t="s">
        <v>160</v>
      </c>
      <c r="AM36" s="58"/>
      <c r="AN36" s="58"/>
      <c r="AO36" s="138" t="s">
        <v>1871</v>
      </c>
      <c r="AP36" s="109" t="s">
        <v>1829</v>
      </c>
      <c r="AQ36" s="533"/>
      <c r="AR36" s="57"/>
      <c r="AS36" s="57"/>
      <c r="AT36" s="57"/>
      <c r="AU36" s="57"/>
      <c r="AV36" s="57"/>
      <c r="AW36" s="57"/>
      <c r="AX36" s="57"/>
    </row>
    <row r="37" spans="1:50" ht="12" customHeight="1">
      <c r="A37" s="1629"/>
      <c r="B37" s="119"/>
      <c r="C37" s="57"/>
      <c r="D37" s="57"/>
      <c r="E37" s="103"/>
      <c r="F37" s="119"/>
      <c r="G37" s="57"/>
      <c r="H37" s="103"/>
      <c r="I37" s="1746"/>
      <c r="J37" s="1744"/>
      <c r="K37" s="1744"/>
      <c r="L37" s="1744"/>
      <c r="M37" s="1746"/>
      <c r="N37" s="1744"/>
      <c r="O37" s="1744"/>
      <c r="P37" s="1744"/>
      <c r="Q37" s="431" t="s">
        <v>1903</v>
      </c>
      <c r="R37" s="683" t="s">
        <v>1107</v>
      </c>
      <c r="S37" s="58" t="s">
        <v>1904</v>
      </c>
      <c r="T37" s="57"/>
      <c r="U37" s="57"/>
      <c r="V37" s="58"/>
      <c r="W37" s="57"/>
      <c r="X37" s="57"/>
      <c r="Y37" s="57"/>
      <c r="Z37" s="58"/>
      <c r="AA37" s="57"/>
      <c r="AB37" s="57"/>
      <c r="AC37" s="57"/>
      <c r="AD37" s="58"/>
      <c r="AE37" s="57"/>
      <c r="AF37" s="57"/>
      <c r="AG37" s="57"/>
      <c r="AH37" s="57"/>
      <c r="AI37" s="57"/>
      <c r="AJ37" s="57"/>
      <c r="AK37" s="682" t="s">
        <v>1107</v>
      </c>
      <c r="AL37" s="58" t="s">
        <v>1621</v>
      </c>
      <c r="AM37" s="58"/>
      <c r="AN37" s="58"/>
      <c r="AO37" s="119" t="s">
        <v>334</v>
      </c>
      <c r="AP37" s="57" t="s">
        <v>1830</v>
      </c>
      <c r="AQ37" s="106"/>
      <c r="AR37" s="57"/>
      <c r="AS37" s="57"/>
      <c r="AT37" s="57"/>
      <c r="AU37" s="57"/>
      <c r="AV37" s="57"/>
      <c r="AW37" s="57"/>
      <c r="AX37" s="57"/>
    </row>
    <row r="38" spans="1:50" ht="12" customHeight="1">
      <c r="A38" s="1629"/>
      <c r="B38" s="119"/>
      <c r="C38" s="57"/>
      <c r="D38" s="57"/>
      <c r="E38" s="103"/>
      <c r="F38" s="119"/>
      <c r="G38" s="57"/>
      <c r="H38" s="103"/>
      <c r="I38" s="119"/>
      <c r="J38" s="57"/>
      <c r="K38" s="57"/>
      <c r="L38" s="57"/>
      <c r="M38" s="119"/>
      <c r="N38" s="57"/>
      <c r="O38" s="57"/>
      <c r="P38" s="57"/>
      <c r="Q38" s="119"/>
      <c r="R38" s="683" t="s">
        <v>1107</v>
      </c>
      <c r="S38" s="58" t="s">
        <v>1905</v>
      </c>
      <c r="T38" s="57"/>
      <c r="U38" s="57"/>
      <c r="V38" s="57"/>
      <c r="W38" s="57"/>
      <c r="X38" s="58"/>
      <c r="Y38" s="57"/>
      <c r="Z38" s="57"/>
      <c r="AA38" s="57"/>
      <c r="AB38" s="58"/>
      <c r="AC38" s="57"/>
      <c r="AD38" s="57"/>
      <c r="AE38" s="57"/>
      <c r="AF38" s="57"/>
      <c r="AG38" s="57"/>
      <c r="AH38" s="57"/>
      <c r="AI38" s="57"/>
      <c r="AJ38" s="57"/>
      <c r="AK38" s="682" t="s">
        <v>1107</v>
      </c>
      <c r="AL38" s="58" t="s">
        <v>1618</v>
      </c>
      <c r="AM38" s="58"/>
      <c r="AN38" s="58"/>
      <c r="AO38" s="119"/>
      <c r="AP38" s="57"/>
      <c r="AQ38" s="106"/>
      <c r="AR38" s="57"/>
      <c r="AS38" s="57"/>
      <c r="AT38" s="57"/>
      <c r="AU38" s="57"/>
      <c r="AV38" s="57"/>
      <c r="AW38" s="57"/>
      <c r="AX38" s="57"/>
    </row>
    <row r="39" spans="1:50" ht="12" customHeight="1">
      <c r="A39" s="1629"/>
      <c r="B39" s="119"/>
      <c r="C39" s="57"/>
      <c r="D39" s="57"/>
      <c r="E39" s="103"/>
      <c r="F39" s="119"/>
      <c r="G39" s="57"/>
      <c r="H39" s="103"/>
      <c r="I39" s="119"/>
      <c r="J39" s="57"/>
      <c r="K39" s="57"/>
      <c r="L39" s="57"/>
      <c r="M39" s="119"/>
      <c r="N39" s="57"/>
      <c r="O39" s="57"/>
      <c r="P39" s="57"/>
      <c r="Q39" s="119"/>
      <c r="R39" s="683" t="s">
        <v>1107</v>
      </c>
      <c r="S39" s="57" t="s">
        <v>1906</v>
      </c>
      <c r="T39" s="57"/>
      <c r="U39" s="57"/>
      <c r="V39" s="57"/>
      <c r="W39" s="57"/>
      <c r="X39" s="57"/>
      <c r="Y39" s="57"/>
      <c r="Z39" s="120"/>
      <c r="AA39" s="57"/>
      <c r="AB39" s="57"/>
      <c r="AC39" s="57"/>
      <c r="AD39" s="57"/>
      <c r="AE39" s="57"/>
      <c r="AF39" s="57"/>
      <c r="AG39" s="57"/>
      <c r="AH39" s="57"/>
      <c r="AI39" s="57"/>
      <c r="AJ39" s="57"/>
      <c r="AK39" s="682" t="s">
        <v>1107</v>
      </c>
      <c r="AL39" s="58" t="s">
        <v>249</v>
      </c>
      <c r="AM39" s="58"/>
      <c r="AN39" s="58"/>
      <c r="AO39" s="119"/>
      <c r="AP39" s="57"/>
      <c r="AQ39" s="106"/>
      <c r="AR39" s="57"/>
      <c r="AS39" s="57"/>
      <c r="AT39" s="57"/>
      <c r="AU39" s="57"/>
      <c r="AV39" s="57"/>
      <c r="AW39" s="57"/>
      <c r="AX39" s="57"/>
    </row>
    <row r="40" spans="1:50" ht="12" customHeight="1">
      <c r="A40" s="1629"/>
      <c r="B40" s="119"/>
      <c r="C40" s="57"/>
      <c r="D40" s="57"/>
      <c r="E40" s="103"/>
      <c r="F40" s="119"/>
      <c r="G40" s="57"/>
      <c r="H40" s="103"/>
      <c r="I40" s="119"/>
      <c r="J40" s="57"/>
      <c r="K40" s="57"/>
      <c r="L40" s="57"/>
      <c r="M40" s="119"/>
      <c r="N40" s="57"/>
      <c r="O40" s="57"/>
      <c r="P40" s="57"/>
      <c r="Q40" s="119"/>
      <c r="R40" s="683" t="s">
        <v>1107</v>
      </c>
      <c r="S40" s="58" t="s">
        <v>1907</v>
      </c>
      <c r="T40" s="57"/>
      <c r="U40" s="57"/>
      <c r="V40" s="58"/>
      <c r="W40" s="57"/>
      <c r="X40" s="57"/>
      <c r="Y40" s="57"/>
      <c r="Z40" s="58"/>
      <c r="AA40" s="57"/>
      <c r="AB40" s="57"/>
      <c r="AC40" s="57"/>
      <c r="AD40" s="58"/>
      <c r="AE40" s="57"/>
      <c r="AF40" s="57"/>
      <c r="AG40" s="57"/>
      <c r="AH40" s="57"/>
      <c r="AI40" s="57"/>
      <c r="AJ40" s="57"/>
      <c r="AK40" s="682" t="s">
        <v>1107</v>
      </c>
      <c r="AL40" s="1626"/>
      <c r="AM40" s="1626"/>
      <c r="AN40" s="1627"/>
      <c r="AO40" s="119"/>
      <c r="AP40" s="57"/>
      <c r="AQ40" s="106"/>
      <c r="AR40" s="57"/>
      <c r="AS40" s="57"/>
      <c r="AT40" s="57"/>
      <c r="AU40" s="57"/>
      <c r="AV40" s="57"/>
      <c r="AW40" s="57"/>
      <c r="AX40" s="57"/>
    </row>
    <row r="41" spans="1:50" ht="12" customHeight="1" thickBot="1">
      <c r="A41" s="1630"/>
      <c r="B41" s="140"/>
      <c r="C41" s="126"/>
      <c r="D41" s="126"/>
      <c r="E41" s="128"/>
      <c r="F41" s="140"/>
      <c r="G41" s="126"/>
      <c r="H41" s="128"/>
      <c r="I41" s="140"/>
      <c r="J41" s="126"/>
      <c r="K41" s="126"/>
      <c r="L41" s="126"/>
      <c r="M41" s="140"/>
      <c r="N41" s="126"/>
      <c r="O41" s="126"/>
      <c r="P41" s="126"/>
      <c r="Q41" s="140"/>
      <c r="R41" s="688" t="s">
        <v>1107</v>
      </c>
      <c r="S41" s="126" t="s">
        <v>1763</v>
      </c>
      <c r="T41" s="126"/>
      <c r="U41" s="160" t="s">
        <v>1874</v>
      </c>
      <c r="V41" s="1807"/>
      <c r="W41" s="1807"/>
      <c r="X41" s="1807"/>
      <c r="Y41" s="1807"/>
      <c r="Z41" s="1807"/>
      <c r="AA41" s="1807"/>
      <c r="AB41" s="1807"/>
      <c r="AC41" s="1807"/>
      <c r="AD41" s="1807"/>
      <c r="AE41" s="1807"/>
      <c r="AF41" s="126" t="s">
        <v>1908</v>
      </c>
      <c r="AG41" s="126"/>
      <c r="AH41" s="126"/>
      <c r="AI41" s="126"/>
      <c r="AJ41" s="126"/>
      <c r="AK41" s="690" t="s">
        <v>1107</v>
      </c>
      <c r="AL41" s="1805"/>
      <c r="AM41" s="1805"/>
      <c r="AN41" s="1806"/>
      <c r="AO41" s="140"/>
      <c r="AP41" s="126"/>
      <c r="AQ41" s="130"/>
    </row>
    <row r="42" spans="1:50" ht="12" customHeight="1"/>
    <row r="43" spans="1:50" ht="12" customHeight="1"/>
    <row r="44" spans="1:50" ht="12" customHeight="1"/>
    <row r="45" spans="1:50" ht="12" customHeight="1"/>
    <row r="46" spans="1:50" ht="12" customHeight="1"/>
    <row r="47" spans="1:50" ht="12" customHeight="1"/>
    <row r="48" spans="1:5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mergeCells count="37">
    <mergeCell ref="AL40:AN40"/>
    <mergeCell ref="AL41:AN41"/>
    <mergeCell ref="Y15:AG15"/>
    <mergeCell ref="Z17:AG17"/>
    <mergeCell ref="V20:AD20"/>
    <mergeCell ref="W35:Z35"/>
    <mergeCell ref="V41:AE41"/>
    <mergeCell ref="AL27:AN27"/>
    <mergeCell ref="AL28:AN28"/>
    <mergeCell ref="AL34:AN34"/>
    <mergeCell ref="AO4:AQ4"/>
    <mergeCell ref="I5:L5"/>
    <mergeCell ref="M5:P5"/>
    <mergeCell ref="M23:P24"/>
    <mergeCell ref="M13:P14"/>
    <mergeCell ref="AK5:AN5"/>
    <mergeCell ref="AL8:AN8"/>
    <mergeCell ref="M10:P12"/>
    <mergeCell ref="AO5:AQ5"/>
    <mergeCell ref="M6:P9"/>
    <mergeCell ref="AL22:AN22"/>
    <mergeCell ref="AL9:AN9"/>
    <mergeCell ref="AL17:AN17"/>
    <mergeCell ref="AL21:AN21"/>
    <mergeCell ref="M18:P19"/>
    <mergeCell ref="R24:AJ26"/>
    <mergeCell ref="F6:H6"/>
    <mergeCell ref="A6:A41"/>
    <mergeCell ref="A1:AC1"/>
    <mergeCell ref="B4:E4"/>
    <mergeCell ref="F4:H4"/>
    <mergeCell ref="I4:L4"/>
    <mergeCell ref="I36:L37"/>
    <mergeCell ref="M36:P37"/>
    <mergeCell ref="B5:E5"/>
    <mergeCell ref="F5:H5"/>
    <mergeCell ref="B10:E10"/>
  </mergeCells>
  <phoneticPr fontId="4"/>
  <dataValidations disablePrompts="1" count="4">
    <dataValidation type="list" allowBlank="1" showInputMessage="1" showErrorMessage="1" sqref="B10" xr:uid="{00000000-0002-0000-0E00-000000000000}">
      <formula1>"■該当なし,□該当なし"</formula1>
    </dataValidation>
    <dataValidation type="list" showInputMessage="1" showErrorMessage="1" sqref="Z6 AG23 AD23 W6 V34 Z10 S34 W10" xr:uid="{00000000-0002-0000-0E00-000001000000}">
      <formula1>"　,■,□"</formula1>
    </dataValidation>
    <dataValidation type="list" allowBlank="1" showInputMessage="1" showErrorMessage="1" sqref="Q35 R22 Q24 V17 R14:R15 X19 R19:R20 X22 Q11 R37:R41 AD19 AD14 X14 R17 Q27:Q32 AK6:AK34 AK36:AK41" xr:uid="{00000000-0002-0000-0E00-000002000000}">
      <formula1>"■,□"</formula1>
    </dataValidation>
    <dataValidation type="list" allowBlank="1" showInputMessage="1" sqref="F6:H6" xr:uid="{00000000-0002-0000-0E00-000003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t="s">
        <v>2698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120"/>
      <c r="AP1" s="120"/>
      <c r="AQ1" s="120" t="s">
        <v>910</v>
      </c>
    </row>
    <row r="2" spans="1:43"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20"/>
      <c r="AP2" s="120"/>
      <c r="AQ2" s="120"/>
    </row>
    <row r="3" spans="1:43" ht="12" customHeight="1">
      <c r="A3" s="57" t="s">
        <v>213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120"/>
      <c r="AP3" s="120"/>
      <c r="AQ3" s="120"/>
    </row>
    <row r="4" spans="1:43" ht="12" customHeight="1" thickBot="1">
      <c r="A4" s="150" t="s">
        <v>2476</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t="s">
        <v>108</v>
      </c>
      <c r="AK4" s="57"/>
      <c r="AL4" s="57"/>
      <c r="AM4" s="57"/>
      <c r="AN4" s="57"/>
      <c r="AO4" s="57"/>
      <c r="AP4" s="57"/>
      <c r="AQ4" s="57"/>
    </row>
    <row r="5" spans="1:43" ht="12" customHeight="1">
      <c r="A5" s="519"/>
      <c r="B5" s="1673" t="s">
        <v>111</v>
      </c>
      <c r="C5" s="1674"/>
      <c r="D5" s="1674"/>
      <c r="E5" s="1675"/>
      <c r="F5" s="1620" t="s">
        <v>24</v>
      </c>
      <c r="G5" s="1621"/>
      <c r="H5" s="1676"/>
      <c r="I5" s="1620" t="s">
        <v>112</v>
      </c>
      <c r="J5" s="1621"/>
      <c r="K5" s="1621"/>
      <c r="L5" s="1676"/>
      <c r="M5" s="520"/>
      <c r="N5" s="514"/>
      <c r="O5" s="514"/>
      <c r="P5" s="514"/>
      <c r="Q5" s="514"/>
      <c r="R5" s="514"/>
      <c r="S5" s="514"/>
      <c r="T5" s="514"/>
      <c r="U5" s="514"/>
      <c r="V5" s="514" t="s">
        <v>113</v>
      </c>
      <c r="W5" s="514"/>
      <c r="X5" s="514"/>
      <c r="Y5" s="514"/>
      <c r="Z5" s="514"/>
      <c r="AA5" s="514"/>
      <c r="AB5" s="514"/>
      <c r="AC5" s="514"/>
      <c r="AD5" s="514"/>
      <c r="AE5" s="514"/>
      <c r="AF5" s="514"/>
      <c r="AG5" s="514"/>
      <c r="AH5" s="514"/>
      <c r="AI5" s="514"/>
      <c r="AJ5" s="514"/>
      <c r="AK5" s="141"/>
      <c r="AL5" s="143"/>
      <c r="AM5" s="143"/>
      <c r="AN5" s="521" t="s">
        <v>420</v>
      </c>
      <c r="AO5" s="1620" t="s">
        <v>115</v>
      </c>
      <c r="AP5" s="1621"/>
      <c r="AQ5" s="1622"/>
    </row>
    <row r="6" spans="1:43" ht="12" customHeight="1" thickBot="1">
      <c r="A6" s="522"/>
      <c r="B6" s="1641" t="s">
        <v>1825</v>
      </c>
      <c r="C6" s="1642"/>
      <c r="D6" s="1642"/>
      <c r="E6" s="1643"/>
      <c r="F6" s="1641" t="s">
        <v>1826</v>
      </c>
      <c r="G6" s="1642"/>
      <c r="H6" s="1643"/>
      <c r="I6" s="1641"/>
      <c r="J6" s="1642"/>
      <c r="K6" s="1642"/>
      <c r="L6" s="1643"/>
      <c r="M6" s="1623" t="s">
        <v>114</v>
      </c>
      <c r="N6" s="1624"/>
      <c r="O6" s="1624"/>
      <c r="P6" s="1625"/>
      <c r="Q6" s="126"/>
      <c r="R6" s="126"/>
      <c r="S6" s="126"/>
      <c r="T6" s="126"/>
      <c r="U6" s="126"/>
      <c r="V6" s="126"/>
      <c r="W6" s="126"/>
      <c r="X6" s="126" t="s">
        <v>115</v>
      </c>
      <c r="Y6" s="126"/>
      <c r="Z6" s="126"/>
      <c r="AA6" s="126"/>
      <c r="AB6" s="126"/>
      <c r="AC6" s="126"/>
      <c r="AD6" s="126"/>
      <c r="AE6" s="126"/>
      <c r="AF6" s="126"/>
      <c r="AG6" s="126"/>
      <c r="AH6" s="126"/>
      <c r="AI6" s="126"/>
      <c r="AJ6" s="126"/>
      <c r="AK6" s="1623" t="s">
        <v>116</v>
      </c>
      <c r="AL6" s="1624"/>
      <c r="AM6" s="1624"/>
      <c r="AN6" s="1625"/>
      <c r="AO6" s="1641" t="s">
        <v>1827</v>
      </c>
      <c r="AP6" s="1642"/>
      <c r="AQ6" s="1647"/>
    </row>
    <row r="7" spans="1:43" ht="12" customHeight="1">
      <c r="A7" s="1808" t="s">
        <v>1252</v>
      </c>
      <c r="B7" s="146" t="s">
        <v>38</v>
      </c>
      <c r="C7" s="147"/>
      <c r="D7" s="147"/>
      <c r="E7" s="148"/>
      <c r="F7" s="1811"/>
      <c r="G7" s="1812"/>
      <c r="H7" s="1813"/>
      <c r="I7" s="525" t="s">
        <v>1955</v>
      </c>
      <c r="J7" s="141"/>
      <c r="K7" s="141"/>
      <c r="L7" s="172"/>
      <c r="M7" s="525" t="s">
        <v>363</v>
      </c>
      <c r="N7" s="141"/>
      <c r="O7" s="141"/>
      <c r="P7" s="172"/>
      <c r="Q7" s="142"/>
      <c r="R7" s="141"/>
      <c r="S7" s="141"/>
      <c r="T7" s="141"/>
      <c r="U7" s="141"/>
      <c r="V7" s="141"/>
      <c r="W7" s="141"/>
      <c r="X7" s="141"/>
      <c r="Y7" s="141"/>
      <c r="Z7" s="141"/>
      <c r="AA7" s="143"/>
      <c r="AB7" s="144"/>
      <c r="AC7" s="144"/>
      <c r="AD7" s="144"/>
      <c r="AE7" s="144"/>
      <c r="AF7" s="144"/>
      <c r="AG7" s="144"/>
      <c r="AH7" s="141"/>
      <c r="AI7" s="141"/>
      <c r="AJ7" s="141"/>
      <c r="AK7" s="693" t="s">
        <v>1107</v>
      </c>
      <c r="AL7" s="59" t="s">
        <v>1618</v>
      </c>
      <c r="AM7" s="59"/>
      <c r="AN7" s="184"/>
      <c r="AO7" s="525" t="s">
        <v>1392</v>
      </c>
      <c r="AP7" s="141" t="s">
        <v>1829</v>
      </c>
      <c r="AQ7" s="526"/>
    </row>
    <row r="8" spans="1:43" ht="12" customHeight="1">
      <c r="A8" s="1809"/>
      <c r="B8" s="119" t="s">
        <v>1956</v>
      </c>
      <c r="C8" s="57"/>
      <c r="D8" s="57"/>
      <c r="E8" s="103"/>
      <c r="F8" s="1662"/>
      <c r="G8" s="1663"/>
      <c r="H8" s="1664"/>
      <c r="I8" s="119" t="s">
        <v>1957</v>
      </c>
      <c r="J8" s="57"/>
      <c r="K8" s="57"/>
      <c r="L8" s="103"/>
      <c r="M8" s="119" t="s">
        <v>365</v>
      </c>
      <c r="N8" s="57"/>
      <c r="O8" s="57"/>
      <c r="P8" s="103"/>
      <c r="Q8" s="124"/>
      <c r="R8" s="57"/>
      <c r="S8" s="124"/>
      <c r="T8" s="124"/>
      <c r="U8" s="124"/>
      <c r="V8" s="124"/>
      <c r="W8" s="124"/>
      <c r="X8" s="124"/>
      <c r="Y8" s="124"/>
      <c r="Z8" s="124"/>
      <c r="AA8" s="120"/>
      <c r="AB8" s="104"/>
      <c r="AC8" s="104"/>
      <c r="AD8" s="104"/>
      <c r="AE8" s="104"/>
      <c r="AF8" s="104"/>
      <c r="AG8" s="104"/>
      <c r="AH8" s="57"/>
      <c r="AI8" s="57"/>
      <c r="AJ8" s="103"/>
      <c r="AK8" s="683" t="s">
        <v>1107</v>
      </c>
      <c r="AL8" s="58" t="s">
        <v>366</v>
      </c>
      <c r="AM8" s="58"/>
      <c r="AN8" s="185"/>
      <c r="AO8" s="119" t="s">
        <v>554</v>
      </c>
      <c r="AP8" s="57" t="s">
        <v>1830</v>
      </c>
      <c r="AQ8" s="106"/>
    </row>
    <row r="9" spans="1:43" ht="12" customHeight="1">
      <c r="A9" s="1809"/>
      <c r="B9" s="119"/>
      <c r="C9" s="57"/>
      <c r="D9" s="57"/>
      <c r="E9" s="103"/>
      <c r="F9" s="1662"/>
      <c r="G9" s="1663"/>
      <c r="H9" s="1664"/>
      <c r="I9" s="119"/>
      <c r="J9" s="57"/>
      <c r="K9" s="57"/>
      <c r="L9" s="103"/>
      <c r="M9" s="119" t="s">
        <v>367</v>
      </c>
      <c r="N9" s="57"/>
      <c r="O9" s="57"/>
      <c r="P9" s="103"/>
      <c r="Q9" s="124"/>
      <c r="R9" s="57"/>
      <c r="S9" s="57" t="s">
        <v>181</v>
      </c>
      <c r="T9" s="57"/>
      <c r="U9" s="57"/>
      <c r="V9" s="57"/>
      <c r="W9" s="57"/>
      <c r="X9" s="57"/>
      <c r="Y9" s="57"/>
      <c r="Z9" s="57"/>
      <c r="AA9" s="120"/>
      <c r="AB9" s="104"/>
      <c r="AC9" s="104"/>
      <c r="AD9" s="104"/>
      <c r="AE9" s="104"/>
      <c r="AF9" s="104"/>
      <c r="AG9" s="104"/>
      <c r="AH9" s="57"/>
      <c r="AI9" s="57"/>
      <c r="AJ9" s="57"/>
      <c r="AK9" s="682" t="s">
        <v>1107</v>
      </c>
      <c r="AL9" s="58" t="s">
        <v>182</v>
      </c>
      <c r="AM9" s="58"/>
      <c r="AN9" s="185"/>
      <c r="AO9" s="119"/>
      <c r="AP9" s="57"/>
      <c r="AQ9" s="106"/>
    </row>
    <row r="10" spans="1:43" ht="12" customHeight="1">
      <c r="A10" s="1809"/>
      <c r="B10" s="1686" t="str">
        <f>IF(自己評価書表紙!A50="□","■選択無","□選択無")</f>
        <v>■選択無</v>
      </c>
      <c r="C10" s="1687"/>
      <c r="D10" s="1687"/>
      <c r="E10" s="1692"/>
      <c r="F10" s="1662"/>
      <c r="G10" s="1663"/>
      <c r="H10" s="1664"/>
      <c r="I10" s="119"/>
      <c r="J10" s="57"/>
      <c r="K10" s="57"/>
      <c r="L10" s="103"/>
      <c r="M10" s="119"/>
      <c r="N10" s="57"/>
      <c r="O10" s="57"/>
      <c r="P10" s="103"/>
      <c r="Q10" s="57"/>
      <c r="R10" s="57"/>
      <c r="S10" s="57"/>
      <c r="T10" s="57"/>
      <c r="U10" s="57"/>
      <c r="V10" s="57"/>
      <c r="W10" s="57"/>
      <c r="X10" s="57"/>
      <c r="Y10" s="57"/>
      <c r="Z10" s="57"/>
      <c r="AA10" s="57"/>
      <c r="AB10" s="104"/>
      <c r="AC10" s="104"/>
      <c r="AD10" s="104"/>
      <c r="AE10" s="104"/>
      <c r="AF10" s="104"/>
      <c r="AG10" s="104"/>
      <c r="AH10" s="57"/>
      <c r="AI10" s="57"/>
      <c r="AJ10" s="57"/>
      <c r="AK10" s="682" t="s">
        <v>1107</v>
      </c>
      <c r="AL10" s="562" t="s">
        <v>183</v>
      </c>
      <c r="AM10" s="58"/>
      <c r="AN10" s="185"/>
      <c r="AO10" s="119"/>
      <c r="AP10" s="57"/>
      <c r="AQ10" s="106"/>
    </row>
    <row r="11" spans="1:43" ht="12" customHeight="1">
      <c r="A11" s="1809"/>
      <c r="B11" s="119"/>
      <c r="C11" s="57"/>
      <c r="D11" s="57"/>
      <c r="E11" s="103"/>
      <c r="F11" s="1662"/>
      <c r="G11" s="1663"/>
      <c r="H11" s="1664"/>
      <c r="I11" s="119"/>
      <c r="J11" s="57"/>
      <c r="K11" s="57"/>
      <c r="L11" s="103"/>
      <c r="M11" s="119"/>
      <c r="N11" s="57"/>
      <c r="O11" s="57"/>
      <c r="P11" s="103"/>
      <c r="Q11" s="57"/>
      <c r="R11" s="57"/>
      <c r="S11" s="57"/>
      <c r="T11" s="57"/>
      <c r="U11" s="57"/>
      <c r="V11" s="57"/>
      <c r="W11" s="57"/>
      <c r="X11" s="57"/>
      <c r="Y11" s="57"/>
      <c r="Z11" s="57"/>
      <c r="AA11" s="57"/>
      <c r="AB11" s="104"/>
      <c r="AC11" s="104"/>
      <c r="AD11" s="104"/>
      <c r="AE11" s="104"/>
      <c r="AF11" s="104"/>
      <c r="AG11" s="104"/>
      <c r="AH11" s="57"/>
      <c r="AI11" s="57"/>
      <c r="AJ11" s="57"/>
      <c r="AK11" s="682" t="s">
        <v>1107</v>
      </c>
      <c r="AL11" s="562" t="s">
        <v>506</v>
      </c>
      <c r="AM11" s="58"/>
      <c r="AN11" s="185"/>
      <c r="AO11" s="119"/>
      <c r="AP11" s="57"/>
      <c r="AQ11" s="106"/>
    </row>
    <row r="12" spans="1:43" ht="12" customHeight="1">
      <c r="A12" s="1809"/>
      <c r="B12" s="122"/>
      <c r="C12" s="111"/>
      <c r="D12" s="111"/>
      <c r="E12" s="152"/>
      <c r="F12" s="1669"/>
      <c r="G12" s="1670"/>
      <c r="H12" s="1671"/>
      <c r="I12" s="122"/>
      <c r="J12" s="111"/>
      <c r="K12" s="111"/>
      <c r="L12" s="152"/>
      <c r="M12" s="122"/>
      <c r="N12" s="111"/>
      <c r="O12" s="111"/>
      <c r="P12" s="152"/>
      <c r="Q12" s="118"/>
      <c r="R12" s="57"/>
      <c r="S12" s="57"/>
      <c r="T12" s="57"/>
      <c r="U12" s="57"/>
      <c r="V12" s="57"/>
      <c r="W12" s="57"/>
      <c r="X12" s="57"/>
      <c r="Y12" s="57"/>
      <c r="Z12" s="57"/>
      <c r="AA12" s="57"/>
      <c r="AB12" s="104"/>
      <c r="AC12" s="104"/>
      <c r="AD12" s="104"/>
      <c r="AE12" s="104"/>
      <c r="AF12" s="104"/>
      <c r="AG12" s="104"/>
      <c r="AH12" s="57"/>
      <c r="AI12" s="57"/>
      <c r="AJ12" s="57"/>
      <c r="AK12" s="105"/>
      <c r="AL12" s="57"/>
      <c r="AM12" s="58"/>
      <c r="AN12" s="185"/>
      <c r="AO12" s="119"/>
      <c r="AP12" s="57"/>
      <c r="AQ12" s="106"/>
    </row>
    <row r="13" spans="1:43" ht="12" customHeight="1">
      <c r="A13" s="1809"/>
      <c r="B13" s="135" t="s">
        <v>39</v>
      </c>
      <c r="C13" s="136"/>
      <c r="D13" s="136"/>
      <c r="E13" s="137"/>
      <c r="F13" s="1662"/>
      <c r="G13" s="1663"/>
      <c r="H13" s="1664"/>
      <c r="I13" s="138" t="s">
        <v>1958</v>
      </c>
      <c r="J13" s="109"/>
      <c r="K13" s="109"/>
      <c r="L13" s="110"/>
      <c r="M13" s="138" t="s">
        <v>368</v>
      </c>
      <c r="N13" s="109"/>
      <c r="O13" s="109"/>
      <c r="P13" s="110"/>
      <c r="Q13" s="109"/>
      <c r="R13" s="109"/>
      <c r="S13" s="109"/>
      <c r="T13" s="109"/>
      <c r="U13" s="109"/>
      <c r="V13" s="109"/>
      <c r="W13" s="109"/>
      <c r="X13" s="109"/>
      <c r="Y13" s="109"/>
      <c r="Z13" s="109"/>
      <c r="AA13" s="109"/>
      <c r="AB13" s="109"/>
      <c r="AC13" s="109"/>
      <c r="AD13" s="109"/>
      <c r="AE13" s="109"/>
      <c r="AF13" s="109"/>
      <c r="AG13" s="109"/>
      <c r="AH13" s="109"/>
      <c r="AI13" s="109"/>
      <c r="AJ13" s="109"/>
      <c r="AK13" s="105"/>
      <c r="AL13" s="57"/>
      <c r="AM13" s="57"/>
      <c r="AN13" s="103"/>
      <c r="AO13" s="119"/>
      <c r="AP13" s="57"/>
      <c r="AQ13" s="106"/>
    </row>
    <row r="14" spans="1:43" ht="12" customHeight="1">
      <c r="A14" s="1809"/>
      <c r="B14" s="119" t="s">
        <v>1959</v>
      </c>
      <c r="C14" s="57"/>
      <c r="D14" s="57"/>
      <c r="E14" s="103"/>
      <c r="F14" s="1662"/>
      <c r="G14" s="1663"/>
      <c r="H14" s="1664"/>
      <c r="I14" s="119" t="s">
        <v>1960</v>
      </c>
      <c r="J14" s="57"/>
      <c r="K14" s="57"/>
      <c r="L14" s="103"/>
      <c r="M14" s="119" t="s">
        <v>369</v>
      </c>
      <c r="N14" s="57"/>
      <c r="O14" s="57"/>
      <c r="P14" s="103"/>
      <c r="Q14" s="57"/>
      <c r="R14" s="57"/>
      <c r="S14" s="57"/>
      <c r="T14" s="124"/>
      <c r="U14" s="124"/>
      <c r="V14" s="124"/>
      <c r="W14" s="124"/>
      <c r="X14" s="124"/>
      <c r="Y14" s="57"/>
      <c r="Z14" s="57"/>
      <c r="AA14" s="124"/>
      <c r="AB14" s="124"/>
      <c r="AC14" s="124"/>
      <c r="AD14" s="57"/>
      <c r="AE14" s="57"/>
      <c r="AF14" s="57"/>
      <c r="AG14" s="57"/>
      <c r="AH14" s="57"/>
      <c r="AI14" s="57"/>
      <c r="AJ14" s="57"/>
      <c r="AK14" s="105"/>
      <c r="AL14" s="58"/>
      <c r="AM14" s="58"/>
      <c r="AN14" s="185"/>
      <c r="AO14" s="119"/>
      <c r="AP14" s="57"/>
      <c r="AQ14" s="106"/>
    </row>
    <row r="15" spans="1:43" ht="12" customHeight="1">
      <c r="A15" s="1809"/>
      <c r="B15" s="119"/>
      <c r="C15" s="57"/>
      <c r="D15" s="57"/>
      <c r="E15" s="103"/>
      <c r="F15" s="1662"/>
      <c r="G15" s="1663"/>
      <c r="H15" s="1664"/>
      <c r="I15" s="119"/>
      <c r="J15" s="57"/>
      <c r="K15" s="57"/>
      <c r="L15" s="103"/>
      <c r="M15" s="119" t="s">
        <v>1628</v>
      </c>
      <c r="N15" s="57"/>
      <c r="O15" s="57"/>
      <c r="P15" s="103"/>
      <c r="Q15" s="57"/>
      <c r="R15" s="57"/>
      <c r="S15" s="57"/>
      <c r="T15" s="124"/>
      <c r="U15" s="124"/>
      <c r="V15" s="124"/>
      <c r="W15" s="124"/>
      <c r="X15" s="124"/>
      <c r="Y15" s="57"/>
      <c r="Z15" s="57"/>
      <c r="AA15" s="124"/>
      <c r="AB15" s="124"/>
      <c r="AC15" s="124"/>
      <c r="AD15" s="57"/>
      <c r="AE15" s="57"/>
      <c r="AF15" s="57"/>
      <c r="AG15" s="57"/>
      <c r="AH15" s="57"/>
      <c r="AI15" s="57"/>
      <c r="AJ15" s="57"/>
      <c r="AK15" s="105"/>
      <c r="AL15" s="58"/>
      <c r="AM15" s="58"/>
      <c r="AN15" s="185"/>
      <c r="AO15" s="119"/>
      <c r="AP15" s="57"/>
      <c r="AQ15" s="106"/>
    </row>
    <row r="16" spans="1:43" ht="12" customHeight="1">
      <c r="A16" s="1809"/>
      <c r="B16" s="1686" t="str">
        <f>IF(自己評価書表紙!A51="□","■選択無","□選択無")</f>
        <v>■選択無</v>
      </c>
      <c r="C16" s="1687"/>
      <c r="D16" s="1687"/>
      <c r="E16" s="1692"/>
      <c r="F16" s="1662"/>
      <c r="G16" s="1663"/>
      <c r="H16" s="1664"/>
      <c r="I16" s="119"/>
      <c r="J16" s="57"/>
      <c r="K16" s="57"/>
      <c r="L16" s="103"/>
      <c r="M16" s="119"/>
      <c r="N16" s="57"/>
      <c r="O16" s="57"/>
      <c r="P16" s="103"/>
      <c r="Q16" s="57"/>
      <c r="R16" s="57"/>
      <c r="S16" s="57" t="s">
        <v>181</v>
      </c>
      <c r="T16" s="57"/>
      <c r="U16" s="57"/>
      <c r="V16" s="57"/>
      <c r="W16" s="57"/>
      <c r="X16" s="57"/>
      <c r="Y16" s="57"/>
      <c r="Z16" s="57"/>
      <c r="AA16" s="120"/>
      <c r="AB16" s="104"/>
      <c r="AC16" s="104"/>
      <c r="AD16" s="104"/>
      <c r="AE16" s="104"/>
      <c r="AF16" s="104"/>
      <c r="AG16" s="104"/>
      <c r="AH16" s="57"/>
      <c r="AI16" s="57"/>
      <c r="AJ16" s="57"/>
      <c r="AK16" s="105"/>
      <c r="AL16" s="58"/>
      <c r="AM16" s="58"/>
      <c r="AN16" s="185"/>
      <c r="AO16" s="119"/>
      <c r="AP16" s="57"/>
      <c r="AQ16" s="106"/>
    </row>
    <row r="17" spans="1:43" ht="12" customHeight="1">
      <c r="A17" s="1809"/>
      <c r="B17" s="119"/>
      <c r="C17" s="57"/>
      <c r="D17" s="57"/>
      <c r="E17" s="103"/>
      <c r="F17" s="1662"/>
      <c r="G17" s="1663"/>
      <c r="H17" s="1664"/>
      <c r="I17" s="119"/>
      <c r="J17" s="57"/>
      <c r="K17" s="57"/>
      <c r="L17" s="103"/>
      <c r="M17" s="119"/>
      <c r="N17" s="57"/>
      <c r="O17" s="57"/>
      <c r="P17" s="103"/>
      <c r="Q17" s="57"/>
      <c r="R17" s="57"/>
      <c r="S17" s="57"/>
      <c r="T17" s="124"/>
      <c r="U17" s="124"/>
      <c r="V17" s="124"/>
      <c r="W17" s="124"/>
      <c r="X17" s="124"/>
      <c r="Y17" s="57"/>
      <c r="Z17" s="57"/>
      <c r="AA17" s="124"/>
      <c r="AB17" s="124"/>
      <c r="AC17" s="124"/>
      <c r="AD17" s="57"/>
      <c r="AE17" s="57"/>
      <c r="AF17" s="57"/>
      <c r="AG17" s="57"/>
      <c r="AH17" s="57"/>
      <c r="AI17" s="57"/>
      <c r="AJ17" s="103"/>
      <c r="AK17" s="105"/>
      <c r="AL17" s="58"/>
      <c r="AM17" s="58"/>
      <c r="AN17" s="185"/>
      <c r="AO17" s="119"/>
      <c r="AP17" s="57"/>
      <c r="AQ17" s="106"/>
    </row>
    <row r="18" spans="1:43" ht="12" customHeight="1">
      <c r="A18" s="1809"/>
      <c r="B18" s="119"/>
      <c r="C18" s="57"/>
      <c r="D18" s="57"/>
      <c r="E18" s="103"/>
      <c r="F18" s="1662"/>
      <c r="G18" s="1663"/>
      <c r="H18" s="1664"/>
      <c r="I18" s="119"/>
      <c r="J18" s="57"/>
      <c r="K18" s="57"/>
      <c r="L18" s="103"/>
      <c r="M18" s="119"/>
      <c r="N18" s="57"/>
      <c r="O18" s="57"/>
      <c r="P18" s="103"/>
      <c r="Q18" s="57"/>
      <c r="R18" s="57"/>
      <c r="S18" s="57"/>
      <c r="T18" s="124"/>
      <c r="U18" s="124"/>
      <c r="V18" s="124"/>
      <c r="W18" s="124"/>
      <c r="X18" s="124"/>
      <c r="Y18" s="57"/>
      <c r="Z18" s="57"/>
      <c r="AA18" s="124"/>
      <c r="AB18" s="124"/>
      <c r="AC18" s="124"/>
      <c r="AD18" s="57"/>
      <c r="AE18" s="57"/>
      <c r="AF18" s="57"/>
      <c r="AG18" s="57"/>
      <c r="AH18" s="57"/>
      <c r="AI18" s="57"/>
      <c r="AJ18" s="103"/>
      <c r="AK18" s="105"/>
      <c r="AL18" s="58"/>
      <c r="AM18" s="58"/>
      <c r="AN18" s="185"/>
      <c r="AO18" s="119"/>
      <c r="AP18" s="57"/>
      <c r="AQ18" s="106"/>
    </row>
    <row r="19" spans="1:43" ht="12" customHeight="1">
      <c r="A19" s="1809"/>
      <c r="B19" s="119"/>
      <c r="C19" s="57"/>
      <c r="D19" s="57"/>
      <c r="E19" s="103"/>
      <c r="F19" s="1662"/>
      <c r="G19" s="1663"/>
      <c r="H19" s="1664"/>
      <c r="I19" s="119"/>
      <c r="J19" s="57"/>
      <c r="K19" s="57"/>
      <c r="L19" s="103"/>
      <c r="M19" s="119"/>
      <c r="N19" s="57"/>
      <c r="O19" s="57"/>
      <c r="P19" s="103"/>
      <c r="Q19" s="57"/>
      <c r="R19" s="57"/>
      <c r="S19" s="57"/>
      <c r="T19" s="124"/>
      <c r="U19" s="124"/>
      <c r="V19" s="124"/>
      <c r="W19" s="124"/>
      <c r="X19" s="124"/>
      <c r="Y19" s="57"/>
      <c r="Z19" s="57"/>
      <c r="AA19" s="124"/>
      <c r="AB19" s="124"/>
      <c r="AC19" s="124"/>
      <c r="AD19" s="116"/>
      <c r="AE19" s="57"/>
      <c r="AF19" s="57"/>
      <c r="AG19" s="57"/>
      <c r="AH19" s="57"/>
      <c r="AI19" s="57"/>
      <c r="AJ19" s="103"/>
      <c r="AK19" s="105"/>
      <c r="AL19" s="58"/>
      <c r="AM19" s="58"/>
      <c r="AN19" s="185"/>
      <c r="AO19" s="119"/>
      <c r="AP19" s="57"/>
      <c r="AQ19" s="106"/>
    </row>
    <row r="20" spans="1:43" ht="12" customHeight="1" thickBot="1">
      <c r="A20" s="1810"/>
      <c r="B20" s="140"/>
      <c r="C20" s="126"/>
      <c r="D20" s="126"/>
      <c r="E20" s="128"/>
      <c r="F20" s="1665"/>
      <c r="G20" s="1666"/>
      <c r="H20" s="1667"/>
      <c r="I20" s="140"/>
      <c r="J20" s="126"/>
      <c r="K20" s="126"/>
      <c r="L20" s="128"/>
      <c r="M20" s="140"/>
      <c r="N20" s="126"/>
      <c r="O20" s="126"/>
      <c r="P20" s="128"/>
      <c r="Q20" s="126"/>
      <c r="R20" s="126"/>
      <c r="S20" s="126"/>
      <c r="T20" s="126"/>
      <c r="U20" s="127"/>
      <c r="V20" s="127"/>
      <c r="W20" s="127"/>
      <c r="X20" s="127"/>
      <c r="Y20" s="126"/>
      <c r="Z20" s="126"/>
      <c r="AA20" s="126"/>
      <c r="AB20" s="127"/>
      <c r="AC20" s="127"/>
      <c r="AD20" s="127"/>
      <c r="AE20" s="127"/>
      <c r="AF20" s="127"/>
      <c r="AG20" s="127"/>
      <c r="AH20" s="126"/>
      <c r="AI20" s="126"/>
      <c r="AJ20" s="128"/>
      <c r="AK20" s="129"/>
      <c r="AL20" s="61"/>
      <c r="AM20" s="61"/>
      <c r="AN20" s="536"/>
      <c r="AO20" s="140"/>
      <c r="AP20" s="126"/>
      <c r="AQ20" s="130"/>
    </row>
    <row r="21" spans="1:43" ht="12" customHeight="1"/>
    <row r="22" spans="1:43" ht="12" customHeight="1"/>
    <row r="23" spans="1:43" ht="12" customHeight="1"/>
    <row r="24" spans="1:43" ht="12" customHeight="1"/>
    <row r="25" spans="1:43" ht="12" customHeight="1"/>
    <row r="26" spans="1:43" ht="12" customHeight="1"/>
    <row r="27" spans="1:43" ht="12" customHeight="1"/>
    <row r="28" spans="1:43" ht="12" customHeight="1"/>
    <row r="29" spans="1:43" ht="12" customHeight="1"/>
    <row r="30" spans="1:43" ht="12" customHeight="1"/>
    <row r="31" spans="1:43" ht="12" customHeight="1"/>
    <row r="32" spans="1:4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15">
    <mergeCell ref="A7:A20"/>
    <mergeCell ref="F7:H12"/>
    <mergeCell ref="F13:H20"/>
    <mergeCell ref="B6:E6"/>
    <mergeCell ref="F6:H6"/>
    <mergeCell ref="B10:E10"/>
    <mergeCell ref="B16:E16"/>
    <mergeCell ref="B5:E5"/>
    <mergeCell ref="F5:H5"/>
    <mergeCell ref="I5:L5"/>
    <mergeCell ref="AO5:AQ5"/>
    <mergeCell ref="AK6:AN6"/>
    <mergeCell ref="AO6:AQ6"/>
    <mergeCell ref="M6:P6"/>
    <mergeCell ref="I6:L6"/>
  </mergeCells>
  <phoneticPr fontId="4"/>
  <dataValidations count="2">
    <dataValidation type="list" allowBlank="1" showInputMessage="1" showErrorMessage="1" sqref="B16:E16 B10:E10" xr:uid="{00000000-0002-0000-0F00-000000000000}">
      <formula1>"■選択無,□選択無"</formula1>
    </dataValidation>
    <dataValidation type="list" allowBlank="1" showInputMessage="1" showErrorMessage="1" sqref="AK7:AK11" xr:uid="{00000000-0002-0000-0F00-000001000000}">
      <formula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0:E10 B16:E16 B12:E1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BC103"/>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4" width="9" hidden="1" customWidth="1"/>
  </cols>
  <sheetData>
    <row r="1" spans="1:55"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1565</v>
      </c>
      <c r="AN1" s="1722"/>
      <c r="AO1" s="1722"/>
      <c r="AP1" s="1722"/>
      <c r="AQ1" s="1723"/>
      <c r="AR1" s="120"/>
      <c r="AS1" s="57"/>
      <c r="AT1" s="57"/>
      <c r="AU1" s="57"/>
      <c r="AV1" s="57"/>
      <c r="AW1" s="57"/>
      <c r="AX1" s="57"/>
      <c r="AY1" s="57"/>
      <c r="AZ1" s="57"/>
      <c r="BA1" s="57"/>
      <c r="BC1" s="162"/>
    </row>
    <row r="2" spans="1:55"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c r="AR2" s="57"/>
      <c r="AS2" s="57"/>
      <c r="AT2" s="57"/>
      <c r="AU2" s="57"/>
      <c r="AV2" s="57"/>
      <c r="AW2" s="57"/>
      <c r="AX2" s="57"/>
      <c r="AY2" s="57"/>
      <c r="AZ2" s="57"/>
      <c r="BA2" s="57"/>
    </row>
    <row r="3" spans="1:55"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c r="AR3" s="57"/>
      <c r="AS3" s="57"/>
      <c r="AT3" s="57"/>
      <c r="AU3" s="57"/>
      <c r="AV3" s="57"/>
      <c r="AW3" s="57"/>
      <c r="AX3" s="57"/>
      <c r="AY3" s="57"/>
      <c r="AZ3" s="57"/>
      <c r="BA3" s="57"/>
    </row>
    <row r="4" spans="1:55"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c r="AR4" s="57"/>
      <c r="AS4" s="57"/>
      <c r="AT4" s="57"/>
      <c r="AU4" s="57"/>
      <c r="AV4" s="57"/>
      <c r="AW4" s="57"/>
      <c r="AX4" s="57"/>
      <c r="AY4" s="57"/>
      <c r="AZ4" s="57"/>
      <c r="BA4" s="57"/>
    </row>
    <row r="5" spans="1:55"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c r="AY5" s="57"/>
      <c r="AZ5" s="57"/>
      <c r="BA5" s="57"/>
    </row>
    <row r="6" spans="1:55"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1:55" ht="12" customHeight="1">
      <c r="A7" s="1765" t="s">
        <v>2698</v>
      </c>
      <c r="B7" s="1765"/>
      <c r="C7" s="1765"/>
      <c r="D7" s="1765"/>
      <c r="E7" s="1765"/>
      <c r="F7" s="1765"/>
      <c r="G7" s="1765"/>
      <c r="H7" s="1765"/>
      <c r="I7" s="1765"/>
      <c r="J7" s="1765"/>
      <c r="K7" s="1765"/>
      <c r="L7" s="1765"/>
      <c r="M7" s="1765"/>
      <c r="N7" s="1765"/>
      <c r="O7" s="1765"/>
      <c r="P7" s="1765"/>
      <c r="Q7" s="1765"/>
      <c r="R7" s="1765"/>
      <c r="S7" s="1765"/>
      <c r="T7" s="1765"/>
      <c r="U7" s="1765"/>
      <c r="V7" s="1765"/>
      <c r="W7" s="1765"/>
      <c r="X7" s="1765"/>
      <c r="Y7" s="1765"/>
      <c r="Z7" s="1765"/>
      <c r="AA7" s="1765"/>
      <c r="AB7" s="1765"/>
      <c r="AC7" s="1765"/>
      <c r="AD7" s="1765"/>
      <c r="AE7" s="1765"/>
      <c r="AF7" s="57"/>
      <c r="AG7" s="57"/>
      <c r="AH7" s="57"/>
      <c r="AI7" s="57"/>
      <c r="AJ7" s="57"/>
      <c r="AK7" s="57"/>
      <c r="AL7" s="57"/>
      <c r="AM7" s="57"/>
      <c r="AN7" s="57"/>
      <c r="AO7" s="120"/>
      <c r="AP7" s="120"/>
      <c r="AQ7" s="120" t="s">
        <v>2684</v>
      </c>
      <c r="AR7" s="57"/>
      <c r="AS7" s="57"/>
      <c r="AT7" s="57"/>
      <c r="AU7" s="57"/>
      <c r="AV7" s="57"/>
      <c r="AW7" s="57"/>
      <c r="AX7" s="57"/>
      <c r="AY7" s="57"/>
      <c r="AZ7" s="57"/>
      <c r="BA7" s="57"/>
    </row>
    <row r="8" spans="1:55" ht="12"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120"/>
      <c r="AP8" s="120"/>
      <c r="AQ8" s="120"/>
      <c r="AR8" s="57"/>
      <c r="AS8" s="57"/>
      <c r="AT8" s="57"/>
      <c r="AU8" s="57"/>
      <c r="AV8" s="57"/>
      <c r="AW8" s="57"/>
      <c r="AX8" s="57"/>
      <c r="AY8" s="57"/>
      <c r="AZ8" s="57"/>
      <c r="BA8" s="57"/>
    </row>
    <row r="9" spans="1:55" ht="12" customHeight="1" thickBot="1">
      <c r="A9" s="150" t="s">
        <v>2476</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
      <c r="AM9" s="57"/>
      <c r="AN9" s="57"/>
      <c r="AO9" s="57"/>
      <c r="AP9" s="57"/>
      <c r="AQ9" s="57"/>
      <c r="AR9" s="57"/>
      <c r="AS9" s="57"/>
      <c r="AT9" s="57"/>
      <c r="AU9" s="57"/>
      <c r="AV9" s="57"/>
      <c r="AW9" s="57"/>
      <c r="AX9" s="57"/>
      <c r="AY9" s="57"/>
      <c r="AZ9" s="57"/>
      <c r="BA9" s="57"/>
    </row>
    <row r="10" spans="1:55"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57"/>
      <c r="AS10" s="57"/>
      <c r="AT10" s="57"/>
      <c r="AU10" s="57"/>
      <c r="AV10" s="57"/>
      <c r="AW10" s="57"/>
      <c r="AX10" s="57"/>
      <c r="AY10" s="57"/>
      <c r="AZ10" s="57"/>
      <c r="BA10" s="57"/>
    </row>
    <row r="11" spans="1:55"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c r="AV11" s="57"/>
      <c r="AW11" s="57"/>
      <c r="AX11" s="57"/>
      <c r="AY11" s="57"/>
      <c r="AZ11" s="57"/>
      <c r="BA11" s="57"/>
    </row>
    <row r="12" spans="1:55" ht="12" customHeight="1">
      <c r="A12" s="1849" t="s">
        <v>1253</v>
      </c>
      <c r="B12" s="146" t="s">
        <v>268</v>
      </c>
      <c r="C12" s="147"/>
      <c r="D12" s="147"/>
      <c r="E12" s="148"/>
      <c r="F12" s="1695" t="str">
        <f>自己評価書表紙!O31</f>
        <v>-</v>
      </c>
      <c r="G12" s="1648"/>
      <c r="H12" s="1696"/>
      <c r="I12" s="525" t="s">
        <v>1962</v>
      </c>
      <c r="J12" s="141"/>
      <c r="K12" s="141"/>
      <c r="L12" s="172"/>
      <c r="M12" s="525" t="s">
        <v>670</v>
      </c>
      <c r="N12" s="141"/>
      <c r="O12" s="141"/>
      <c r="P12" s="172"/>
      <c r="Q12" s="141" t="s">
        <v>512</v>
      </c>
      <c r="R12" s="141" t="s">
        <v>671</v>
      </c>
      <c r="S12" s="141"/>
      <c r="T12" s="59"/>
      <c r="U12" s="141"/>
      <c r="V12" s="141"/>
      <c r="W12" s="141"/>
      <c r="X12" s="141"/>
      <c r="Y12" s="141"/>
      <c r="Z12" s="141"/>
      <c r="AA12" s="59"/>
      <c r="AB12" s="141"/>
      <c r="AC12" s="141"/>
      <c r="AD12" s="141"/>
      <c r="AE12" s="141"/>
      <c r="AF12" s="141"/>
      <c r="AG12" s="141"/>
      <c r="AH12" s="141"/>
      <c r="AI12" s="141"/>
      <c r="AJ12" s="172"/>
      <c r="AK12" s="693" t="s">
        <v>1107</v>
      </c>
      <c r="AL12" s="59" t="s">
        <v>672</v>
      </c>
      <c r="AM12" s="59"/>
      <c r="AN12" s="59"/>
      <c r="AO12" s="525" t="s">
        <v>1682</v>
      </c>
      <c r="AP12" s="141" t="s">
        <v>1829</v>
      </c>
      <c r="AQ12" s="526"/>
      <c r="AR12" s="57"/>
      <c r="AS12" s="57"/>
      <c r="AT12" s="57"/>
      <c r="AU12" s="57"/>
      <c r="AV12" s="57"/>
      <c r="AW12" s="57"/>
      <c r="AX12" s="57"/>
      <c r="AY12" s="57"/>
      <c r="AZ12" s="57"/>
      <c r="BA12" s="57"/>
    </row>
    <row r="13" spans="1:55" ht="12" customHeight="1">
      <c r="A13" s="1850"/>
      <c r="B13" s="119" t="s">
        <v>1962</v>
      </c>
      <c r="C13" s="57"/>
      <c r="D13" s="57"/>
      <c r="E13" s="103"/>
      <c r="F13" s="119"/>
      <c r="G13" s="57"/>
      <c r="H13" s="103"/>
      <c r="I13" s="119"/>
      <c r="J13" s="57"/>
      <c r="K13" s="57"/>
      <c r="L13" s="103"/>
      <c r="M13" s="119" t="s">
        <v>673</v>
      </c>
      <c r="N13" s="57"/>
      <c r="O13" s="57"/>
      <c r="P13" s="103"/>
      <c r="Q13" s="57"/>
      <c r="R13" s="683" t="s">
        <v>1107</v>
      </c>
      <c r="S13" s="57" t="s">
        <v>674</v>
      </c>
      <c r="T13" s="58"/>
      <c r="U13" s="57"/>
      <c r="V13" s="57"/>
      <c r="W13" s="57"/>
      <c r="X13" s="57"/>
      <c r="Y13" s="57"/>
      <c r="Z13" s="57"/>
      <c r="AA13" s="58"/>
      <c r="AB13" s="57"/>
      <c r="AC13" s="57"/>
      <c r="AD13" s="57"/>
      <c r="AE13" s="57"/>
      <c r="AF13" s="57"/>
      <c r="AG13" s="57"/>
      <c r="AH13" s="57"/>
      <c r="AI13" s="57"/>
      <c r="AJ13" s="103"/>
      <c r="AK13" s="682" t="s">
        <v>1107</v>
      </c>
      <c r="AL13" s="58" t="s">
        <v>1618</v>
      </c>
      <c r="AM13" s="58"/>
      <c r="AN13" s="58"/>
      <c r="AO13" s="119" t="s">
        <v>1392</v>
      </c>
      <c r="AP13" s="57" t="s">
        <v>1830</v>
      </c>
      <c r="AQ13" s="106"/>
      <c r="AR13" s="57"/>
      <c r="AS13" s="57"/>
      <c r="AT13" s="57"/>
      <c r="AU13" s="57"/>
      <c r="AV13" s="57"/>
      <c r="AW13" s="57"/>
      <c r="AX13" s="57"/>
      <c r="AY13" s="57"/>
      <c r="AZ13" s="57"/>
      <c r="BA13" s="57"/>
    </row>
    <row r="14" spans="1:55" ht="12" customHeight="1">
      <c r="A14" s="1850"/>
      <c r="B14" s="119" t="s">
        <v>1963</v>
      </c>
      <c r="C14" s="57"/>
      <c r="D14" s="57"/>
      <c r="E14" s="103"/>
      <c r="F14" s="119"/>
      <c r="G14" s="57"/>
      <c r="H14" s="103"/>
      <c r="I14" s="119"/>
      <c r="J14" s="57"/>
      <c r="K14" s="57"/>
      <c r="L14" s="103"/>
      <c r="M14" s="119"/>
      <c r="N14" s="57"/>
      <c r="O14" s="57"/>
      <c r="P14" s="103"/>
      <c r="Q14" s="57"/>
      <c r="R14" s="120"/>
      <c r="S14" s="683" t="s">
        <v>1107</v>
      </c>
      <c r="T14" s="58" t="s">
        <v>675</v>
      </c>
      <c r="U14" s="57"/>
      <c r="V14" s="57"/>
      <c r="W14" s="57"/>
      <c r="X14" s="57"/>
      <c r="Y14" s="57"/>
      <c r="Z14" s="57"/>
      <c r="AA14" s="58"/>
      <c r="AB14" s="57"/>
      <c r="AC14" s="57"/>
      <c r="AD14" s="57"/>
      <c r="AE14" s="57"/>
      <c r="AF14" s="57"/>
      <c r="AG14" s="57"/>
      <c r="AH14" s="57"/>
      <c r="AI14" s="57"/>
      <c r="AJ14" s="103"/>
      <c r="AK14" s="682" t="s">
        <v>1107</v>
      </c>
      <c r="AL14" s="58" t="s">
        <v>676</v>
      </c>
      <c r="AM14" s="58"/>
      <c r="AN14" s="58"/>
      <c r="AO14" s="119"/>
      <c r="AP14" s="57"/>
      <c r="AQ14" s="106"/>
      <c r="AR14" s="57"/>
      <c r="AS14" s="57"/>
      <c r="AT14" s="57"/>
      <c r="AU14" s="57"/>
      <c r="AV14" s="57"/>
      <c r="AW14" s="57"/>
      <c r="AX14" s="57"/>
      <c r="AY14" s="57"/>
      <c r="AZ14" s="57"/>
      <c r="BA14" s="57"/>
    </row>
    <row r="15" spans="1:55" ht="12" customHeight="1">
      <c r="A15" s="1850"/>
      <c r="B15" s="119" t="s">
        <v>269</v>
      </c>
      <c r="C15" s="57"/>
      <c r="D15" s="57"/>
      <c r="E15" s="103"/>
      <c r="F15" s="119"/>
      <c r="G15" s="57"/>
      <c r="H15" s="103"/>
      <c r="I15" s="119"/>
      <c r="J15" s="57"/>
      <c r="K15" s="57"/>
      <c r="L15" s="103"/>
      <c r="M15" s="119"/>
      <c r="N15" s="57"/>
      <c r="O15" s="57"/>
      <c r="P15" s="103"/>
      <c r="Q15" s="57"/>
      <c r="R15" s="57"/>
      <c r="S15" s="683" t="s">
        <v>1107</v>
      </c>
      <c r="T15" s="58" t="s">
        <v>677</v>
      </c>
      <c r="U15" s="57"/>
      <c r="V15" s="57"/>
      <c r="W15" s="57"/>
      <c r="X15" s="57"/>
      <c r="Y15" s="57"/>
      <c r="Z15" s="57"/>
      <c r="AA15" s="58"/>
      <c r="AB15" s="57"/>
      <c r="AC15" s="57"/>
      <c r="AD15" s="57"/>
      <c r="AE15" s="57"/>
      <c r="AF15" s="57"/>
      <c r="AG15" s="57"/>
      <c r="AH15" s="57"/>
      <c r="AI15" s="57"/>
      <c r="AJ15" s="103"/>
      <c r="AK15" s="682" t="s">
        <v>1107</v>
      </c>
      <c r="AL15" s="58" t="s">
        <v>312</v>
      </c>
      <c r="AM15" s="58"/>
      <c r="AN15" s="58"/>
      <c r="AO15" s="119"/>
      <c r="AP15" s="57"/>
      <c r="AQ15" s="106"/>
      <c r="AR15" s="57"/>
      <c r="AS15" s="57"/>
      <c r="AT15" s="57"/>
      <c r="AU15" s="57"/>
      <c r="AV15" s="57"/>
      <c r="AW15" s="57"/>
      <c r="AX15" s="57"/>
      <c r="AY15" s="57"/>
      <c r="AZ15" s="57"/>
      <c r="BA15" s="57"/>
    </row>
    <row r="16" spans="1:55" ht="12" customHeight="1">
      <c r="A16" s="1850"/>
      <c r="B16" s="119" t="s">
        <v>270</v>
      </c>
      <c r="C16" s="57"/>
      <c r="D16" s="57"/>
      <c r="E16" s="103"/>
      <c r="F16" s="119"/>
      <c r="G16" s="57"/>
      <c r="H16" s="103"/>
      <c r="I16" s="119"/>
      <c r="J16" s="57"/>
      <c r="K16" s="57"/>
      <c r="L16" s="103"/>
      <c r="M16" s="119"/>
      <c r="N16" s="57"/>
      <c r="O16" s="57"/>
      <c r="P16" s="103"/>
      <c r="Q16" s="57"/>
      <c r="R16" s="57"/>
      <c r="S16" s="683" t="s">
        <v>1107</v>
      </c>
      <c r="T16" s="58" t="s">
        <v>678</v>
      </c>
      <c r="U16" s="57"/>
      <c r="V16" s="57"/>
      <c r="W16" s="57"/>
      <c r="X16" s="57"/>
      <c r="Y16" s="57"/>
      <c r="Z16" s="57"/>
      <c r="AA16" s="58"/>
      <c r="AB16" s="57"/>
      <c r="AC16" s="57"/>
      <c r="AD16" s="57"/>
      <c r="AE16" s="57"/>
      <c r="AF16" s="57"/>
      <c r="AG16" s="57"/>
      <c r="AH16" s="57"/>
      <c r="AI16" s="57"/>
      <c r="AJ16" s="103"/>
      <c r="AK16" s="682" t="s">
        <v>1107</v>
      </c>
      <c r="AL16" s="562" t="s">
        <v>506</v>
      </c>
      <c r="AM16" s="58"/>
      <c r="AN16" s="58"/>
      <c r="AO16" s="119"/>
      <c r="AP16" s="57"/>
      <c r="AQ16" s="106"/>
      <c r="AR16" s="57"/>
      <c r="AS16" s="57"/>
      <c r="AT16" s="57"/>
      <c r="AU16" s="57"/>
      <c r="AV16" s="57"/>
      <c r="AW16" s="57"/>
      <c r="AX16" s="57"/>
      <c r="AY16" s="57"/>
      <c r="AZ16" s="57"/>
      <c r="BA16" s="57"/>
    </row>
    <row r="17" spans="1:53" ht="12" customHeight="1">
      <c r="A17" s="1850"/>
      <c r="B17" s="119"/>
      <c r="C17" s="57"/>
      <c r="D17" s="57"/>
      <c r="E17" s="103"/>
      <c r="F17" s="119"/>
      <c r="G17" s="57"/>
      <c r="H17" s="103"/>
      <c r="I17" s="119"/>
      <c r="J17" s="57"/>
      <c r="K17" s="57"/>
      <c r="L17" s="103"/>
      <c r="M17" s="119"/>
      <c r="N17" s="57"/>
      <c r="O17" s="57"/>
      <c r="P17" s="103"/>
      <c r="Q17" s="57"/>
      <c r="R17" s="57"/>
      <c r="S17" s="683" t="s">
        <v>1107</v>
      </c>
      <c r="T17" s="58" t="s">
        <v>679</v>
      </c>
      <c r="U17" s="57"/>
      <c r="V17" s="57"/>
      <c r="W17" s="57"/>
      <c r="X17" s="57"/>
      <c r="Y17" s="57"/>
      <c r="Z17" s="57"/>
      <c r="AA17" s="58"/>
      <c r="AB17" s="57"/>
      <c r="AC17" s="57"/>
      <c r="AD17" s="57"/>
      <c r="AE17" s="57"/>
      <c r="AF17" s="57"/>
      <c r="AG17" s="57"/>
      <c r="AH17" s="57"/>
      <c r="AI17" s="57"/>
      <c r="AJ17" s="103"/>
      <c r="AK17" s="105"/>
      <c r="AL17" s="58"/>
      <c r="AM17" s="58"/>
      <c r="AN17" s="58"/>
      <c r="AO17" s="119"/>
      <c r="AP17" s="57"/>
      <c r="AQ17" s="106"/>
      <c r="AR17" s="57"/>
      <c r="AS17" s="57"/>
      <c r="AT17" s="57"/>
      <c r="AU17" s="57"/>
      <c r="AV17" s="57"/>
      <c r="AW17" s="57"/>
      <c r="AX17" s="57"/>
      <c r="AY17" s="57"/>
      <c r="AZ17" s="57"/>
      <c r="BA17" s="57"/>
    </row>
    <row r="18" spans="1:53" ht="12" customHeight="1">
      <c r="A18" s="1850"/>
      <c r="B18" s="1686" t="str">
        <f>IF(自己評価書表紙!A31="□","■選択無","□選択無")</f>
        <v>■選択無</v>
      </c>
      <c r="C18" s="1687"/>
      <c r="D18" s="1687"/>
      <c r="E18" s="1692"/>
      <c r="F18" s="119"/>
      <c r="G18" s="57"/>
      <c r="H18" s="103"/>
      <c r="I18" s="119"/>
      <c r="J18" s="57"/>
      <c r="K18" s="57"/>
      <c r="L18" s="103"/>
      <c r="M18" s="119"/>
      <c r="N18" s="57"/>
      <c r="O18" s="57"/>
      <c r="P18" s="103"/>
      <c r="Q18" s="57"/>
      <c r="R18" s="683" t="s">
        <v>1107</v>
      </c>
      <c r="S18" s="58" t="s">
        <v>680</v>
      </c>
      <c r="T18" s="58"/>
      <c r="U18" s="57"/>
      <c r="V18" s="57"/>
      <c r="W18" s="57"/>
      <c r="X18" s="57"/>
      <c r="Y18" s="57"/>
      <c r="Z18" s="57"/>
      <c r="AA18" s="58"/>
      <c r="AB18" s="57"/>
      <c r="AC18" s="57"/>
      <c r="AD18" s="57"/>
      <c r="AE18" s="57"/>
      <c r="AF18" s="57"/>
      <c r="AG18" s="57"/>
      <c r="AH18" s="57"/>
      <c r="AI18" s="57"/>
      <c r="AJ18" s="103"/>
      <c r="AK18" s="105"/>
      <c r="AL18" s="58"/>
      <c r="AM18" s="58"/>
      <c r="AN18" s="58"/>
      <c r="AO18" s="119"/>
      <c r="AP18" s="57"/>
      <c r="AQ18" s="106"/>
      <c r="AR18" s="57"/>
      <c r="AS18" s="57"/>
      <c r="AT18" s="57"/>
      <c r="AU18" s="57"/>
      <c r="AV18" s="57"/>
      <c r="AW18" s="57"/>
      <c r="AX18" s="57"/>
      <c r="AY18" s="57"/>
      <c r="AZ18" s="57"/>
      <c r="BA18" s="57"/>
    </row>
    <row r="19" spans="1:53" ht="12" customHeight="1">
      <c r="A19" s="1850"/>
      <c r="B19" s="119"/>
      <c r="C19" s="57"/>
      <c r="D19" s="57"/>
      <c r="E19" s="103"/>
      <c r="F19" s="119"/>
      <c r="G19" s="57"/>
      <c r="H19" s="103"/>
      <c r="I19" s="119"/>
      <c r="J19" s="57"/>
      <c r="K19" s="57"/>
      <c r="L19" s="103"/>
      <c r="M19" s="119"/>
      <c r="N19" s="57"/>
      <c r="O19" s="57"/>
      <c r="P19" s="103"/>
      <c r="Q19" s="57"/>
      <c r="R19" s="683" t="s">
        <v>1107</v>
      </c>
      <c r="S19" s="57" t="s">
        <v>681</v>
      </c>
      <c r="T19" s="58"/>
      <c r="U19" s="57"/>
      <c r="V19" s="57"/>
      <c r="W19" s="57"/>
      <c r="X19" s="57"/>
      <c r="Y19" s="57"/>
      <c r="Z19" s="57"/>
      <c r="AA19" s="58"/>
      <c r="AB19" s="57"/>
      <c r="AC19" s="57"/>
      <c r="AD19" s="57"/>
      <c r="AE19" s="57"/>
      <c r="AF19" s="57"/>
      <c r="AG19" s="57"/>
      <c r="AH19" s="57"/>
      <c r="AI19" s="57"/>
      <c r="AJ19" s="103"/>
      <c r="AK19" s="105"/>
      <c r="AL19" s="58"/>
      <c r="AM19" s="58"/>
      <c r="AN19" s="58"/>
      <c r="AO19" s="119"/>
      <c r="AP19" s="57"/>
      <c r="AQ19" s="106"/>
      <c r="AR19" s="57"/>
      <c r="AS19" s="57"/>
      <c r="AT19" s="57"/>
      <c r="AU19" s="57"/>
      <c r="AV19" s="57"/>
      <c r="AW19" s="57"/>
      <c r="AX19" s="57"/>
      <c r="AY19" s="57"/>
      <c r="AZ19" s="57"/>
      <c r="BA19" s="57"/>
    </row>
    <row r="20" spans="1:53" ht="12" customHeight="1">
      <c r="A20" s="1850"/>
      <c r="B20" s="149"/>
      <c r="C20" s="150"/>
      <c r="D20" s="150"/>
      <c r="E20" s="151"/>
      <c r="F20" s="119"/>
      <c r="G20" s="57"/>
      <c r="H20" s="103"/>
      <c r="I20" s="119"/>
      <c r="J20" s="57"/>
      <c r="K20" s="57"/>
      <c r="L20" s="103"/>
      <c r="M20" s="119"/>
      <c r="N20" s="57"/>
      <c r="O20" s="57"/>
      <c r="P20" s="103"/>
      <c r="Q20" s="57"/>
      <c r="R20" s="683" t="s">
        <v>1107</v>
      </c>
      <c r="S20" s="57" t="s">
        <v>1763</v>
      </c>
      <c r="T20" s="58"/>
      <c r="U20" s="57"/>
      <c r="V20" s="57"/>
      <c r="W20" s="57"/>
      <c r="X20" s="57"/>
      <c r="Y20" s="57"/>
      <c r="Z20" s="57"/>
      <c r="AA20" s="58"/>
      <c r="AB20" s="57"/>
      <c r="AC20" s="57"/>
      <c r="AD20" s="57"/>
      <c r="AE20" s="57"/>
      <c r="AF20" s="57"/>
      <c r="AG20" s="57"/>
      <c r="AH20" s="57"/>
      <c r="AI20" s="57"/>
      <c r="AJ20" s="103"/>
      <c r="AK20" s="105"/>
      <c r="AL20" s="58"/>
      <c r="AM20" s="58"/>
      <c r="AN20" s="58"/>
      <c r="AO20" s="119"/>
      <c r="AP20" s="57"/>
      <c r="AQ20" s="106"/>
      <c r="AR20" s="57"/>
      <c r="AS20" s="57"/>
      <c r="AT20" s="57"/>
      <c r="AU20" s="57"/>
      <c r="AV20" s="57"/>
      <c r="AW20" s="57"/>
      <c r="AX20" s="57"/>
      <c r="AY20" s="57"/>
      <c r="AZ20" s="57"/>
      <c r="BA20" s="57"/>
    </row>
    <row r="21" spans="1:53" ht="12" customHeight="1">
      <c r="A21" s="1850"/>
      <c r="B21" s="119"/>
      <c r="C21" s="57"/>
      <c r="D21" s="57"/>
      <c r="E21" s="103"/>
      <c r="F21" s="119"/>
      <c r="G21" s="57"/>
      <c r="H21" s="103"/>
      <c r="I21" s="119"/>
      <c r="J21" s="57"/>
      <c r="K21" s="57"/>
      <c r="L21" s="103"/>
      <c r="M21" s="119"/>
      <c r="N21" s="57"/>
      <c r="O21" s="57"/>
      <c r="P21" s="103"/>
      <c r="Q21" s="57" t="s">
        <v>424</v>
      </c>
      <c r="R21" s="57" t="s">
        <v>682</v>
      </c>
      <c r="S21" s="57"/>
      <c r="T21" s="57"/>
      <c r="U21" s="57"/>
      <c r="V21" s="57"/>
      <c r="W21" s="57"/>
      <c r="X21" s="57"/>
      <c r="Y21" s="57"/>
      <c r="Z21" s="57" t="s">
        <v>484</v>
      </c>
      <c r="AA21" s="57"/>
      <c r="AB21" s="57"/>
      <c r="AC21" s="57"/>
      <c r="AD21" s="57"/>
      <c r="AE21" s="57"/>
      <c r="AF21" s="57"/>
      <c r="AG21" s="57" t="s">
        <v>683</v>
      </c>
      <c r="AH21" s="57"/>
      <c r="AI21" s="57"/>
      <c r="AJ21" s="57"/>
      <c r="AK21" s="105"/>
      <c r="AL21" s="58"/>
      <c r="AM21" s="58"/>
      <c r="AN21" s="58"/>
      <c r="AO21" s="119"/>
      <c r="AP21" s="57"/>
      <c r="AQ21" s="106"/>
      <c r="AR21" s="57"/>
      <c r="AS21" s="57"/>
      <c r="AT21" s="57"/>
      <c r="AU21" s="57"/>
      <c r="AV21" s="57"/>
      <c r="AW21" s="57"/>
      <c r="AX21" s="57"/>
      <c r="AY21" s="57"/>
      <c r="AZ21" s="57"/>
      <c r="BA21" s="57"/>
    </row>
    <row r="22" spans="1:53" ht="12" customHeight="1">
      <c r="A22" s="1850"/>
      <c r="B22" s="119"/>
      <c r="C22" s="57"/>
      <c r="D22" s="57"/>
      <c r="E22" s="103"/>
      <c r="F22" s="119"/>
      <c r="G22" s="57"/>
      <c r="H22" s="103"/>
      <c r="I22" s="119"/>
      <c r="J22" s="57"/>
      <c r="K22" s="57"/>
      <c r="L22" s="103"/>
      <c r="M22" s="119"/>
      <c r="N22" s="57"/>
      <c r="O22" s="57"/>
      <c r="P22" s="103"/>
      <c r="Q22" s="57"/>
      <c r="R22" s="683" t="s">
        <v>1107</v>
      </c>
      <c r="S22" s="57" t="s">
        <v>684</v>
      </c>
      <c r="T22" s="57"/>
      <c r="U22" s="57"/>
      <c r="V22" s="57"/>
      <c r="W22" s="57" t="s">
        <v>2101</v>
      </c>
      <c r="X22" s="1814"/>
      <c r="Y22" s="1814"/>
      <c r="Z22" s="1814"/>
      <c r="AA22" s="1814"/>
      <c r="AB22" s="1814"/>
      <c r="AC22" s="57"/>
      <c r="AD22" s="57" t="s">
        <v>2092</v>
      </c>
      <c r="AE22" s="57" t="s">
        <v>2101</v>
      </c>
      <c r="AF22" s="1759"/>
      <c r="AG22" s="1759"/>
      <c r="AH22" s="1759"/>
      <c r="AI22" s="57" t="s">
        <v>685</v>
      </c>
      <c r="AJ22" s="103"/>
      <c r="AK22" s="105"/>
      <c r="AL22" s="58"/>
      <c r="AM22" s="58"/>
      <c r="AN22" s="58"/>
      <c r="AO22" s="119"/>
      <c r="AP22" s="57"/>
      <c r="AQ22" s="106"/>
      <c r="AR22" s="57"/>
      <c r="AS22" s="57"/>
      <c r="AT22" s="57" t="s">
        <v>1136</v>
      </c>
      <c r="AU22" s="57" t="s">
        <v>1137</v>
      </c>
      <c r="AV22" s="57" t="s">
        <v>1138</v>
      </c>
      <c r="AW22" s="57" t="s">
        <v>1139</v>
      </c>
      <c r="AX22" s="57"/>
      <c r="AY22" s="57"/>
      <c r="AZ22" s="57"/>
      <c r="BA22" s="57"/>
    </row>
    <row r="23" spans="1:53" ht="12" customHeight="1">
      <c r="A23" s="1850"/>
      <c r="B23" s="119"/>
      <c r="C23" s="57"/>
      <c r="D23" s="57"/>
      <c r="E23" s="103"/>
      <c r="F23" s="119"/>
      <c r="G23" s="57"/>
      <c r="H23" s="103"/>
      <c r="I23" s="119"/>
      <c r="J23" s="57"/>
      <c r="K23" s="57"/>
      <c r="L23" s="103"/>
      <c r="M23" s="119"/>
      <c r="N23" s="57"/>
      <c r="O23" s="57"/>
      <c r="P23" s="103"/>
      <c r="Q23" s="57"/>
      <c r="R23" s="683" t="s">
        <v>1107</v>
      </c>
      <c r="S23" s="57" t="s">
        <v>686</v>
      </c>
      <c r="T23" s="57"/>
      <c r="U23" s="57"/>
      <c r="V23" s="57"/>
      <c r="W23" s="57" t="s">
        <v>2101</v>
      </c>
      <c r="X23" s="1814"/>
      <c r="Y23" s="1814"/>
      <c r="Z23" s="1814"/>
      <c r="AA23" s="1814"/>
      <c r="AB23" s="1814"/>
      <c r="AC23" s="57"/>
      <c r="AD23" s="57" t="s">
        <v>2092</v>
      </c>
      <c r="AE23" s="57" t="s">
        <v>2101</v>
      </c>
      <c r="AF23" s="1759"/>
      <c r="AG23" s="1759"/>
      <c r="AH23" s="1759"/>
      <c r="AI23" s="57" t="s">
        <v>685</v>
      </c>
      <c r="AJ23" s="103"/>
      <c r="AK23" s="105"/>
      <c r="AL23" s="58"/>
      <c r="AM23" s="58"/>
      <c r="AN23" s="58"/>
      <c r="AO23" s="119"/>
      <c r="AP23" s="57"/>
      <c r="AQ23" s="106"/>
      <c r="AR23" s="57"/>
      <c r="AS23" s="57"/>
      <c r="AT23" s="57" t="s">
        <v>1136</v>
      </c>
      <c r="AU23" s="57" t="s">
        <v>1137</v>
      </c>
      <c r="AV23" s="57" t="s">
        <v>1138</v>
      </c>
      <c r="AW23" s="57" t="s">
        <v>1139</v>
      </c>
      <c r="AX23" s="57"/>
      <c r="AY23" s="57"/>
      <c r="AZ23" s="57"/>
      <c r="BA23" s="57"/>
    </row>
    <row r="24" spans="1:53" ht="12" customHeight="1">
      <c r="A24" s="1850"/>
      <c r="B24" s="119"/>
      <c r="C24" s="57"/>
      <c r="D24" s="57"/>
      <c r="E24" s="103"/>
      <c r="F24" s="119"/>
      <c r="G24" s="57"/>
      <c r="H24" s="103"/>
      <c r="I24" s="119"/>
      <c r="J24" s="57"/>
      <c r="K24" s="57"/>
      <c r="L24" s="103"/>
      <c r="M24" s="119"/>
      <c r="N24" s="57"/>
      <c r="O24" s="57"/>
      <c r="P24" s="103"/>
      <c r="Q24" s="57"/>
      <c r="R24" s="683" t="s">
        <v>1107</v>
      </c>
      <c r="S24" s="57" t="s">
        <v>687</v>
      </c>
      <c r="T24" s="57"/>
      <c r="U24" s="57"/>
      <c r="V24" s="57"/>
      <c r="W24" s="57" t="s">
        <v>2101</v>
      </c>
      <c r="X24" s="1814"/>
      <c r="Y24" s="1814"/>
      <c r="Z24" s="1814"/>
      <c r="AA24" s="1814"/>
      <c r="AB24" s="1814"/>
      <c r="AC24" s="57"/>
      <c r="AD24" s="57" t="s">
        <v>2092</v>
      </c>
      <c r="AE24" s="57" t="s">
        <v>2101</v>
      </c>
      <c r="AF24" s="1759"/>
      <c r="AG24" s="1759"/>
      <c r="AH24" s="1759"/>
      <c r="AI24" s="57" t="s">
        <v>685</v>
      </c>
      <c r="AJ24" s="103"/>
      <c r="AK24" s="105"/>
      <c r="AL24" s="58"/>
      <c r="AM24" s="58"/>
      <c r="AN24" s="58"/>
      <c r="AO24" s="119"/>
      <c r="AP24" s="57"/>
      <c r="AQ24" s="106"/>
      <c r="AR24" s="57"/>
      <c r="AS24" s="57"/>
      <c r="AT24" s="57" t="s">
        <v>1136</v>
      </c>
      <c r="AU24" s="57" t="s">
        <v>1137</v>
      </c>
      <c r="AV24" s="57" t="s">
        <v>1138</v>
      </c>
      <c r="AW24" s="57" t="s">
        <v>1139</v>
      </c>
      <c r="AX24" s="57"/>
      <c r="AY24" s="57"/>
      <c r="AZ24" s="57"/>
      <c r="BA24" s="57"/>
    </row>
    <row r="25" spans="1:53" ht="12" customHeight="1">
      <c r="A25" s="1850"/>
      <c r="B25" s="119"/>
      <c r="C25" s="57"/>
      <c r="D25" s="57"/>
      <c r="E25" s="103"/>
      <c r="F25" s="119"/>
      <c r="G25" s="57"/>
      <c r="H25" s="103"/>
      <c r="I25" s="119"/>
      <c r="J25" s="57"/>
      <c r="K25" s="57"/>
      <c r="L25" s="103"/>
      <c r="M25" s="119"/>
      <c r="N25" s="57"/>
      <c r="O25" s="57"/>
      <c r="P25" s="103"/>
      <c r="Q25" s="57"/>
      <c r="R25" s="683" t="s">
        <v>1107</v>
      </c>
      <c r="S25" s="57" t="s">
        <v>688</v>
      </c>
      <c r="T25" s="57"/>
      <c r="U25" s="57"/>
      <c r="V25" s="57"/>
      <c r="W25" s="57" t="s">
        <v>2101</v>
      </c>
      <c r="X25" s="1814"/>
      <c r="Y25" s="1814"/>
      <c r="Z25" s="1814"/>
      <c r="AA25" s="1814"/>
      <c r="AB25" s="1814"/>
      <c r="AC25" s="57"/>
      <c r="AD25" s="57" t="s">
        <v>2092</v>
      </c>
      <c r="AE25" s="57" t="s">
        <v>2101</v>
      </c>
      <c r="AF25" s="1759"/>
      <c r="AG25" s="1759"/>
      <c r="AH25" s="1759"/>
      <c r="AI25" s="57" t="s">
        <v>685</v>
      </c>
      <c r="AJ25" s="103"/>
      <c r="AK25" s="105"/>
      <c r="AL25" s="58"/>
      <c r="AM25" s="58"/>
      <c r="AN25" s="58"/>
      <c r="AO25" s="119"/>
      <c r="AP25" s="57"/>
      <c r="AQ25" s="106"/>
      <c r="AR25" s="57"/>
      <c r="AS25" s="57"/>
      <c r="AT25" s="57" t="s">
        <v>1136</v>
      </c>
      <c r="AU25" s="57" t="s">
        <v>1137</v>
      </c>
      <c r="AV25" s="57" t="s">
        <v>1138</v>
      </c>
      <c r="AW25" s="57" t="s">
        <v>1139</v>
      </c>
      <c r="AX25" s="57"/>
      <c r="AY25" s="57"/>
      <c r="AZ25" s="57"/>
      <c r="BA25" s="57"/>
    </row>
    <row r="26" spans="1:53" ht="12" customHeight="1">
      <c r="A26" s="1850"/>
      <c r="B26" s="119"/>
      <c r="C26" s="57"/>
      <c r="D26" s="57"/>
      <c r="E26" s="103"/>
      <c r="F26" s="119"/>
      <c r="G26" s="57"/>
      <c r="H26" s="103"/>
      <c r="I26" s="119"/>
      <c r="J26" s="57"/>
      <c r="K26" s="57"/>
      <c r="L26" s="103"/>
      <c r="M26" s="119"/>
      <c r="N26" s="57"/>
      <c r="O26" s="57"/>
      <c r="P26" s="103"/>
      <c r="Q26" s="57"/>
      <c r="R26" s="683" t="s">
        <v>1107</v>
      </c>
      <c r="S26" s="57" t="s">
        <v>689</v>
      </c>
      <c r="T26" s="57"/>
      <c r="U26" s="57"/>
      <c r="V26" s="57"/>
      <c r="W26" s="57" t="s">
        <v>2101</v>
      </c>
      <c r="X26" s="1814"/>
      <c r="Y26" s="1814"/>
      <c r="Z26" s="1814"/>
      <c r="AA26" s="1814"/>
      <c r="AB26" s="1814"/>
      <c r="AC26" s="57"/>
      <c r="AD26" s="57" t="s">
        <v>2092</v>
      </c>
      <c r="AE26" s="57" t="s">
        <v>2101</v>
      </c>
      <c r="AF26" s="1759"/>
      <c r="AG26" s="1759"/>
      <c r="AH26" s="1759"/>
      <c r="AI26" s="57" t="s">
        <v>685</v>
      </c>
      <c r="AJ26" s="103"/>
      <c r="AK26" s="105"/>
      <c r="AL26" s="58"/>
      <c r="AM26" s="58"/>
      <c r="AN26" s="58"/>
      <c r="AO26" s="119"/>
      <c r="AP26" s="57"/>
      <c r="AQ26" s="106"/>
      <c r="AR26" s="57"/>
      <c r="AS26" s="57"/>
      <c r="AT26" s="57" t="s">
        <v>1136</v>
      </c>
      <c r="AU26" s="57" t="s">
        <v>1137</v>
      </c>
      <c r="AV26" s="57" t="s">
        <v>1138</v>
      </c>
      <c r="AW26" s="57" t="s">
        <v>1139</v>
      </c>
      <c r="AX26" s="57"/>
      <c r="AY26" s="57"/>
      <c r="AZ26" s="57"/>
      <c r="BA26" s="57"/>
    </row>
    <row r="27" spans="1:53" ht="12" customHeight="1">
      <c r="A27" s="1850"/>
      <c r="B27" s="119"/>
      <c r="C27" s="57"/>
      <c r="D27" s="57"/>
      <c r="E27" s="103"/>
      <c r="F27" s="119"/>
      <c r="G27" s="57"/>
      <c r="H27" s="103"/>
      <c r="I27" s="119"/>
      <c r="J27" s="57"/>
      <c r="K27" s="57"/>
      <c r="L27" s="103"/>
      <c r="M27" s="119"/>
      <c r="N27" s="57"/>
      <c r="O27" s="57"/>
      <c r="P27" s="103"/>
      <c r="Q27" s="57" t="s">
        <v>376</v>
      </c>
      <c r="R27" s="57" t="s">
        <v>690</v>
      </c>
      <c r="S27" s="57"/>
      <c r="T27" s="57"/>
      <c r="U27" s="57"/>
      <c r="V27" s="57"/>
      <c r="W27" s="57"/>
      <c r="X27" s="104"/>
      <c r="Y27" s="57"/>
      <c r="Z27" s="57"/>
      <c r="AA27" s="57"/>
      <c r="AB27" s="57"/>
      <c r="AC27" s="57"/>
      <c r="AD27" s="57"/>
      <c r="AE27" s="57"/>
      <c r="AF27" s="57"/>
      <c r="AG27" s="57"/>
      <c r="AH27" s="57"/>
      <c r="AI27" s="57"/>
      <c r="AJ27" s="103"/>
      <c r="AK27" s="105"/>
      <c r="AL27" s="58"/>
      <c r="AM27" s="58"/>
      <c r="AN27" s="58"/>
      <c r="AO27" s="119"/>
      <c r="AP27" s="57"/>
      <c r="AQ27" s="106"/>
      <c r="AR27" s="57"/>
      <c r="AS27" s="57"/>
      <c r="AT27" s="57"/>
      <c r="AU27" s="57"/>
      <c r="AV27" s="57"/>
      <c r="AW27" s="57"/>
      <c r="AX27" s="57"/>
      <c r="AY27" s="57"/>
      <c r="AZ27" s="57"/>
      <c r="BA27" s="57"/>
    </row>
    <row r="28" spans="1:53" ht="12" customHeight="1">
      <c r="A28" s="1850"/>
      <c r="B28" s="119"/>
      <c r="C28" s="57"/>
      <c r="D28" s="57"/>
      <c r="E28" s="103"/>
      <c r="F28" s="119"/>
      <c r="G28" s="57"/>
      <c r="H28" s="103"/>
      <c r="I28" s="119"/>
      <c r="J28" s="57"/>
      <c r="K28" s="57"/>
      <c r="L28" s="103"/>
      <c r="M28" s="122"/>
      <c r="N28" s="111"/>
      <c r="O28" s="111"/>
      <c r="P28" s="152"/>
      <c r="Q28" s="57"/>
      <c r="R28" s="120" t="s">
        <v>8</v>
      </c>
      <c r="S28" s="683" t="s">
        <v>1107</v>
      </c>
      <c r="T28" s="57" t="s">
        <v>691</v>
      </c>
      <c r="U28" s="57"/>
      <c r="V28" s="57"/>
      <c r="W28" s="57"/>
      <c r="X28" s="57"/>
      <c r="Y28" s="57"/>
      <c r="Z28" s="57"/>
      <c r="AA28" s="57"/>
      <c r="AB28" s="57"/>
      <c r="AC28" s="683" t="s">
        <v>1107</v>
      </c>
      <c r="AD28" s="57" t="s">
        <v>692</v>
      </c>
      <c r="AE28" s="58"/>
      <c r="AF28" s="57"/>
      <c r="AG28" s="57"/>
      <c r="AH28" s="104"/>
      <c r="AI28" s="57"/>
      <c r="AJ28" s="103"/>
      <c r="AK28" s="105"/>
      <c r="AL28" s="58"/>
      <c r="AM28" s="58"/>
      <c r="AN28" s="58"/>
      <c r="AO28" s="119"/>
      <c r="AP28" s="57"/>
      <c r="AQ28" s="106"/>
      <c r="AR28" s="57"/>
      <c r="AS28" s="57"/>
      <c r="AT28" s="57"/>
      <c r="AU28" s="57"/>
      <c r="AV28" s="57"/>
      <c r="AW28" s="57"/>
      <c r="AX28" s="57"/>
      <c r="AY28" s="57"/>
      <c r="AZ28" s="57"/>
      <c r="BA28" s="57"/>
    </row>
    <row r="29" spans="1:53" ht="12" customHeight="1">
      <c r="A29" s="1850"/>
      <c r="B29" s="119"/>
      <c r="C29" s="57"/>
      <c r="D29" s="57"/>
      <c r="E29" s="103"/>
      <c r="F29" s="119"/>
      <c r="G29" s="57"/>
      <c r="H29" s="103"/>
      <c r="I29" s="119"/>
      <c r="J29" s="57"/>
      <c r="K29" s="57"/>
      <c r="L29" s="103"/>
      <c r="M29" s="138" t="s">
        <v>693</v>
      </c>
      <c r="N29" s="109"/>
      <c r="O29" s="109"/>
      <c r="P29" s="110"/>
      <c r="Q29" s="138" t="s">
        <v>1038</v>
      </c>
      <c r="R29" s="109" t="s">
        <v>682</v>
      </c>
      <c r="S29" s="109"/>
      <c r="T29" s="109"/>
      <c r="U29" s="109"/>
      <c r="V29" s="430" t="s">
        <v>983</v>
      </c>
      <c r="W29" s="1817"/>
      <c r="X29" s="1817"/>
      <c r="Y29" s="1817"/>
      <c r="Z29" s="1817"/>
      <c r="AA29" s="1817"/>
      <c r="AB29" s="1817"/>
      <c r="AC29" s="1817"/>
      <c r="AD29" s="1817"/>
      <c r="AE29" s="1817"/>
      <c r="AF29" s="1817"/>
      <c r="AG29" s="1817"/>
      <c r="AH29" s="1817"/>
      <c r="AI29" s="109" t="s">
        <v>440</v>
      </c>
      <c r="AJ29" s="110"/>
      <c r="AK29" s="105"/>
      <c r="AL29" s="58"/>
      <c r="AM29" s="58"/>
      <c r="AN29" s="58"/>
      <c r="AO29" s="119"/>
      <c r="AP29" s="57"/>
      <c r="AQ29" s="106"/>
      <c r="AR29" s="57"/>
      <c r="AS29" s="57"/>
      <c r="AT29" s="57"/>
      <c r="AU29" s="57"/>
      <c r="AV29" s="57"/>
      <c r="AW29" s="57"/>
      <c r="AX29" s="57"/>
      <c r="AY29" s="57"/>
      <c r="AZ29" s="57"/>
      <c r="BA29" s="57"/>
    </row>
    <row r="30" spans="1:53" ht="12" customHeight="1">
      <c r="A30" s="1850"/>
      <c r="B30" s="119"/>
      <c r="C30" s="57"/>
      <c r="D30" s="57"/>
      <c r="E30" s="103"/>
      <c r="F30" s="119"/>
      <c r="G30" s="57"/>
      <c r="H30" s="103"/>
      <c r="I30" s="119"/>
      <c r="J30" s="57"/>
      <c r="K30" s="57"/>
      <c r="L30" s="103"/>
      <c r="M30" s="119" t="s">
        <v>694</v>
      </c>
      <c r="N30" s="57"/>
      <c r="O30" s="57"/>
      <c r="P30" s="103"/>
      <c r="Q30" s="119" t="s">
        <v>168</v>
      </c>
      <c r="R30" s="57" t="s">
        <v>695</v>
      </c>
      <c r="S30" s="57"/>
      <c r="T30" s="57"/>
      <c r="U30" s="57"/>
      <c r="V30" s="57"/>
      <c r="W30" s="57"/>
      <c r="X30" s="104"/>
      <c r="Y30" s="57"/>
      <c r="Z30" s="57"/>
      <c r="AA30" s="57"/>
      <c r="AB30" s="57"/>
      <c r="AC30" s="57"/>
      <c r="AD30" s="57"/>
      <c r="AE30" s="104"/>
      <c r="AF30" s="104"/>
      <c r="AG30" s="104"/>
      <c r="AH30" s="104"/>
      <c r="AI30" s="57"/>
      <c r="AJ30" s="103"/>
      <c r="AK30" s="105"/>
      <c r="AL30" s="58"/>
      <c r="AM30" s="58"/>
      <c r="AN30" s="58"/>
      <c r="AO30" s="119"/>
      <c r="AP30" s="57"/>
      <c r="AQ30" s="106"/>
      <c r="AR30" s="57"/>
      <c r="AS30" s="57"/>
      <c r="AT30" s="57"/>
      <c r="AU30" s="57"/>
      <c r="AV30" s="57"/>
      <c r="AW30" s="57"/>
      <c r="AX30" s="57"/>
      <c r="AY30" s="57"/>
      <c r="AZ30" s="57"/>
      <c r="BA30" s="57"/>
    </row>
    <row r="31" spans="1:53" ht="12" customHeight="1">
      <c r="A31" s="1850"/>
      <c r="B31" s="119"/>
      <c r="C31" s="57"/>
      <c r="D31" s="57"/>
      <c r="E31" s="103"/>
      <c r="F31" s="119"/>
      <c r="G31" s="57"/>
      <c r="H31" s="103"/>
      <c r="I31" s="119"/>
      <c r="J31" s="57"/>
      <c r="K31" s="57"/>
      <c r="L31" s="103"/>
      <c r="M31" s="119"/>
      <c r="N31" s="57"/>
      <c r="O31" s="57"/>
      <c r="P31" s="103"/>
      <c r="Q31" s="119"/>
      <c r="R31" s="120" t="s">
        <v>1778</v>
      </c>
      <c r="S31" s="683" t="s">
        <v>1107</v>
      </c>
      <c r="T31" s="57" t="s">
        <v>691</v>
      </c>
      <c r="U31" s="57"/>
      <c r="V31" s="57"/>
      <c r="W31" s="57"/>
      <c r="X31" s="57"/>
      <c r="Y31" s="57"/>
      <c r="Z31" s="57"/>
      <c r="AA31" s="57"/>
      <c r="AB31" s="57"/>
      <c r="AC31" s="683" t="s">
        <v>1107</v>
      </c>
      <c r="AD31" s="116" t="s">
        <v>692</v>
      </c>
      <c r="AE31" s="58"/>
      <c r="AF31" s="116"/>
      <c r="AG31" s="104"/>
      <c r="AH31" s="104"/>
      <c r="AI31" s="57"/>
      <c r="AJ31" s="103"/>
      <c r="AK31" s="105"/>
      <c r="AL31" s="58"/>
      <c r="AM31" s="58"/>
      <c r="AN31" s="58"/>
      <c r="AO31" s="119"/>
      <c r="AP31" s="57"/>
      <c r="AQ31" s="106"/>
      <c r="AR31" s="57"/>
      <c r="AS31" s="57"/>
      <c r="AT31" s="57"/>
      <c r="AU31" s="57"/>
      <c r="AV31" s="57"/>
      <c r="AW31" s="57"/>
      <c r="AX31" s="57"/>
      <c r="AY31" s="57"/>
      <c r="AZ31" s="57"/>
      <c r="BA31" s="57"/>
    </row>
    <row r="32" spans="1:53" ht="12" customHeight="1">
      <c r="A32" s="1850"/>
      <c r="B32" s="119"/>
      <c r="C32" s="57"/>
      <c r="D32" s="57"/>
      <c r="E32" s="103"/>
      <c r="F32" s="119"/>
      <c r="G32" s="57"/>
      <c r="H32" s="103"/>
      <c r="I32" s="119"/>
      <c r="J32" s="57"/>
      <c r="K32" s="57"/>
      <c r="L32" s="103"/>
      <c r="M32" s="119"/>
      <c r="N32" s="57"/>
      <c r="O32" s="57"/>
      <c r="P32" s="103"/>
      <c r="Q32" s="119" t="s">
        <v>424</v>
      </c>
      <c r="R32" s="57" t="s">
        <v>696</v>
      </c>
      <c r="S32" s="57"/>
      <c r="T32" s="57"/>
      <c r="U32" s="57"/>
      <c r="V32" s="57"/>
      <c r="W32" s="57"/>
      <c r="X32" s="57"/>
      <c r="Y32" s="57"/>
      <c r="Z32" s="57"/>
      <c r="AA32" s="57"/>
      <c r="AB32" s="57"/>
      <c r="AC32" s="57"/>
      <c r="AD32" s="57"/>
      <c r="AE32" s="57"/>
      <c r="AF32" s="57"/>
      <c r="AG32" s="57"/>
      <c r="AH32" s="57"/>
      <c r="AI32" s="57"/>
      <c r="AJ32" s="57"/>
      <c r="AK32" s="105"/>
      <c r="AL32" s="58"/>
      <c r="AM32" s="58"/>
      <c r="AN32" s="58"/>
      <c r="AO32" s="119"/>
      <c r="AP32" s="57"/>
      <c r="AQ32" s="106"/>
      <c r="AR32" s="57"/>
      <c r="AS32" s="57"/>
      <c r="AT32" s="57"/>
      <c r="AU32" s="57"/>
      <c r="AV32" s="57"/>
      <c r="AW32" s="57"/>
      <c r="AX32" s="57"/>
      <c r="AY32" s="57"/>
      <c r="AZ32" s="57"/>
      <c r="BA32" s="57"/>
    </row>
    <row r="33" spans="1:53" ht="12" customHeight="1">
      <c r="A33" s="1850"/>
      <c r="B33" s="119"/>
      <c r="C33" s="57"/>
      <c r="D33" s="57"/>
      <c r="E33" s="103"/>
      <c r="F33" s="119"/>
      <c r="G33" s="57"/>
      <c r="H33" s="103"/>
      <c r="I33" s="119"/>
      <c r="J33" s="57"/>
      <c r="K33" s="57"/>
      <c r="L33" s="103"/>
      <c r="M33" s="119"/>
      <c r="N33" s="57"/>
      <c r="O33" s="57"/>
      <c r="P33" s="103"/>
      <c r="Q33" s="119"/>
      <c r="R33" s="120" t="s">
        <v>1778</v>
      </c>
      <c r="S33" s="683" t="s">
        <v>1107</v>
      </c>
      <c r="T33" s="57" t="s">
        <v>698</v>
      </c>
      <c r="U33" s="104"/>
      <c r="V33" s="104"/>
      <c r="W33" s="104"/>
      <c r="X33" s="683" t="s">
        <v>1107</v>
      </c>
      <c r="Y33" s="57" t="s">
        <v>699</v>
      </c>
      <c r="Z33" s="57"/>
      <c r="AA33" s="57"/>
      <c r="AB33" s="104"/>
      <c r="AC33" s="104"/>
      <c r="AD33" s="104"/>
      <c r="AE33" s="104" t="s">
        <v>126</v>
      </c>
      <c r="AF33" s="57"/>
      <c r="AG33" s="104"/>
      <c r="AH33" s="57"/>
      <c r="AI33" s="57"/>
      <c r="AJ33" s="57"/>
      <c r="AK33" s="105"/>
      <c r="AL33" s="58"/>
      <c r="AM33" s="58"/>
      <c r="AN33" s="58"/>
      <c r="AO33" s="119"/>
      <c r="AP33" s="57"/>
      <c r="AQ33" s="106"/>
      <c r="AR33" s="57"/>
      <c r="AS33" s="57"/>
      <c r="AT33" s="57"/>
      <c r="AU33" s="57"/>
      <c r="AV33" s="57"/>
      <c r="AW33" s="57"/>
      <c r="AX33" s="57"/>
      <c r="AY33" s="57"/>
      <c r="AZ33" s="57"/>
      <c r="BA33" s="57"/>
    </row>
    <row r="34" spans="1:53" ht="12" customHeight="1">
      <c r="A34" s="1850"/>
      <c r="B34" s="122"/>
      <c r="C34" s="111"/>
      <c r="D34" s="111"/>
      <c r="E34" s="152"/>
      <c r="F34" s="122"/>
      <c r="G34" s="111"/>
      <c r="H34" s="152"/>
      <c r="I34" s="122"/>
      <c r="J34" s="111"/>
      <c r="K34" s="111"/>
      <c r="L34" s="152"/>
      <c r="M34" s="122"/>
      <c r="N34" s="111"/>
      <c r="O34" s="111"/>
      <c r="P34" s="152"/>
      <c r="Q34" s="119" t="s">
        <v>395</v>
      </c>
      <c r="R34" s="683" t="s">
        <v>1107</v>
      </c>
      <c r="S34" s="118" t="s">
        <v>700</v>
      </c>
      <c r="T34" s="57"/>
      <c r="U34" s="104"/>
      <c r="V34" s="104"/>
      <c r="W34" s="104"/>
      <c r="X34" s="57"/>
      <c r="Y34" s="57"/>
      <c r="Z34" s="57"/>
      <c r="AA34" s="57"/>
      <c r="AB34" s="104"/>
      <c r="AC34" s="104"/>
      <c r="AD34" s="104"/>
      <c r="AE34" s="104"/>
      <c r="AF34" s="57"/>
      <c r="AG34" s="104"/>
      <c r="AH34" s="57"/>
      <c r="AI34" s="57"/>
      <c r="AJ34" s="57"/>
      <c r="AK34" s="105"/>
      <c r="AL34" s="58"/>
      <c r="AM34" s="58"/>
      <c r="AN34" s="58"/>
      <c r="AO34" s="122"/>
      <c r="AP34" s="111"/>
      <c r="AQ34" s="114"/>
      <c r="AR34" s="57"/>
      <c r="AS34" s="57"/>
      <c r="AT34" s="57"/>
      <c r="AU34" s="57"/>
      <c r="AV34" s="57"/>
      <c r="AW34" s="57"/>
      <c r="AX34" s="57"/>
      <c r="AY34" s="57"/>
      <c r="AZ34" s="57"/>
      <c r="BA34" s="57"/>
    </row>
    <row r="35" spans="1:53" ht="12" customHeight="1">
      <c r="A35" s="1850"/>
      <c r="B35" s="135" t="s">
        <v>273</v>
      </c>
      <c r="C35" s="136"/>
      <c r="D35" s="136"/>
      <c r="E35" s="137"/>
      <c r="F35" s="1734" t="str">
        <f>自己評価書表紙!O32</f>
        <v>-</v>
      </c>
      <c r="G35" s="1735"/>
      <c r="H35" s="1736"/>
      <c r="I35" s="138" t="s">
        <v>1962</v>
      </c>
      <c r="J35" s="109"/>
      <c r="K35" s="109"/>
      <c r="L35" s="110"/>
      <c r="M35" s="138" t="s">
        <v>701</v>
      </c>
      <c r="N35" s="109"/>
      <c r="O35" s="109"/>
      <c r="P35" s="110"/>
      <c r="Q35" s="138" t="s">
        <v>512</v>
      </c>
      <c r="R35" s="109" t="s">
        <v>671</v>
      </c>
      <c r="S35" s="109"/>
      <c r="T35" s="109"/>
      <c r="U35" s="153"/>
      <c r="V35" s="109"/>
      <c r="W35" s="109"/>
      <c r="X35" s="109"/>
      <c r="Y35" s="109"/>
      <c r="Z35" s="109"/>
      <c r="AA35" s="109"/>
      <c r="AB35" s="109"/>
      <c r="AC35" s="109"/>
      <c r="AD35" s="109"/>
      <c r="AE35" s="109"/>
      <c r="AF35" s="109"/>
      <c r="AG35" s="109"/>
      <c r="AH35" s="109"/>
      <c r="AI35" s="109"/>
      <c r="AJ35" s="109"/>
      <c r="AK35" s="685" t="s">
        <v>1107</v>
      </c>
      <c r="AL35" s="153" t="s">
        <v>1618</v>
      </c>
      <c r="AM35" s="153"/>
      <c r="AN35" s="153"/>
      <c r="AO35" s="138" t="s">
        <v>1392</v>
      </c>
      <c r="AP35" s="109" t="s">
        <v>1829</v>
      </c>
      <c r="AQ35" s="533"/>
      <c r="AR35" s="57"/>
      <c r="AS35" s="57"/>
      <c r="AT35" s="57"/>
      <c r="AU35" s="57"/>
      <c r="AV35" s="57"/>
      <c r="AW35" s="57"/>
      <c r="AX35" s="57"/>
      <c r="AY35" s="57"/>
      <c r="AZ35" s="57"/>
      <c r="BA35" s="57"/>
    </row>
    <row r="36" spans="1:53" ht="12" customHeight="1">
      <c r="A36" s="1850"/>
      <c r="B36" s="119" t="s">
        <v>1962</v>
      </c>
      <c r="C36" s="57"/>
      <c r="D36" s="57"/>
      <c r="E36" s="103"/>
      <c r="F36" s="119"/>
      <c r="G36" s="57"/>
      <c r="H36" s="103"/>
      <c r="I36" s="119"/>
      <c r="J36" s="57"/>
      <c r="K36" s="57"/>
      <c r="L36" s="103"/>
      <c r="M36" s="119"/>
      <c r="N36" s="57"/>
      <c r="O36" s="57"/>
      <c r="P36" s="103"/>
      <c r="Q36" s="119"/>
      <c r="R36" s="683" t="s">
        <v>1107</v>
      </c>
      <c r="S36" s="57" t="s">
        <v>674</v>
      </c>
      <c r="T36" s="58"/>
      <c r="U36" s="57"/>
      <c r="V36" s="57"/>
      <c r="W36" s="57"/>
      <c r="X36" s="57"/>
      <c r="Y36" s="57"/>
      <c r="Z36" s="57"/>
      <c r="AA36" s="58"/>
      <c r="AB36" s="57"/>
      <c r="AC36" s="57"/>
      <c r="AD36" s="57"/>
      <c r="AE36" s="57"/>
      <c r="AF36" s="57"/>
      <c r="AG36" s="57"/>
      <c r="AH36" s="57"/>
      <c r="AI36" s="57"/>
      <c r="AJ36" s="57"/>
      <c r="AK36" s="682" t="s">
        <v>1107</v>
      </c>
      <c r="AL36" s="58" t="s">
        <v>312</v>
      </c>
      <c r="AM36" s="58"/>
      <c r="AN36" s="58"/>
      <c r="AO36" s="119" t="s">
        <v>554</v>
      </c>
      <c r="AP36" s="57" t="s">
        <v>1830</v>
      </c>
      <c r="AQ36" s="106"/>
      <c r="AR36" s="57"/>
      <c r="AS36" s="57"/>
      <c r="AT36" s="57"/>
      <c r="AU36" s="57"/>
      <c r="AV36" s="57"/>
      <c r="AW36" s="57"/>
      <c r="AX36" s="57"/>
      <c r="AY36" s="57"/>
      <c r="AZ36" s="57"/>
      <c r="BA36" s="57"/>
    </row>
    <row r="37" spans="1:53" ht="12" customHeight="1">
      <c r="A37" s="1850"/>
      <c r="B37" s="119" t="s">
        <v>1963</v>
      </c>
      <c r="C37" s="57"/>
      <c r="D37" s="57"/>
      <c r="E37" s="103"/>
      <c r="F37" s="119"/>
      <c r="G37" s="57"/>
      <c r="H37" s="103"/>
      <c r="I37" s="119"/>
      <c r="J37" s="57"/>
      <c r="K37" s="57"/>
      <c r="L37" s="103"/>
      <c r="M37" s="119"/>
      <c r="N37" s="57"/>
      <c r="O37" s="57"/>
      <c r="P37" s="103"/>
      <c r="Q37" s="119"/>
      <c r="R37" s="120"/>
      <c r="S37" s="683" t="s">
        <v>1107</v>
      </c>
      <c r="T37" s="58" t="s">
        <v>680</v>
      </c>
      <c r="U37" s="57"/>
      <c r="V37" s="57"/>
      <c r="W37" s="57"/>
      <c r="X37" s="57"/>
      <c r="Y37" s="57"/>
      <c r="Z37" s="57"/>
      <c r="AA37" s="58"/>
      <c r="AB37" s="57"/>
      <c r="AC37" s="57"/>
      <c r="AD37" s="57"/>
      <c r="AE37" s="57"/>
      <c r="AF37" s="57"/>
      <c r="AG37" s="57"/>
      <c r="AH37" s="57"/>
      <c r="AI37" s="57"/>
      <c r="AJ37" s="57"/>
      <c r="AK37" s="105"/>
      <c r="AL37" s="58"/>
      <c r="AM37" s="58"/>
      <c r="AN37" s="58"/>
      <c r="AO37" s="119"/>
      <c r="AP37" s="57"/>
      <c r="AQ37" s="106"/>
      <c r="AR37" s="57"/>
      <c r="AS37" s="57"/>
      <c r="AT37" s="57"/>
      <c r="AU37" s="57"/>
      <c r="AV37" s="57"/>
      <c r="AW37" s="57"/>
      <c r="AX37" s="57"/>
      <c r="AY37" s="57"/>
      <c r="AZ37" s="57"/>
      <c r="BA37" s="57"/>
    </row>
    <row r="38" spans="1:53" ht="12" customHeight="1">
      <c r="A38" s="1850"/>
      <c r="B38" s="119" t="s">
        <v>274</v>
      </c>
      <c r="C38" s="57"/>
      <c r="D38" s="57"/>
      <c r="E38" s="103"/>
      <c r="F38" s="119"/>
      <c r="G38" s="57"/>
      <c r="H38" s="103"/>
      <c r="I38" s="119"/>
      <c r="J38" s="57"/>
      <c r="K38" s="57"/>
      <c r="L38" s="103"/>
      <c r="M38" s="119"/>
      <c r="N38" s="57"/>
      <c r="O38" s="57"/>
      <c r="P38" s="103"/>
      <c r="Q38" s="119"/>
      <c r="R38" s="120"/>
      <c r="S38" s="683" t="s">
        <v>1107</v>
      </c>
      <c r="T38" s="58" t="s">
        <v>675</v>
      </c>
      <c r="U38" s="57"/>
      <c r="V38" s="57"/>
      <c r="W38" s="57"/>
      <c r="X38" s="57"/>
      <c r="Y38" s="57"/>
      <c r="Z38" s="57"/>
      <c r="AA38" s="58"/>
      <c r="AB38" s="57"/>
      <c r="AC38" s="57"/>
      <c r="AD38" s="57"/>
      <c r="AE38" s="57"/>
      <c r="AF38" s="57"/>
      <c r="AG38" s="57"/>
      <c r="AH38" s="57"/>
      <c r="AI38" s="57"/>
      <c r="AJ38" s="57"/>
      <c r="AK38" s="105"/>
      <c r="AL38" s="58"/>
      <c r="AM38" s="58"/>
      <c r="AN38" s="58"/>
      <c r="AO38" s="119"/>
      <c r="AP38" s="57"/>
      <c r="AQ38" s="106"/>
      <c r="AR38" s="57"/>
      <c r="AS38" s="57"/>
      <c r="AT38" s="57"/>
      <c r="AU38" s="57"/>
      <c r="AV38" s="57"/>
      <c r="AW38" s="57"/>
      <c r="AX38" s="57"/>
      <c r="AY38" s="57"/>
      <c r="AZ38" s="57"/>
      <c r="BA38" s="57"/>
    </row>
    <row r="39" spans="1:53" ht="12" customHeight="1">
      <c r="A39" s="1850"/>
      <c r="B39" s="119" t="s">
        <v>1964</v>
      </c>
      <c r="C39" s="57"/>
      <c r="D39" s="57"/>
      <c r="E39" s="103"/>
      <c r="F39" s="119"/>
      <c r="G39" s="57"/>
      <c r="H39" s="103"/>
      <c r="I39" s="119"/>
      <c r="J39" s="57"/>
      <c r="K39" s="57"/>
      <c r="L39" s="103"/>
      <c r="M39" s="119"/>
      <c r="N39" s="57"/>
      <c r="O39" s="57"/>
      <c r="P39" s="103"/>
      <c r="Q39" s="119"/>
      <c r="R39" s="57"/>
      <c r="S39" s="683" t="s">
        <v>1107</v>
      </c>
      <c r="T39" s="58" t="s">
        <v>677</v>
      </c>
      <c r="U39" s="57"/>
      <c r="V39" s="57"/>
      <c r="W39" s="57"/>
      <c r="X39" s="57"/>
      <c r="Y39" s="57"/>
      <c r="Z39" s="57"/>
      <c r="AA39" s="58"/>
      <c r="AB39" s="57"/>
      <c r="AC39" s="57"/>
      <c r="AD39" s="57"/>
      <c r="AE39" s="57"/>
      <c r="AF39" s="57"/>
      <c r="AG39" s="57"/>
      <c r="AH39" s="57"/>
      <c r="AI39" s="57"/>
      <c r="AJ39" s="57"/>
      <c r="AK39" s="105"/>
      <c r="AL39" s="58"/>
      <c r="AM39" s="58"/>
      <c r="AN39" s="58"/>
      <c r="AO39" s="119"/>
      <c r="AP39" s="57"/>
      <c r="AQ39" s="106"/>
      <c r="AR39" s="57"/>
      <c r="AS39" s="57"/>
      <c r="AT39" s="57"/>
      <c r="AU39" s="57"/>
      <c r="AV39" s="57"/>
      <c r="AW39" s="57"/>
      <c r="AX39" s="57"/>
      <c r="AY39" s="57"/>
      <c r="AZ39" s="57"/>
      <c r="BA39" s="57"/>
    </row>
    <row r="40" spans="1:53" ht="12" customHeight="1">
      <c r="A40" s="1850"/>
      <c r="B40" s="119"/>
      <c r="C40" s="57"/>
      <c r="D40" s="57"/>
      <c r="E40" s="103"/>
      <c r="F40" s="119"/>
      <c r="G40" s="57"/>
      <c r="H40" s="103"/>
      <c r="I40" s="119"/>
      <c r="J40" s="57"/>
      <c r="K40" s="57"/>
      <c r="L40" s="103"/>
      <c r="M40" s="119"/>
      <c r="N40" s="57"/>
      <c r="O40" s="57"/>
      <c r="P40" s="103"/>
      <c r="Q40" s="119"/>
      <c r="R40" s="57"/>
      <c r="S40" s="683" t="s">
        <v>1107</v>
      </c>
      <c r="T40" s="58" t="s">
        <v>184</v>
      </c>
      <c r="U40" s="57"/>
      <c r="V40" s="57"/>
      <c r="W40" s="57"/>
      <c r="X40" s="57"/>
      <c r="Y40" s="57"/>
      <c r="Z40" s="57"/>
      <c r="AA40" s="58"/>
      <c r="AB40" s="57"/>
      <c r="AC40" s="57"/>
      <c r="AD40" s="57"/>
      <c r="AE40" s="57"/>
      <c r="AF40" s="57"/>
      <c r="AG40" s="57"/>
      <c r="AH40" s="57"/>
      <c r="AI40" s="57"/>
      <c r="AJ40" s="57"/>
      <c r="AK40" s="105"/>
      <c r="AL40" s="58"/>
      <c r="AM40" s="58"/>
      <c r="AN40" s="58"/>
      <c r="AO40" s="119"/>
      <c r="AP40" s="57"/>
      <c r="AQ40" s="106"/>
      <c r="AR40" s="57"/>
      <c r="AS40" s="57"/>
      <c r="AT40" s="57"/>
      <c r="AU40" s="57"/>
      <c r="AV40" s="57"/>
      <c r="AW40" s="57"/>
      <c r="AX40" s="57"/>
      <c r="AY40" s="57"/>
      <c r="AZ40" s="57"/>
      <c r="BA40" s="57"/>
    </row>
    <row r="41" spans="1:53" ht="12" customHeight="1">
      <c r="A41" s="1850"/>
      <c r="B41" s="1686" t="str">
        <f>IF(自己評価書表紙!A32="□","■選択無","□選択無")</f>
        <v>■選択無</v>
      </c>
      <c r="C41" s="1687"/>
      <c r="D41" s="1687"/>
      <c r="E41" s="1692"/>
      <c r="F41" s="119"/>
      <c r="G41" s="57"/>
      <c r="H41" s="103"/>
      <c r="I41" s="119"/>
      <c r="J41" s="57"/>
      <c r="K41" s="57"/>
      <c r="L41" s="103"/>
      <c r="M41" s="119"/>
      <c r="N41" s="57"/>
      <c r="O41" s="57"/>
      <c r="P41" s="103"/>
      <c r="Q41" s="119"/>
      <c r="R41" s="683" t="s">
        <v>1107</v>
      </c>
      <c r="S41" s="58" t="s">
        <v>679</v>
      </c>
      <c r="T41" s="57"/>
      <c r="U41" s="57"/>
      <c r="V41" s="57"/>
      <c r="W41" s="57"/>
      <c r="X41" s="57"/>
      <c r="Y41" s="57"/>
      <c r="Z41" s="57"/>
      <c r="AA41" s="58"/>
      <c r="AB41" s="57"/>
      <c r="AC41" s="57"/>
      <c r="AD41" s="57"/>
      <c r="AE41" s="57"/>
      <c r="AF41" s="57"/>
      <c r="AG41" s="57"/>
      <c r="AH41" s="57"/>
      <c r="AI41" s="57"/>
      <c r="AJ41" s="57"/>
      <c r="AK41" s="105"/>
      <c r="AL41" s="58"/>
      <c r="AM41" s="58"/>
      <c r="AN41" s="58"/>
      <c r="AO41" s="119"/>
      <c r="AP41" s="57"/>
      <c r="AQ41" s="106"/>
      <c r="AR41" s="57"/>
      <c r="AS41" s="57"/>
      <c r="AT41" s="57"/>
      <c r="AU41" s="57"/>
      <c r="AV41" s="57"/>
      <c r="AW41" s="57"/>
      <c r="AX41" s="57"/>
      <c r="AY41" s="57"/>
      <c r="AZ41" s="57"/>
      <c r="BA41" s="57"/>
    </row>
    <row r="42" spans="1:53" ht="12" customHeight="1">
      <c r="A42" s="1850"/>
      <c r="B42" s="1682" t="s">
        <v>1140</v>
      </c>
      <c r="C42" s="1650"/>
      <c r="D42" s="1650"/>
      <c r="E42" s="1766"/>
      <c r="F42" s="119"/>
      <c r="G42" s="57"/>
      <c r="H42" s="103"/>
      <c r="I42" s="119"/>
      <c r="J42" s="57"/>
      <c r="K42" s="57"/>
      <c r="L42" s="103"/>
      <c r="M42" s="119"/>
      <c r="N42" s="57"/>
      <c r="O42" s="57"/>
      <c r="P42" s="103"/>
      <c r="Q42" s="119"/>
      <c r="R42" s="683" t="s">
        <v>1107</v>
      </c>
      <c r="S42" s="57" t="s">
        <v>1763</v>
      </c>
      <c r="T42" s="58"/>
      <c r="U42" s="57"/>
      <c r="V42" s="57"/>
      <c r="W42" s="57"/>
      <c r="X42" s="57"/>
      <c r="Y42" s="57"/>
      <c r="Z42" s="57"/>
      <c r="AA42" s="58"/>
      <c r="AB42" s="57"/>
      <c r="AC42" s="57"/>
      <c r="AD42" s="57"/>
      <c r="AE42" s="57"/>
      <c r="AF42" s="57"/>
      <c r="AG42" s="57"/>
      <c r="AH42" s="57"/>
      <c r="AI42" s="57"/>
      <c r="AJ42" s="57"/>
      <c r="AK42" s="105"/>
      <c r="AL42" s="58"/>
      <c r="AM42" s="58"/>
      <c r="AN42" s="58"/>
      <c r="AO42" s="119"/>
      <c r="AP42" s="57"/>
      <c r="AQ42" s="106"/>
      <c r="AR42" s="57"/>
      <c r="AS42" s="57"/>
      <c r="AT42" s="57"/>
      <c r="AU42" s="57"/>
      <c r="AV42" s="57"/>
      <c r="AW42" s="57"/>
      <c r="AX42" s="57"/>
      <c r="AY42" s="57"/>
      <c r="AZ42" s="57"/>
      <c r="BA42" s="57"/>
    </row>
    <row r="43" spans="1:53" ht="12" customHeight="1">
      <c r="A43" s="1850"/>
      <c r="B43" s="119" t="s">
        <v>185</v>
      </c>
      <c r="C43" s="57"/>
      <c r="D43" s="57"/>
      <c r="E43" s="103"/>
      <c r="F43" s="119"/>
      <c r="G43" s="57"/>
      <c r="H43" s="103"/>
      <c r="I43" s="119"/>
      <c r="J43" s="57"/>
      <c r="K43" s="57"/>
      <c r="L43" s="103"/>
      <c r="M43" s="122"/>
      <c r="N43" s="111"/>
      <c r="O43" s="111"/>
      <c r="P43" s="152"/>
      <c r="Q43" s="119" t="s">
        <v>424</v>
      </c>
      <c r="R43" s="57" t="s">
        <v>682</v>
      </c>
      <c r="S43" s="57"/>
      <c r="T43" s="57"/>
      <c r="U43" s="57" t="s">
        <v>983</v>
      </c>
      <c r="V43" s="683" t="s">
        <v>1107</v>
      </c>
      <c r="W43" s="57" t="s">
        <v>186</v>
      </c>
      <c r="X43" s="57"/>
      <c r="Y43" s="57"/>
      <c r="Z43" s="683" t="s">
        <v>1107</v>
      </c>
      <c r="AA43" s="57" t="s">
        <v>820</v>
      </c>
      <c r="AB43" s="57"/>
      <c r="AC43" s="57"/>
      <c r="AD43" s="57" t="s">
        <v>126</v>
      </c>
      <c r="AE43" s="57"/>
      <c r="AF43" s="57"/>
      <c r="AG43" s="57"/>
      <c r="AH43" s="57"/>
      <c r="AI43" s="57"/>
      <c r="AJ43" s="57"/>
      <c r="AK43" s="105"/>
      <c r="AL43" s="58"/>
      <c r="AM43" s="58"/>
      <c r="AN43" s="58"/>
      <c r="AO43" s="119"/>
      <c r="AP43" s="57"/>
      <c r="AQ43" s="106"/>
      <c r="AR43" s="57"/>
      <c r="AS43" s="57"/>
      <c r="AT43" s="57"/>
      <c r="AU43" s="57"/>
      <c r="AV43" s="57"/>
      <c r="AW43" s="57"/>
      <c r="AX43" s="57"/>
      <c r="AY43" s="57"/>
      <c r="AZ43" s="57"/>
      <c r="BA43" s="57"/>
    </row>
    <row r="44" spans="1:53" ht="12" customHeight="1">
      <c r="A44" s="1850"/>
      <c r="B44" s="119"/>
      <c r="C44" s="57"/>
      <c r="D44" s="57"/>
      <c r="E44" s="103"/>
      <c r="F44" s="119"/>
      <c r="G44" s="57"/>
      <c r="H44" s="103"/>
      <c r="I44" s="119"/>
      <c r="J44" s="57"/>
      <c r="K44" s="57"/>
      <c r="L44" s="103"/>
      <c r="M44" s="138" t="s">
        <v>821</v>
      </c>
      <c r="N44" s="109"/>
      <c r="O44" s="109"/>
      <c r="P44" s="110"/>
      <c r="Q44" s="138" t="s">
        <v>1038</v>
      </c>
      <c r="R44" s="109" t="s">
        <v>671</v>
      </c>
      <c r="S44" s="109"/>
      <c r="T44" s="109" t="s">
        <v>466</v>
      </c>
      <c r="U44" s="692" t="s">
        <v>1107</v>
      </c>
      <c r="V44" s="109" t="s">
        <v>822</v>
      </c>
      <c r="W44" s="109"/>
      <c r="X44" s="109"/>
      <c r="Y44" s="109"/>
      <c r="Z44" s="109"/>
      <c r="AA44" s="109"/>
      <c r="AB44" s="109"/>
      <c r="AC44" s="109"/>
      <c r="AD44" s="692" t="s">
        <v>1107</v>
      </c>
      <c r="AE44" s="109" t="s">
        <v>823</v>
      </c>
      <c r="AF44" s="153"/>
      <c r="AG44" s="109"/>
      <c r="AH44" s="109"/>
      <c r="AI44" s="109"/>
      <c r="AJ44" s="110"/>
      <c r="AK44" s="105"/>
      <c r="AL44" s="58"/>
      <c r="AM44" s="58"/>
      <c r="AN44" s="58"/>
      <c r="AO44" s="119"/>
      <c r="AP44" s="57"/>
      <c r="AQ44" s="106"/>
      <c r="AR44" s="57"/>
      <c r="AS44" s="57"/>
      <c r="AT44" s="57"/>
      <c r="AU44" s="57"/>
      <c r="AV44" s="57"/>
      <c r="AW44" s="57"/>
      <c r="AX44" s="57"/>
      <c r="AY44" s="57"/>
      <c r="AZ44" s="57"/>
      <c r="BA44" s="57"/>
    </row>
    <row r="45" spans="1:53" ht="12" customHeight="1">
      <c r="A45" s="1850"/>
      <c r="B45" s="119"/>
      <c r="C45" s="57"/>
      <c r="D45" s="57"/>
      <c r="E45" s="103"/>
      <c r="F45" s="119"/>
      <c r="G45" s="57"/>
      <c r="H45" s="103"/>
      <c r="I45" s="119"/>
      <c r="J45" s="57"/>
      <c r="K45" s="57"/>
      <c r="L45" s="103"/>
      <c r="M45" s="122"/>
      <c r="N45" s="111"/>
      <c r="O45" s="111"/>
      <c r="P45" s="152"/>
      <c r="Q45" s="122" t="s">
        <v>427</v>
      </c>
      <c r="R45" s="111" t="s">
        <v>682</v>
      </c>
      <c r="S45" s="111"/>
      <c r="T45" s="111"/>
      <c r="U45" s="111" t="s">
        <v>983</v>
      </c>
      <c r="V45" s="684" t="s">
        <v>1107</v>
      </c>
      <c r="W45" s="111" t="s">
        <v>186</v>
      </c>
      <c r="X45" s="111"/>
      <c r="Y45" s="111"/>
      <c r="Z45" s="684" t="s">
        <v>1107</v>
      </c>
      <c r="AA45" s="111" t="s">
        <v>820</v>
      </c>
      <c r="AB45" s="111"/>
      <c r="AC45" s="111"/>
      <c r="AD45" s="111" t="s">
        <v>126</v>
      </c>
      <c r="AE45" s="111"/>
      <c r="AF45" s="111"/>
      <c r="AG45" s="111"/>
      <c r="AH45" s="111"/>
      <c r="AI45" s="111"/>
      <c r="AJ45" s="152"/>
      <c r="AK45" s="105"/>
      <c r="AL45" s="58"/>
      <c r="AM45" s="58"/>
      <c r="AN45" s="58"/>
      <c r="AO45" s="119"/>
      <c r="AP45" s="57"/>
      <c r="AQ45" s="106"/>
      <c r="AR45" s="57"/>
      <c r="AS45" s="57"/>
      <c r="AT45" s="57"/>
      <c r="AU45" s="57"/>
      <c r="AV45" s="57"/>
      <c r="AW45" s="57"/>
      <c r="AX45" s="57"/>
      <c r="AY45" s="57"/>
      <c r="AZ45" s="57"/>
      <c r="BA45" s="57"/>
    </row>
    <row r="46" spans="1:53" ht="12" customHeight="1">
      <c r="A46" s="1850"/>
      <c r="B46" s="119"/>
      <c r="C46" s="57"/>
      <c r="D46" s="57"/>
      <c r="E46" s="103"/>
      <c r="F46" s="119"/>
      <c r="G46" s="57"/>
      <c r="H46" s="103"/>
      <c r="I46" s="119"/>
      <c r="J46" s="57"/>
      <c r="K46" s="57"/>
      <c r="L46" s="103"/>
      <c r="M46" s="138" t="s">
        <v>1965</v>
      </c>
      <c r="N46" s="109"/>
      <c r="O46" s="109"/>
      <c r="P46" s="110"/>
      <c r="Q46" s="57" t="s">
        <v>1321</v>
      </c>
      <c r="R46" s="57"/>
      <c r="S46" s="57"/>
      <c r="T46" s="57"/>
      <c r="U46" s="57"/>
      <c r="V46" s="57"/>
      <c r="W46" s="57"/>
      <c r="X46" s="57"/>
      <c r="Y46" s="57"/>
      <c r="Z46" s="57"/>
      <c r="AA46" s="57"/>
      <c r="AB46" s="57"/>
      <c r="AC46" s="57"/>
      <c r="AD46" s="57"/>
      <c r="AE46" s="57"/>
      <c r="AF46" s="57"/>
      <c r="AG46" s="57"/>
      <c r="AH46" s="57"/>
      <c r="AI46" s="57"/>
      <c r="AJ46" s="57"/>
      <c r="AK46" s="105"/>
      <c r="AL46" s="58"/>
      <c r="AM46" s="58"/>
      <c r="AN46" s="58"/>
      <c r="AO46" s="119"/>
      <c r="AP46" s="57"/>
      <c r="AQ46" s="106"/>
      <c r="AR46" s="57"/>
      <c r="AS46" s="57"/>
      <c r="AT46" s="57"/>
      <c r="AU46" s="57"/>
      <c r="AV46" s="57"/>
      <c r="AW46" s="57"/>
      <c r="AX46" s="57"/>
      <c r="AY46" s="57"/>
      <c r="AZ46" s="57"/>
      <c r="BA46" s="57"/>
    </row>
    <row r="47" spans="1:53" ht="12" customHeight="1">
      <c r="A47" s="1850"/>
      <c r="B47" s="119"/>
      <c r="C47" s="57"/>
      <c r="D47" s="57"/>
      <c r="E47" s="103"/>
      <c r="F47" s="119"/>
      <c r="G47" s="57"/>
      <c r="H47" s="103"/>
      <c r="I47" s="119"/>
      <c r="J47" s="57"/>
      <c r="K47" s="57"/>
      <c r="L47" s="103"/>
      <c r="M47" s="119" t="s">
        <v>275</v>
      </c>
      <c r="N47" s="57"/>
      <c r="O47" s="57"/>
      <c r="P47" s="103"/>
      <c r="Q47" s="57"/>
      <c r="R47" s="683" t="s">
        <v>1107</v>
      </c>
      <c r="S47" s="57" t="s">
        <v>401</v>
      </c>
      <c r="T47" s="57"/>
      <c r="U47" s="57"/>
      <c r="V47" s="57"/>
      <c r="W47" s="57"/>
      <c r="X47" s="57"/>
      <c r="Y47" s="57"/>
      <c r="Z47" s="57"/>
      <c r="AA47" s="57"/>
      <c r="AB47" s="57"/>
      <c r="AC47" s="57"/>
      <c r="AD47" s="57"/>
      <c r="AE47" s="57"/>
      <c r="AF47" s="57"/>
      <c r="AG47" s="57"/>
      <c r="AH47" s="57"/>
      <c r="AI47" s="57"/>
      <c r="AJ47" s="57"/>
      <c r="AK47" s="105"/>
      <c r="AL47" s="58"/>
      <c r="AM47" s="58"/>
      <c r="AN47" s="58"/>
      <c r="AO47" s="119"/>
      <c r="AP47" s="57"/>
      <c r="AQ47" s="106"/>
      <c r="AR47" s="57"/>
      <c r="AS47" s="57"/>
      <c r="AT47" s="57"/>
      <c r="AU47" s="57"/>
      <c r="AV47" s="57"/>
      <c r="AW47" s="57"/>
      <c r="AX47" s="57"/>
      <c r="AY47" s="57"/>
      <c r="AZ47" s="57"/>
      <c r="BA47" s="57"/>
    </row>
    <row r="48" spans="1:53" ht="12" customHeight="1">
      <c r="A48" s="1850"/>
      <c r="B48" s="119"/>
      <c r="C48" s="57"/>
      <c r="D48" s="57"/>
      <c r="E48" s="103"/>
      <c r="F48" s="119"/>
      <c r="G48" s="57"/>
      <c r="H48" s="103"/>
      <c r="I48" s="119"/>
      <c r="J48" s="57"/>
      <c r="K48" s="57"/>
      <c r="L48" s="103"/>
      <c r="M48" s="119" t="s">
        <v>276</v>
      </c>
      <c r="N48" s="57"/>
      <c r="O48" s="57"/>
      <c r="P48" s="103"/>
      <c r="Q48" s="57"/>
      <c r="R48" s="683" t="s">
        <v>1107</v>
      </c>
      <c r="S48" s="57" t="s">
        <v>402</v>
      </c>
      <c r="T48" s="57"/>
      <c r="U48" s="57"/>
      <c r="V48" s="57"/>
      <c r="W48" s="57"/>
      <c r="X48" s="57"/>
      <c r="Y48" s="57"/>
      <c r="Z48" s="57"/>
      <c r="AA48" s="57"/>
      <c r="AB48" s="57"/>
      <c r="AC48" s="57"/>
      <c r="AD48" s="57"/>
      <c r="AE48" s="57"/>
      <c r="AF48" s="57"/>
      <c r="AG48" s="57"/>
      <c r="AH48" s="57"/>
      <c r="AI48" s="57"/>
      <c r="AJ48" s="57"/>
      <c r="AK48" s="105"/>
      <c r="AL48" s="58"/>
      <c r="AM48" s="58"/>
      <c r="AN48" s="58"/>
      <c r="AO48" s="119"/>
      <c r="AP48" s="57"/>
      <c r="AQ48" s="106"/>
      <c r="AR48" s="57"/>
      <c r="AS48" s="57"/>
      <c r="AT48" s="57"/>
      <c r="AU48" s="57"/>
      <c r="AV48" s="57"/>
      <c r="AW48" s="57"/>
      <c r="AX48" s="57"/>
      <c r="AY48" s="57"/>
      <c r="AZ48" s="57"/>
      <c r="BA48" s="57"/>
    </row>
    <row r="49" spans="1:53" ht="12" customHeight="1">
      <c r="A49" s="1850"/>
      <c r="B49" s="119"/>
      <c r="C49" s="57"/>
      <c r="D49" s="57"/>
      <c r="E49" s="103"/>
      <c r="F49" s="119"/>
      <c r="G49" s="57"/>
      <c r="H49" s="103"/>
      <c r="I49" s="119"/>
      <c r="J49" s="57"/>
      <c r="K49" s="57"/>
      <c r="L49" s="103"/>
      <c r="M49" s="119" t="s">
        <v>277</v>
      </c>
      <c r="N49" s="57"/>
      <c r="O49" s="57"/>
      <c r="P49" s="103"/>
      <c r="Q49" s="57"/>
      <c r="R49" s="683" t="s">
        <v>1107</v>
      </c>
      <c r="S49" s="5" t="s">
        <v>403</v>
      </c>
      <c r="T49" s="57"/>
      <c r="U49" s="57"/>
      <c r="V49" s="57"/>
      <c r="W49" s="57"/>
      <c r="X49" s="57"/>
      <c r="Y49" s="57"/>
      <c r="Z49" s="57"/>
      <c r="AA49" s="57"/>
      <c r="AB49" s="57"/>
      <c r="AC49" s="57"/>
      <c r="AD49" s="57"/>
      <c r="AE49" s="57"/>
      <c r="AF49" s="57"/>
      <c r="AG49" s="57"/>
      <c r="AH49" s="57"/>
      <c r="AI49" s="57"/>
      <c r="AJ49" s="57"/>
      <c r="AK49" s="105"/>
      <c r="AL49" s="58"/>
      <c r="AM49" s="58"/>
      <c r="AN49" s="58"/>
      <c r="AO49" s="119"/>
      <c r="AP49" s="57"/>
      <c r="AQ49" s="106"/>
      <c r="AR49" s="57"/>
      <c r="AS49" s="57"/>
      <c r="AT49" s="57"/>
      <c r="AU49" s="57"/>
      <c r="AV49" s="57"/>
      <c r="AW49" s="57"/>
      <c r="AX49" s="57"/>
      <c r="AY49" s="57"/>
      <c r="AZ49" s="57"/>
      <c r="BA49" s="57"/>
    </row>
    <row r="50" spans="1:53" ht="12" customHeight="1">
      <c r="A50" s="1850"/>
      <c r="B50" s="122"/>
      <c r="C50" s="111"/>
      <c r="D50" s="111"/>
      <c r="E50" s="152"/>
      <c r="F50" s="122"/>
      <c r="G50" s="111"/>
      <c r="H50" s="152"/>
      <c r="I50" s="122"/>
      <c r="J50" s="111"/>
      <c r="K50" s="111"/>
      <c r="L50" s="152"/>
      <c r="M50" s="122" t="s">
        <v>278</v>
      </c>
      <c r="N50" s="111"/>
      <c r="O50" s="111"/>
      <c r="P50" s="152"/>
      <c r="Q50" s="57"/>
      <c r="R50" s="683" t="s">
        <v>1107</v>
      </c>
      <c r="S50" s="5" t="s">
        <v>404</v>
      </c>
      <c r="T50" s="57"/>
      <c r="U50" s="57"/>
      <c r="V50" s="57"/>
      <c r="W50" s="57"/>
      <c r="X50" s="57"/>
      <c r="Y50" s="57"/>
      <c r="Z50" s="57"/>
      <c r="AA50" s="57"/>
      <c r="AB50" s="57"/>
      <c r="AC50" s="57"/>
      <c r="AD50" s="57"/>
      <c r="AE50" s="57"/>
      <c r="AF50" s="57"/>
      <c r="AG50" s="57"/>
      <c r="AH50" s="57"/>
      <c r="AI50" s="57"/>
      <c r="AJ50" s="57"/>
      <c r="AK50" s="105"/>
      <c r="AL50" s="58"/>
      <c r="AM50" s="58"/>
      <c r="AN50" s="58"/>
      <c r="AO50" s="122"/>
      <c r="AP50" s="111"/>
      <c r="AQ50" s="114"/>
      <c r="AR50" s="57"/>
      <c r="AS50" s="57"/>
      <c r="AT50" s="57"/>
      <c r="AU50" s="57"/>
      <c r="AV50" s="57"/>
      <c r="AW50" s="57"/>
      <c r="AX50" s="57"/>
      <c r="AY50" s="57"/>
      <c r="AZ50" s="57"/>
      <c r="BA50" s="57"/>
    </row>
    <row r="51" spans="1:53" ht="12" customHeight="1">
      <c r="A51" s="1850"/>
      <c r="B51" s="135" t="s">
        <v>279</v>
      </c>
      <c r="C51" s="136"/>
      <c r="D51" s="136"/>
      <c r="E51" s="137"/>
      <c r="F51" s="1837"/>
      <c r="G51" s="1838"/>
      <c r="H51" s="1839"/>
      <c r="I51" s="138" t="s">
        <v>405</v>
      </c>
      <c r="J51" s="109"/>
      <c r="K51" s="109"/>
      <c r="L51" s="110"/>
      <c r="M51" s="138"/>
      <c r="N51" s="109"/>
      <c r="O51" s="109"/>
      <c r="P51" s="110"/>
      <c r="Q51" s="138"/>
      <c r="R51" s="692" t="s">
        <v>1107</v>
      </c>
      <c r="S51" s="109" t="s">
        <v>406</v>
      </c>
      <c r="T51" s="109"/>
      <c r="U51" s="109"/>
      <c r="V51" s="109"/>
      <c r="W51" s="109"/>
      <c r="X51" s="109"/>
      <c r="Y51" s="109"/>
      <c r="Z51" s="109"/>
      <c r="AA51" s="109"/>
      <c r="AB51" s="109"/>
      <c r="AC51" s="109"/>
      <c r="AD51" s="109"/>
      <c r="AE51" s="109"/>
      <c r="AF51" s="109"/>
      <c r="AG51" s="109"/>
      <c r="AH51" s="109"/>
      <c r="AI51" s="109"/>
      <c r="AJ51" s="109"/>
      <c r="AK51" s="685" t="s">
        <v>1107</v>
      </c>
      <c r="AL51" s="153" t="s">
        <v>1618</v>
      </c>
      <c r="AM51" s="153"/>
      <c r="AN51" s="153"/>
      <c r="AO51" s="138" t="s">
        <v>1392</v>
      </c>
      <c r="AP51" s="109" t="s">
        <v>1829</v>
      </c>
      <c r="AQ51" s="533"/>
      <c r="AR51" s="57"/>
      <c r="AS51" s="57"/>
      <c r="AT51" s="57"/>
      <c r="AU51" s="57"/>
      <c r="AV51" s="57"/>
      <c r="AW51" s="57"/>
      <c r="AX51" s="57"/>
      <c r="AY51" s="57"/>
      <c r="AZ51" s="57"/>
      <c r="BA51" s="57"/>
    </row>
    <row r="52" spans="1:53" ht="12" customHeight="1">
      <c r="A52" s="1850"/>
      <c r="B52" s="119" t="s">
        <v>1966</v>
      </c>
      <c r="C52" s="57"/>
      <c r="D52" s="57"/>
      <c r="E52" s="103"/>
      <c r="F52" s="1840"/>
      <c r="G52" s="1841"/>
      <c r="H52" s="1842"/>
      <c r="I52" s="119"/>
      <c r="J52" s="57"/>
      <c r="K52" s="57"/>
      <c r="L52" s="103"/>
      <c r="M52" s="119"/>
      <c r="N52" s="57"/>
      <c r="O52" s="57"/>
      <c r="P52" s="103"/>
      <c r="Q52" s="119"/>
      <c r="R52" s="683" t="s">
        <v>1107</v>
      </c>
      <c r="S52" s="57" t="s">
        <v>1566</v>
      </c>
      <c r="T52" s="57"/>
      <c r="U52" s="57"/>
      <c r="V52" s="57"/>
      <c r="W52" s="57"/>
      <c r="X52" s="57"/>
      <c r="Y52" s="57"/>
      <c r="Z52" s="57"/>
      <c r="AA52" s="57"/>
      <c r="AB52" s="57"/>
      <c r="AC52" s="57"/>
      <c r="AD52" s="57"/>
      <c r="AE52" s="57"/>
      <c r="AF52" s="57"/>
      <c r="AG52" s="57"/>
      <c r="AH52" s="57"/>
      <c r="AI52" s="57"/>
      <c r="AJ52" s="57"/>
      <c r="AK52" s="105"/>
      <c r="AL52" s="58"/>
      <c r="AM52" s="58"/>
      <c r="AN52" s="58"/>
      <c r="AO52" s="119" t="s">
        <v>1682</v>
      </c>
      <c r="AP52" s="57" t="s">
        <v>1830</v>
      </c>
      <c r="AQ52" s="106"/>
      <c r="AR52" s="57"/>
      <c r="AS52" s="57"/>
      <c r="AT52" s="57"/>
      <c r="AU52" s="57"/>
      <c r="AV52" s="57"/>
      <c r="AW52" s="57"/>
      <c r="AX52" s="57"/>
      <c r="AY52" s="57"/>
      <c r="AZ52" s="57"/>
      <c r="BA52" s="57"/>
    </row>
    <row r="53" spans="1:53" ht="12" customHeight="1">
      <c r="A53" s="1850"/>
      <c r="B53" s="119" t="s">
        <v>1967</v>
      </c>
      <c r="C53" s="57"/>
      <c r="D53" s="57"/>
      <c r="E53" s="103"/>
      <c r="F53" s="1840"/>
      <c r="G53" s="1841"/>
      <c r="H53" s="1842"/>
      <c r="I53" s="119"/>
      <c r="J53" s="57"/>
      <c r="K53" s="57"/>
      <c r="L53" s="103"/>
      <c r="M53" s="119"/>
      <c r="N53" s="57"/>
      <c r="O53" s="57"/>
      <c r="P53" s="103"/>
      <c r="Q53" s="119"/>
      <c r="R53" s="683" t="s">
        <v>1107</v>
      </c>
      <c r="S53" s="57" t="s">
        <v>408</v>
      </c>
      <c r="T53" s="57"/>
      <c r="U53" s="57"/>
      <c r="V53" s="57"/>
      <c r="W53" s="57"/>
      <c r="X53" s="57"/>
      <c r="Y53" s="57"/>
      <c r="Z53" s="57"/>
      <c r="AA53" s="57"/>
      <c r="AB53" s="57"/>
      <c r="AC53" s="57"/>
      <c r="AD53" s="57"/>
      <c r="AE53" s="57"/>
      <c r="AF53" s="57"/>
      <c r="AG53" s="57"/>
      <c r="AH53" s="57"/>
      <c r="AI53" s="57"/>
      <c r="AJ53" s="57"/>
      <c r="AK53" s="105"/>
      <c r="AL53" s="58"/>
      <c r="AM53" s="58"/>
      <c r="AN53" s="58"/>
      <c r="AO53" s="119"/>
      <c r="AP53" s="57"/>
      <c r="AQ53" s="106"/>
      <c r="AR53" s="57"/>
      <c r="AS53" s="57"/>
      <c r="AT53" s="57"/>
      <c r="AU53" s="57"/>
      <c r="AV53" s="57"/>
      <c r="AW53" s="57"/>
      <c r="AX53" s="57"/>
      <c r="AY53" s="57"/>
      <c r="AZ53" s="57"/>
      <c r="BA53" s="57"/>
    </row>
    <row r="54" spans="1:53" ht="12" customHeight="1">
      <c r="A54" s="1850"/>
      <c r="B54" s="119" t="s">
        <v>280</v>
      </c>
      <c r="C54" s="57"/>
      <c r="D54" s="57"/>
      <c r="E54" s="103"/>
      <c r="F54" s="1840"/>
      <c r="G54" s="1841"/>
      <c r="H54" s="1842"/>
      <c r="I54" s="119"/>
      <c r="J54" s="57"/>
      <c r="K54" s="57"/>
      <c r="L54" s="103"/>
      <c r="M54" s="119"/>
      <c r="N54" s="57"/>
      <c r="O54" s="57"/>
      <c r="P54" s="103"/>
      <c r="Q54" s="119"/>
      <c r="R54" s="683" t="s">
        <v>1107</v>
      </c>
      <c r="S54" s="57" t="s">
        <v>409</v>
      </c>
      <c r="T54" s="57"/>
      <c r="U54" s="57"/>
      <c r="V54" s="57"/>
      <c r="W54" s="57"/>
      <c r="X54" s="57"/>
      <c r="Y54" s="57"/>
      <c r="Z54" s="57"/>
      <c r="AA54" s="57"/>
      <c r="AB54" s="57"/>
      <c r="AC54" s="57"/>
      <c r="AD54" s="57"/>
      <c r="AE54" s="57"/>
      <c r="AF54" s="57"/>
      <c r="AG54" s="57"/>
      <c r="AH54" s="57"/>
      <c r="AI54" s="57"/>
      <c r="AJ54" s="57"/>
      <c r="AK54" s="105"/>
      <c r="AL54" s="58"/>
      <c r="AM54" s="58"/>
      <c r="AN54" s="58"/>
      <c r="AO54" s="119"/>
      <c r="AP54" s="57"/>
      <c r="AQ54" s="106"/>
      <c r="AR54" s="57"/>
      <c r="AS54" s="57"/>
      <c r="AT54" s="57"/>
      <c r="AU54" s="57"/>
      <c r="AV54" s="57"/>
      <c r="AW54" s="57"/>
      <c r="AX54" s="57"/>
      <c r="AY54" s="57"/>
      <c r="AZ54" s="57"/>
      <c r="BA54" s="57"/>
    </row>
    <row r="55" spans="1:53" ht="12" customHeight="1">
      <c r="A55" s="1850"/>
      <c r="B55" s="119"/>
      <c r="C55" s="57"/>
      <c r="D55" s="57"/>
      <c r="E55" s="103"/>
      <c r="F55" s="1843"/>
      <c r="G55" s="1844"/>
      <c r="H55" s="1845"/>
      <c r="I55" s="122"/>
      <c r="J55" s="111"/>
      <c r="K55" s="111"/>
      <c r="L55" s="152"/>
      <c r="M55" s="122"/>
      <c r="N55" s="111"/>
      <c r="O55" s="111"/>
      <c r="P55" s="152"/>
      <c r="Q55" s="119"/>
      <c r="R55" s="683" t="s">
        <v>1107</v>
      </c>
      <c r="S55" s="57" t="s">
        <v>410</v>
      </c>
      <c r="T55" s="57"/>
      <c r="U55" s="57"/>
      <c r="V55" s="57"/>
      <c r="W55" s="57"/>
      <c r="X55" s="57"/>
      <c r="Y55" s="57"/>
      <c r="Z55" s="57"/>
      <c r="AA55" s="57"/>
      <c r="AB55" s="57"/>
      <c r="AC55" s="57"/>
      <c r="AD55" s="57"/>
      <c r="AE55" s="57"/>
      <c r="AF55" s="57"/>
      <c r="AG55" s="57"/>
      <c r="AH55" s="57"/>
      <c r="AI55" s="57"/>
      <c r="AJ55" s="57"/>
      <c r="AK55" s="105"/>
      <c r="AL55" s="58"/>
      <c r="AM55" s="58"/>
      <c r="AN55" s="58"/>
      <c r="AO55" s="122"/>
      <c r="AP55" s="111"/>
      <c r="AQ55" s="114"/>
      <c r="AR55" s="57"/>
      <c r="AS55" s="57"/>
      <c r="AT55" s="57"/>
      <c r="AU55" s="57"/>
      <c r="AV55" s="57"/>
      <c r="AW55" s="57"/>
      <c r="AX55" s="57"/>
      <c r="AY55" s="57"/>
      <c r="AZ55" s="57"/>
      <c r="BA55" s="57"/>
    </row>
    <row r="56" spans="1:53" ht="12" customHeight="1">
      <c r="A56" s="1850"/>
      <c r="B56" s="1686" t="str">
        <f>IF(自己評価書表紙!A33="□","■選択無","□選択無")</f>
        <v>■選択無</v>
      </c>
      <c r="C56" s="1687"/>
      <c r="D56" s="1687"/>
      <c r="E56" s="1692"/>
      <c r="F56" s="1837"/>
      <c r="G56" s="1838"/>
      <c r="H56" s="1839"/>
      <c r="I56" s="138" t="s">
        <v>411</v>
      </c>
      <c r="J56" s="109"/>
      <c r="K56" s="109"/>
      <c r="L56" s="110"/>
      <c r="M56" s="138"/>
      <c r="N56" s="109"/>
      <c r="O56" s="109"/>
      <c r="P56" s="110"/>
      <c r="Q56" s="138"/>
      <c r="R56" s="692" t="s">
        <v>1107</v>
      </c>
      <c r="S56" s="109" t="s">
        <v>412</v>
      </c>
      <c r="T56" s="109"/>
      <c r="U56" s="109"/>
      <c r="V56" s="109"/>
      <c r="W56" s="109"/>
      <c r="X56" s="109"/>
      <c r="Y56" s="109"/>
      <c r="Z56" s="109"/>
      <c r="AA56" s="109"/>
      <c r="AB56" s="109"/>
      <c r="AC56" s="109"/>
      <c r="AD56" s="109"/>
      <c r="AE56" s="109"/>
      <c r="AF56" s="109"/>
      <c r="AG56" s="109"/>
      <c r="AH56" s="109"/>
      <c r="AI56" s="109"/>
      <c r="AJ56" s="109"/>
      <c r="AK56" s="685" t="s">
        <v>1107</v>
      </c>
      <c r="AL56" s="153" t="s">
        <v>1618</v>
      </c>
      <c r="AM56" s="153"/>
      <c r="AN56" s="153"/>
      <c r="AO56" s="138" t="s">
        <v>1392</v>
      </c>
      <c r="AP56" s="109" t="s">
        <v>1829</v>
      </c>
      <c r="AQ56" s="533"/>
      <c r="AR56" s="57"/>
      <c r="AS56" s="57"/>
      <c r="AT56" s="57"/>
      <c r="AU56" s="57"/>
      <c r="AV56" s="57"/>
      <c r="AW56" s="57"/>
      <c r="AX56" s="57"/>
      <c r="AY56" s="57"/>
      <c r="AZ56" s="57"/>
      <c r="BA56" s="57"/>
    </row>
    <row r="57" spans="1:53" ht="12" customHeight="1">
      <c r="A57" s="1850"/>
      <c r="B57" s="1682" t="s">
        <v>1140</v>
      </c>
      <c r="C57" s="1650"/>
      <c r="D57" s="1650"/>
      <c r="E57" s="1766"/>
      <c r="F57" s="1840"/>
      <c r="G57" s="1841"/>
      <c r="H57" s="1842"/>
      <c r="I57" s="119"/>
      <c r="J57" s="57"/>
      <c r="K57" s="57"/>
      <c r="L57" s="103"/>
      <c r="M57" s="119"/>
      <c r="N57" s="57"/>
      <c r="O57" s="57"/>
      <c r="P57" s="103"/>
      <c r="Q57" s="119"/>
      <c r="R57" s="683" t="s">
        <v>1107</v>
      </c>
      <c r="S57" s="57" t="s">
        <v>413</v>
      </c>
      <c r="T57" s="57"/>
      <c r="U57" s="57"/>
      <c r="V57" s="57"/>
      <c r="W57" s="57"/>
      <c r="X57" s="57"/>
      <c r="Y57" s="57"/>
      <c r="Z57" s="57"/>
      <c r="AA57" s="57"/>
      <c r="AB57" s="57"/>
      <c r="AC57" s="57"/>
      <c r="AD57" s="57"/>
      <c r="AE57" s="57"/>
      <c r="AF57" s="57"/>
      <c r="AG57" s="57"/>
      <c r="AH57" s="57"/>
      <c r="AI57" s="57"/>
      <c r="AJ57" s="57"/>
      <c r="AK57" s="105"/>
      <c r="AL57" s="58"/>
      <c r="AM57" s="58"/>
      <c r="AN57" s="58"/>
      <c r="AO57" s="119" t="s">
        <v>1090</v>
      </c>
      <c r="AP57" s="57" t="s">
        <v>1830</v>
      </c>
      <c r="AQ57" s="106"/>
      <c r="AR57" s="57"/>
      <c r="AS57" s="57"/>
      <c r="AT57" s="57"/>
      <c r="AU57" s="57"/>
      <c r="AV57" s="57"/>
      <c r="AW57" s="57"/>
      <c r="AX57" s="57"/>
      <c r="AY57" s="57"/>
      <c r="AZ57" s="57"/>
      <c r="BA57" s="57"/>
    </row>
    <row r="58" spans="1:53" ht="12" customHeight="1">
      <c r="A58" s="1850"/>
      <c r="B58" s="119" t="s">
        <v>185</v>
      </c>
      <c r="C58" s="57"/>
      <c r="D58" s="57"/>
      <c r="E58" s="103"/>
      <c r="F58" s="1843"/>
      <c r="G58" s="1844"/>
      <c r="H58" s="1845"/>
      <c r="I58" s="122"/>
      <c r="J58" s="111"/>
      <c r="K58" s="111"/>
      <c r="L58" s="152"/>
      <c r="M58" s="122"/>
      <c r="N58" s="111"/>
      <c r="O58" s="111"/>
      <c r="P58" s="152"/>
      <c r="Q58" s="119"/>
      <c r="R58" s="683" t="s">
        <v>1107</v>
      </c>
      <c r="S58" s="57" t="s">
        <v>410</v>
      </c>
      <c r="T58" s="57"/>
      <c r="U58" s="57"/>
      <c r="V58" s="57"/>
      <c r="W58" s="57"/>
      <c r="X58" s="57"/>
      <c r="Y58" s="57"/>
      <c r="Z58" s="57"/>
      <c r="AA58" s="57"/>
      <c r="AB58" s="57"/>
      <c r="AC58" s="57"/>
      <c r="AD58" s="57"/>
      <c r="AE58" s="57"/>
      <c r="AF58" s="57"/>
      <c r="AG58" s="57"/>
      <c r="AH58" s="57"/>
      <c r="AI58" s="57"/>
      <c r="AJ58" s="57"/>
      <c r="AK58" s="105"/>
      <c r="AL58" s="58"/>
      <c r="AM58" s="58"/>
      <c r="AN58" s="58"/>
      <c r="AO58" s="122"/>
      <c r="AP58" s="111"/>
      <c r="AQ58" s="114"/>
      <c r="AR58" s="57"/>
      <c r="AS58" s="57"/>
      <c r="AT58" s="57"/>
      <c r="AU58" s="57"/>
      <c r="AV58" s="57"/>
      <c r="AW58" s="57"/>
      <c r="AX58" s="57"/>
      <c r="AY58" s="57"/>
      <c r="AZ58" s="57"/>
      <c r="BA58" s="57"/>
    </row>
    <row r="59" spans="1:53" ht="12" customHeight="1">
      <c r="A59" s="1850"/>
      <c r="B59" s="119"/>
      <c r="C59" s="57"/>
      <c r="D59" s="57"/>
      <c r="E59" s="103"/>
      <c r="F59" s="1734" t="s">
        <v>66</v>
      </c>
      <c r="G59" s="1735"/>
      <c r="H59" s="1736"/>
      <c r="I59" s="138" t="s">
        <v>1598</v>
      </c>
      <c r="J59" s="109"/>
      <c r="K59" s="109"/>
      <c r="L59" s="110"/>
      <c r="M59" s="138" t="s">
        <v>414</v>
      </c>
      <c r="N59" s="109"/>
      <c r="O59" s="109"/>
      <c r="P59" s="110"/>
      <c r="Q59" s="138" t="s">
        <v>455</v>
      </c>
      <c r="R59" s="139" t="s">
        <v>503</v>
      </c>
      <c r="S59" s="109"/>
      <c r="T59" s="109"/>
      <c r="U59" s="109"/>
      <c r="V59" s="109" t="s">
        <v>466</v>
      </c>
      <c r="W59" s="1735"/>
      <c r="X59" s="1735"/>
      <c r="Y59" s="1735"/>
      <c r="Z59" s="1735"/>
      <c r="AA59" s="1735"/>
      <c r="AB59" s="1735"/>
      <c r="AC59" s="1735"/>
      <c r="AD59" s="1735"/>
      <c r="AE59" s="1735"/>
      <c r="AF59" s="1735"/>
      <c r="AG59" s="1735"/>
      <c r="AH59" s="1735"/>
      <c r="AI59" s="139" t="s">
        <v>518</v>
      </c>
      <c r="AJ59" s="110"/>
      <c r="AK59" s="685" t="s">
        <v>1107</v>
      </c>
      <c r="AL59" s="153" t="s">
        <v>1618</v>
      </c>
      <c r="AM59" s="153"/>
      <c r="AN59" s="153"/>
      <c r="AO59" s="138" t="s">
        <v>1392</v>
      </c>
      <c r="AP59" s="109" t="s">
        <v>1829</v>
      </c>
      <c r="AQ59" s="533"/>
      <c r="AR59" s="57"/>
      <c r="AS59" s="57"/>
      <c r="AT59" s="57" t="s">
        <v>504</v>
      </c>
      <c r="AU59" s="57" t="s">
        <v>505</v>
      </c>
      <c r="AV59" s="57" t="s">
        <v>1596</v>
      </c>
      <c r="AW59" s="57" t="s">
        <v>1597</v>
      </c>
      <c r="AX59" s="57"/>
      <c r="AY59" s="57"/>
      <c r="AZ59" s="57"/>
      <c r="BA59" s="57"/>
    </row>
    <row r="60" spans="1:53" ht="12" customHeight="1">
      <c r="A60" s="1850"/>
      <c r="B60" s="119"/>
      <c r="C60" s="57"/>
      <c r="D60" s="57"/>
      <c r="E60" s="103"/>
      <c r="F60" s="119"/>
      <c r="G60" s="57"/>
      <c r="H60" s="103"/>
      <c r="I60" s="119" t="s">
        <v>1968</v>
      </c>
      <c r="J60" s="57"/>
      <c r="K60" s="57"/>
      <c r="L60" s="103"/>
      <c r="M60" s="119" t="s">
        <v>415</v>
      </c>
      <c r="N60" s="57"/>
      <c r="O60" s="57"/>
      <c r="P60" s="103"/>
      <c r="Q60" s="119" t="s">
        <v>456</v>
      </c>
      <c r="R60" s="118" t="s">
        <v>1600</v>
      </c>
      <c r="S60" s="57"/>
      <c r="T60" s="57"/>
      <c r="U60" s="57"/>
      <c r="V60" s="57" t="s">
        <v>466</v>
      </c>
      <c r="W60" s="1649"/>
      <c r="X60" s="1649"/>
      <c r="Y60" s="1649"/>
      <c r="Z60" s="1649"/>
      <c r="AA60" s="1649"/>
      <c r="AB60" s="1649"/>
      <c r="AC60" s="1649"/>
      <c r="AD60" s="1649"/>
      <c r="AE60" s="1649"/>
      <c r="AF60" s="1649"/>
      <c r="AG60" s="1649"/>
      <c r="AH60" s="1649"/>
      <c r="AI60" s="118" t="s">
        <v>518</v>
      </c>
      <c r="AJ60" s="103"/>
      <c r="AK60" s="682" t="s">
        <v>1107</v>
      </c>
      <c r="AL60" s="58" t="s">
        <v>1612</v>
      </c>
      <c r="AM60" s="58"/>
      <c r="AN60" s="58"/>
      <c r="AO60" s="119" t="s">
        <v>1351</v>
      </c>
      <c r="AP60" s="57" t="s">
        <v>1830</v>
      </c>
      <c r="AQ60" s="106"/>
      <c r="AR60" s="57"/>
      <c r="AS60" s="57"/>
      <c r="AT60" s="57" t="s">
        <v>1601</v>
      </c>
      <c r="AU60" s="57" t="s">
        <v>1602</v>
      </c>
      <c r="AV60" s="57" t="s">
        <v>1603</v>
      </c>
      <c r="AW60" s="57" t="s">
        <v>1604</v>
      </c>
      <c r="AX60" s="57" t="s">
        <v>1605</v>
      </c>
      <c r="AY60" s="57" t="s">
        <v>1606</v>
      </c>
      <c r="AZ60" s="57"/>
      <c r="BA60" s="57"/>
    </row>
    <row r="61" spans="1:53" ht="12" customHeight="1">
      <c r="A61" s="1850"/>
      <c r="B61" s="119"/>
      <c r="C61" s="57"/>
      <c r="D61" s="57"/>
      <c r="E61" s="103"/>
      <c r="F61" s="119"/>
      <c r="G61" s="57"/>
      <c r="H61" s="103"/>
      <c r="I61" s="119" t="s">
        <v>281</v>
      </c>
      <c r="J61" s="57"/>
      <c r="K61" s="57"/>
      <c r="L61" s="103"/>
      <c r="M61" s="119" t="s">
        <v>416</v>
      </c>
      <c r="N61" s="57"/>
      <c r="O61" s="57"/>
      <c r="P61" s="103"/>
      <c r="Q61" s="119" t="s">
        <v>27</v>
      </c>
      <c r="R61" s="118" t="s">
        <v>1607</v>
      </c>
      <c r="S61" s="57"/>
      <c r="T61" s="57"/>
      <c r="U61" s="118"/>
      <c r="V61" s="57" t="s">
        <v>429</v>
      </c>
      <c r="W61" s="1846"/>
      <c r="X61" s="1846"/>
      <c r="Y61" s="1846"/>
      <c r="Z61" s="1846"/>
      <c r="AA61" s="1846"/>
      <c r="AB61" s="1846"/>
      <c r="AC61" s="1846"/>
      <c r="AD61" s="1846"/>
      <c r="AE61" s="1846"/>
      <c r="AF61" s="1846"/>
      <c r="AG61" s="1846"/>
      <c r="AH61" s="1846"/>
      <c r="AI61" s="118" t="s">
        <v>430</v>
      </c>
      <c r="AJ61" s="121"/>
      <c r="AK61" s="105"/>
      <c r="AL61" s="58"/>
      <c r="AM61" s="58"/>
      <c r="AN61" s="58"/>
      <c r="AO61" s="119"/>
      <c r="AP61" s="57"/>
      <c r="AQ61" s="106"/>
      <c r="AR61" s="57"/>
      <c r="AS61" s="57"/>
      <c r="AT61" s="57" t="s">
        <v>1608</v>
      </c>
      <c r="AU61" s="57" t="s">
        <v>1609</v>
      </c>
      <c r="AV61" s="57" t="s">
        <v>1763</v>
      </c>
      <c r="AW61" s="57"/>
      <c r="AX61" s="57"/>
      <c r="AY61" s="57"/>
      <c r="AZ61" s="57"/>
      <c r="BA61" s="57"/>
    </row>
    <row r="62" spans="1:53" ht="12" customHeight="1">
      <c r="A62" s="1850"/>
      <c r="B62" s="119"/>
      <c r="C62" s="57"/>
      <c r="D62" s="57"/>
      <c r="E62" s="103"/>
      <c r="F62" s="119"/>
      <c r="G62" s="57"/>
      <c r="H62" s="103"/>
      <c r="I62" s="563" t="s">
        <v>1969</v>
      </c>
      <c r="J62" s="154"/>
      <c r="K62" s="154"/>
      <c r="L62" s="564"/>
      <c r="M62" s="119" t="s">
        <v>282</v>
      </c>
      <c r="N62" s="57"/>
      <c r="O62" s="57"/>
      <c r="P62" s="103"/>
      <c r="Q62" s="119" t="s">
        <v>283</v>
      </c>
      <c r="R62" s="118" t="s">
        <v>1611</v>
      </c>
      <c r="S62" s="57"/>
      <c r="T62" s="57"/>
      <c r="U62" s="57"/>
      <c r="V62" s="57" t="s">
        <v>1222</v>
      </c>
      <c r="W62" s="1649"/>
      <c r="X62" s="1649"/>
      <c r="Y62" s="1649"/>
      <c r="Z62" s="1649"/>
      <c r="AA62" s="1649"/>
      <c r="AB62" s="1649"/>
      <c r="AC62" s="1649"/>
      <c r="AD62" s="1649"/>
      <c r="AE62" s="1649"/>
      <c r="AF62" s="1649"/>
      <c r="AG62" s="1649"/>
      <c r="AH62" s="1649"/>
      <c r="AI62" s="118" t="s">
        <v>1223</v>
      </c>
      <c r="AJ62" s="103"/>
      <c r="AK62" s="105"/>
      <c r="AL62" s="58"/>
      <c r="AM62" s="58"/>
      <c r="AN62" s="58"/>
      <c r="AO62" s="119"/>
      <c r="AP62" s="57"/>
      <c r="AQ62" s="106"/>
      <c r="AR62" s="57"/>
      <c r="AS62" s="57"/>
      <c r="AT62" s="57" t="s">
        <v>1613</v>
      </c>
      <c r="AU62" s="57" t="s">
        <v>1614</v>
      </c>
      <c r="AV62" s="57" t="s">
        <v>1615</v>
      </c>
      <c r="AW62" s="57"/>
      <c r="AX62" s="57"/>
      <c r="AY62" s="57"/>
      <c r="AZ62" s="57"/>
      <c r="BA62" s="57"/>
    </row>
    <row r="63" spans="1:53" ht="12" customHeight="1">
      <c r="A63" s="1850"/>
      <c r="B63" s="119"/>
      <c r="C63" s="57"/>
      <c r="D63" s="57"/>
      <c r="E63" s="103"/>
      <c r="F63" s="119"/>
      <c r="G63" s="57"/>
      <c r="H63" s="103"/>
      <c r="I63" s="563" t="s">
        <v>1970</v>
      </c>
      <c r="J63" s="154"/>
      <c r="K63" s="154"/>
      <c r="L63" s="564"/>
      <c r="M63" s="119"/>
      <c r="N63" s="57"/>
      <c r="O63" s="57"/>
      <c r="P63" s="103"/>
      <c r="Q63" s="119" t="s">
        <v>424</v>
      </c>
      <c r="R63" s="118" t="s">
        <v>1616</v>
      </c>
      <c r="S63" s="57"/>
      <c r="T63" s="57"/>
      <c r="U63" s="57"/>
      <c r="V63" s="57" t="s">
        <v>8</v>
      </c>
      <c r="W63" s="687" t="s">
        <v>1107</v>
      </c>
      <c r="X63" s="1816" t="s">
        <v>127</v>
      </c>
      <c r="Y63" s="1816"/>
      <c r="Z63" s="116" t="s">
        <v>1971</v>
      </c>
      <c r="AA63" s="116"/>
      <c r="AB63" s="104"/>
      <c r="AC63" s="1649" t="s">
        <v>1613</v>
      </c>
      <c r="AD63" s="1649"/>
      <c r="AE63" s="1649"/>
      <c r="AF63" s="1649"/>
      <c r="AG63" s="1649"/>
      <c r="AH63" s="1649"/>
      <c r="AI63" s="118" t="s">
        <v>284</v>
      </c>
      <c r="AJ63" s="103"/>
      <c r="AK63" s="105"/>
      <c r="AL63" s="58"/>
      <c r="AM63" s="58"/>
      <c r="AN63" s="58"/>
      <c r="AO63" s="119"/>
      <c r="AP63" s="57"/>
      <c r="AQ63" s="106"/>
      <c r="AR63" s="57"/>
      <c r="AS63" s="57"/>
      <c r="AT63" s="57"/>
      <c r="AU63" s="57"/>
      <c r="AV63" s="57"/>
      <c r="AW63" s="57"/>
      <c r="AX63" s="57"/>
      <c r="AY63" s="57"/>
      <c r="AZ63" s="57"/>
      <c r="BA63" s="57"/>
    </row>
    <row r="64" spans="1:53" ht="12" customHeight="1">
      <c r="A64" s="1850"/>
      <c r="B64" s="122"/>
      <c r="C64" s="111"/>
      <c r="D64" s="111"/>
      <c r="E64" s="152"/>
      <c r="F64" s="122"/>
      <c r="G64" s="111"/>
      <c r="H64" s="152"/>
      <c r="I64" s="565" t="s">
        <v>1563</v>
      </c>
      <c r="J64" s="566"/>
      <c r="K64" s="566"/>
      <c r="L64" s="567"/>
      <c r="M64" s="122"/>
      <c r="N64" s="111"/>
      <c r="O64" s="111"/>
      <c r="P64" s="152"/>
      <c r="Q64" s="122"/>
      <c r="R64" s="134"/>
      <c r="S64" s="111"/>
      <c r="T64" s="111"/>
      <c r="U64" s="111"/>
      <c r="V64" s="111"/>
      <c r="W64" s="1079" t="s">
        <v>1107</v>
      </c>
      <c r="X64" s="1815" t="s">
        <v>1390</v>
      </c>
      <c r="Y64" s="1815"/>
      <c r="Z64" s="117"/>
      <c r="AA64" s="117"/>
      <c r="AB64" s="117"/>
      <c r="AC64" s="117"/>
      <c r="AD64" s="117"/>
      <c r="AE64" s="117"/>
      <c r="AF64" s="117"/>
      <c r="AG64" s="117"/>
      <c r="AH64" s="117"/>
      <c r="AI64" s="134"/>
      <c r="AJ64" s="152" t="s">
        <v>601</v>
      </c>
      <c r="AK64" s="105"/>
      <c r="AL64" s="58"/>
      <c r="AM64" s="58"/>
      <c r="AN64" s="58"/>
      <c r="AO64" s="122"/>
      <c r="AP64" s="111"/>
      <c r="AQ64" s="114"/>
      <c r="AR64" s="57"/>
      <c r="AS64" s="57"/>
      <c r="AT64" s="57"/>
      <c r="AU64" s="57"/>
      <c r="AV64" s="57"/>
      <c r="AW64" s="57"/>
      <c r="AX64" s="57"/>
      <c r="AY64" s="57"/>
      <c r="AZ64" s="57"/>
      <c r="BA64" s="57"/>
    </row>
    <row r="65" spans="1:53" ht="12" customHeight="1">
      <c r="A65" s="1850"/>
      <c r="B65" s="135" t="s">
        <v>285</v>
      </c>
      <c r="C65" s="136"/>
      <c r="D65" s="136"/>
      <c r="E65" s="137"/>
      <c r="F65" s="1837"/>
      <c r="G65" s="1838"/>
      <c r="H65" s="1839"/>
      <c r="I65" s="138" t="s">
        <v>418</v>
      </c>
      <c r="J65" s="109"/>
      <c r="K65" s="109"/>
      <c r="L65" s="110"/>
      <c r="M65" s="138" t="s">
        <v>286</v>
      </c>
      <c r="N65" s="109"/>
      <c r="O65" s="109"/>
      <c r="P65" s="110"/>
      <c r="Q65" s="138"/>
      <c r="R65" s="692" t="s">
        <v>1107</v>
      </c>
      <c r="S65" s="109" t="s">
        <v>984</v>
      </c>
      <c r="T65" s="109"/>
      <c r="U65" s="109"/>
      <c r="V65" s="109"/>
      <c r="W65" s="109"/>
      <c r="X65" s="109"/>
      <c r="Y65" s="109"/>
      <c r="Z65" s="109"/>
      <c r="AA65" s="109"/>
      <c r="AB65" s="109"/>
      <c r="AC65" s="109"/>
      <c r="AD65" s="109"/>
      <c r="AE65" s="109"/>
      <c r="AF65" s="109"/>
      <c r="AG65" s="109"/>
      <c r="AH65" s="109"/>
      <c r="AI65" s="109"/>
      <c r="AJ65" s="109"/>
      <c r="AK65" s="685" t="s">
        <v>1107</v>
      </c>
      <c r="AL65" s="153" t="s">
        <v>160</v>
      </c>
      <c r="AM65" s="153"/>
      <c r="AN65" s="153"/>
      <c r="AO65" s="138" t="s">
        <v>1682</v>
      </c>
      <c r="AP65" s="109" t="s">
        <v>1829</v>
      </c>
      <c r="AQ65" s="533"/>
      <c r="AR65" s="57"/>
      <c r="AS65" s="57"/>
      <c r="AT65" s="57"/>
      <c r="AU65" s="57"/>
      <c r="AV65" s="57"/>
      <c r="AW65" s="57"/>
      <c r="AX65" s="57"/>
      <c r="AY65" s="57"/>
      <c r="AZ65" s="57"/>
      <c r="BA65" s="57"/>
    </row>
    <row r="66" spans="1:53" ht="12" customHeight="1">
      <c r="A66" s="1850"/>
      <c r="B66" s="119" t="s">
        <v>418</v>
      </c>
      <c r="C66" s="57"/>
      <c r="D66" s="57"/>
      <c r="E66" s="103"/>
      <c r="F66" s="1840"/>
      <c r="G66" s="1841"/>
      <c r="H66" s="1842"/>
      <c r="I66" s="119"/>
      <c r="J66" s="57"/>
      <c r="K66" s="57"/>
      <c r="L66" s="103"/>
      <c r="M66" s="119" t="s">
        <v>1972</v>
      </c>
      <c r="N66" s="57"/>
      <c r="O66" s="57"/>
      <c r="P66" s="103"/>
      <c r="Q66" s="119"/>
      <c r="R66" s="683" t="s">
        <v>1107</v>
      </c>
      <c r="S66" s="57" t="s">
        <v>985</v>
      </c>
      <c r="T66" s="57"/>
      <c r="U66" s="57"/>
      <c r="V66" s="57"/>
      <c r="W66" s="57"/>
      <c r="X66" s="57"/>
      <c r="Y66" s="57"/>
      <c r="Z66" s="57"/>
      <c r="AA66" s="57"/>
      <c r="AB66" s="57"/>
      <c r="AC66" s="57"/>
      <c r="AD66" s="57"/>
      <c r="AE66" s="57"/>
      <c r="AF66" s="57"/>
      <c r="AG66" s="57"/>
      <c r="AH66" s="57"/>
      <c r="AI66" s="57"/>
      <c r="AJ66" s="57"/>
      <c r="AK66" s="682" t="s">
        <v>1107</v>
      </c>
      <c r="AL66" s="58" t="s">
        <v>1618</v>
      </c>
      <c r="AM66" s="58"/>
      <c r="AN66" s="58"/>
      <c r="AO66" s="119" t="s">
        <v>1392</v>
      </c>
      <c r="AP66" s="57" t="s">
        <v>1830</v>
      </c>
      <c r="AQ66" s="106"/>
      <c r="AR66" s="57"/>
      <c r="AS66" s="57"/>
      <c r="AT66" s="57"/>
      <c r="AU66" s="57"/>
      <c r="AV66" s="57"/>
      <c r="AW66" s="57"/>
      <c r="AX66" s="57"/>
      <c r="AY66" s="57"/>
      <c r="AZ66" s="57"/>
      <c r="BA66" s="57"/>
    </row>
    <row r="67" spans="1:53" ht="12" customHeight="1">
      <c r="A67" s="1850"/>
      <c r="B67" s="119" t="s">
        <v>986</v>
      </c>
      <c r="C67" s="57"/>
      <c r="D67" s="57"/>
      <c r="E67" s="103"/>
      <c r="F67" s="1840"/>
      <c r="G67" s="1841"/>
      <c r="H67" s="1842"/>
      <c r="I67" s="119"/>
      <c r="J67" s="57"/>
      <c r="K67" s="57"/>
      <c r="L67" s="103"/>
      <c r="M67" s="119" t="s">
        <v>287</v>
      </c>
      <c r="N67" s="57"/>
      <c r="O67" s="57"/>
      <c r="P67" s="103"/>
      <c r="Q67" s="119"/>
      <c r="R67" s="683" t="s">
        <v>1107</v>
      </c>
      <c r="S67" s="57" t="s">
        <v>1567</v>
      </c>
      <c r="T67" s="57"/>
      <c r="U67" s="57"/>
      <c r="V67" s="57"/>
      <c r="W67" s="57" t="s">
        <v>271</v>
      </c>
      <c r="X67" s="1653"/>
      <c r="Y67" s="1653"/>
      <c r="Z67" s="1653"/>
      <c r="AA67" s="1653"/>
      <c r="AB67" s="1653"/>
      <c r="AC67" s="1653"/>
      <c r="AD67" s="1653"/>
      <c r="AE67" s="1653"/>
      <c r="AF67" s="1653"/>
      <c r="AG67" s="1653"/>
      <c r="AH67" s="1653"/>
      <c r="AI67" s="118" t="s">
        <v>288</v>
      </c>
      <c r="AJ67" s="57"/>
      <c r="AK67" s="105"/>
      <c r="AL67" s="58"/>
      <c r="AM67" s="58"/>
      <c r="AN67" s="58"/>
      <c r="AO67" s="119"/>
      <c r="AP67" s="57"/>
      <c r="AQ67" s="106"/>
      <c r="AR67" s="57"/>
      <c r="AS67" s="57"/>
      <c r="AT67" s="57"/>
      <c r="AU67" s="57"/>
      <c r="AV67" s="57"/>
      <c r="AW67" s="57"/>
      <c r="AX67" s="57"/>
      <c r="AY67" s="57"/>
      <c r="AZ67" s="57"/>
      <c r="BA67" s="57"/>
    </row>
    <row r="68" spans="1:53" ht="12" customHeight="1">
      <c r="A68" s="1850"/>
      <c r="B68" s="119"/>
      <c r="C68" s="57"/>
      <c r="D68" s="57"/>
      <c r="E68" s="103"/>
      <c r="F68" s="1840"/>
      <c r="G68" s="1841"/>
      <c r="H68" s="1842"/>
      <c r="I68" s="119"/>
      <c r="J68" s="57"/>
      <c r="K68" s="57"/>
      <c r="L68" s="103"/>
      <c r="M68" s="119"/>
      <c r="N68" s="57"/>
      <c r="O68" s="57"/>
      <c r="P68" s="103"/>
      <c r="Q68" s="119"/>
      <c r="R68" s="57"/>
      <c r="S68" s="57"/>
      <c r="T68" s="57"/>
      <c r="U68" s="58"/>
      <c r="V68" s="57"/>
      <c r="W68" s="57" t="s">
        <v>271</v>
      </c>
      <c r="X68" s="1653"/>
      <c r="Y68" s="1653"/>
      <c r="Z68" s="1653"/>
      <c r="AA68" s="1653"/>
      <c r="AB68" s="1653"/>
      <c r="AC68" s="1653"/>
      <c r="AD68" s="1653"/>
      <c r="AE68" s="1653"/>
      <c r="AF68" s="1653"/>
      <c r="AG68" s="1653"/>
      <c r="AH68" s="1653"/>
      <c r="AI68" s="118" t="s">
        <v>288</v>
      </c>
      <c r="AJ68" s="57"/>
      <c r="AK68" s="105"/>
      <c r="AL68" s="58"/>
      <c r="AM68" s="58"/>
      <c r="AN68" s="58"/>
      <c r="AO68" s="119"/>
      <c r="AP68" s="57"/>
      <c r="AQ68" s="106"/>
      <c r="AR68" s="57"/>
      <c r="AS68" s="57"/>
      <c r="AT68" s="57"/>
      <c r="AU68" s="57"/>
      <c r="AV68" s="57"/>
      <c r="AW68" s="57"/>
      <c r="AX68" s="57"/>
      <c r="AY68" s="57"/>
      <c r="AZ68" s="57"/>
      <c r="BA68" s="57"/>
    </row>
    <row r="69" spans="1:53" ht="12" customHeight="1">
      <c r="A69" s="1850"/>
      <c r="B69" s="1686" t="str">
        <f>IF(自己評価書表紙!A34="□","■選択無","□選択無")</f>
        <v>■選択無</v>
      </c>
      <c r="C69" s="1687"/>
      <c r="D69" s="1687"/>
      <c r="E69" s="1692"/>
      <c r="F69" s="1840"/>
      <c r="G69" s="1841"/>
      <c r="H69" s="1842"/>
      <c r="I69" s="119"/>
      <c r="J69" s="57"/>
      <c r="K69" s="57"/>
      <c r="L69" s="103"/>
      <c r="M69" s="119"/>
      <c r="N69" s="57"/>
      <c r="O69" s="57"/>
      <c r="P69" s="103"/>
      <c r="Q69" s="119"/>
      <c r="R69" s="714" t="s">
        <v>1107</v>
      </c>
      <c r="S69" s="57" t="s">
        <v>995</v>
      </c>
      <c r="T69" s="57"/>
      <c r="U69" s="57"/>
      <c r="V69" s="1653"/>
      <c r="W69" s="1653"/>
      <c r="X69" s="1653"/>
      <c r="Y69" s="1653"/>
      <c r="Z69" s="1653"/>
      <c r="AA69" s="1653"/>
      <c r="AB69" s="1653"/>
      <c r="AC69" s="1653"/>
      <c r="AD69" s="1653"/>
      <c r="AE69" s="1653"/>
      <c r="AF69" s="57" t="s">
        <v>1226</v>
      </c>
      <c r="AG69" s="57"/>
      <c r="AH69" s="57"/>
      <c r="AI69" s="57"/>
      <c r="AJ69" s="57"/>
      <c r="AK69" s="105"/>
      <c r="AL69" s="58"/>
      <c r="AM69" s="58"/>
      <c r="AN69" s="58"/>
      <c r="AO69" s="119"/>
      <c r="AP69" s="57"/>
      <c r="AQ69" s="106"/>
      <c r="AR69" s="57"/>
      <c r="AS69" s="57"/>
      <c r="AT69" s="102" t="s">
        <v>987</v>
      </c>
      <c r="AU69" s="102" t="s">
        <v>988</v>
      </c>
      <c r="AV69" s="102" t="s">
        <v>989</v>
      </c>
      <c r="AW69" s="102" t="s">
        <v>990</v>
      </c>
      <c r="AX69" s="102" t="s">
        <v>991</v>
      </c>
      <c r="AY69" s="102" t="s">
        <v>992</v>
      </c>
      <c r="AZ69" s="102" t="s">
        <v>993</v>
      </c>
      <c r="BA69" s="102" t="s">
        <v>994</v>
      </c>
    </row>
    <row r="70" spans="1:53" ht="12" customHeight="1">
      <c r="A70" s="1850"/>
      <c r="B70" s="1682" t="s">
        <v>1140</v>
      </c>
      <c r="C70" s="1650"/>
      <c r="D70" s="1650"/>
      <c r="E70" s="1766"/>
      <c r="F70" s="1840"/>
      <c r="G70" s="1841"/>
      <c r="H70" s="1842"/>
      <c r="I70" s="119"/>
      <c r="J70" s="57"/>
      <c r="K70" s="57"/>
      <c r="L70" s="103"/>
      <c r="M70" s="119"/>
      <c r="N70" s="57"/>
      <c r="O70" s="57"/>
      <c r="P70" s="57"/>
      <c r="Q70" s="119"/>
      <c r="R70" s="57"/>
      <c r="S70" s="57"/>
      <c r="T70" s="57"/>
      <c r="U70" s="57"/>
      <c r="V70" s="57"/>
      <c r="W70" s="57"/>
      <c r="X70" s="57"/>
      <c r="Y70" s="57"/>
      <c r="Z70" s="57"/>
      <c r="AA70" s="57"/>
      <c r="AB70" s="57"/>
      <c r="AC70" s="57"/>
      <c r="AD70" s="57"/>
      <c r="AE70" s="57"/>
      <c r="AF70" s="57"/>
      <c r="AG70" s="57"/>
      <c r="AH70" s="57"/>
      <c r="AI70" s="57"/>
      <c r="AJ70" s="57"/>
      <c r="AK70" s="105"/>
      <c r="AL70" s="58"/>
      <c r="AM70" s="58"/>
      <c r="AN70" s="58"/>
      <c r="AO70" s="119"/>
      <c r="AP70" s="57"/>
      <c r="AQ70" s="106"/>
      <c r="AR70" s="57"/>
      <c r="AS70" s="57"/>
      <c r="AT70" s="57"/>
      <c r="AU70" s="57"/>
      <c r="AV70" s="57"/>
      <c r="AW70" s="57"/>
      <c r="AX70" s="57"/>
      <c r="AY70" s="57"/>
      <c r="AZ70" s="57"/>
      <c r="BA70" s="57"/>
    </row>
    <row r="71" spans="1:53" ht="12" customHeight="1">
      <c r="A71" s="1850"/>
      <c r="B71" s="122" t="s">
        <v>185</v>
      </c>
      <c r="C71" s="111"/>
      <c r="D71" s="111"/>
      <c r="E71" s="152"/>
      <c r="F71" s="1843"/>
      <c r="G71" s="1844"/>
      <c r="H71" s="1845"/>
      <c r="I71" s="122"/>
      <c r="J71" s="111"/>
      <c r="K71" s="111"/>
      <c r="L71" s="152"/>
      <c r="M71" s="122"/>
      <c r="N71" s="111"/>
      <c r="O71" s="111"/>
      <c r="P71" s="111"/>
      <c r="Q71" s="122"/>
      <c r="R71" s="111"/>
      <c r="S71" s="111"/>
      <c r="T71" s="111"/>
      <c r="U71" s="111"/>
      <c r="V71" s="111"/>
      <c r="W71" s="111"/>
      <c r="X71" s="111"/>
      <c r="Y71" s="111"/>
      <c r="Z71" s="111"/>
      <c r="AA71" s="111"/>
      <c r="AB71" s="111"/>
      <c r="AC71" s="111"/>
      <c r="AD71" s="111"/>
      <c r="AE71" s="111"/>
      <c r="AF71" s="111"/>
      <c r="AG71" s="111"/>
      <c r="AH71" s="111"/>
      <c r="AI71" s="111"/>
      <c r="AJ71" s="111"/>
      <c r="AK71" s="112"/>
      <c r="AL71" s="113"/>
      <c r="AM71" s="113"/>
      <c r="AN71" s="113"/>
      <c r="AO71" s="122"/>
      <c r="AP71" s="111"/>
      <c r="AQ71" s="114"/>
      <c r="AR71" s="57"/>
      <c r="AS71" s="57"/>
      <c r="AT71" s="57"/>
      <c r="AU71" s="57"/>
      <c r="AV71" s="57"/>
      <c r="AW71" s="57"/>
      <c r="AX71" s="57"/>
      <c r="AY71" s="57"/>
      <c r="AZ71" s="57"/>
      <c r="BA71" s="57"/>
    </row>
    <row r="72" spans="1:53" ht="12" customHeight="1">
      <c r="A72" s="1850"/>
      <c r="B72" s="149" t="s">
        <v>289</v>
      </c>
      <c r="C72" s="150"/>
      <c r="D72" s="150"/>
      <c r="E72" s="151"/>
      <c r="F72" s="1680" t="str">
        <f>自己評価書表紙!O35</f>
        <v>-</v>
      </c>
      <c r="G72" s="1649"/>
      <c r="H72" s="1681"/>
      <c r="I72" s="119" t="s">
        <v>996</v>
      </c>
      <c r="J72" s="57"/>
      <c r="K72" s="57"/>
      <c r="L72" s="103"/>
      <c r="M72" s="569" t="s">
        <v>997</v>
      </c>
      <c r="N72" s="119"/>
      <c r="O72" s="119"/>
      <c r="P72" s="119"/>
      <c r="Q72" s="119" t="s">
        <v>512</v>
      </c>
      <c r="R72" s="118" t="s">
        <v>1620</v>
      </c>
      <c r="S72" s="57"/>
      <c r="T72" s="57"/>
      <c r="U72" s="57"/>
      <c r="V72" s="57" t="s">
        <v>422</v>
      </c>
      <c r="W72" s="1649"/>
      <c r="X72" s="1649"/>
      <c r="Y72" s="1649"/>
      <c r="Z72" s="1649"/>
      <c r="AA72" s="1649"/>
      <c r="AB72" s="1649"/>
      <c r="AC72" s="1649"/>
      <c r="AD72" s="1649"/>
      <c r="AE72" s="1649"/>
      <c r="AF72" s="1649"/>
      <c r="AG72" s="1649"/>
      <c r="AH72" s="1649"/>
      <c r="AI72" s="118" t="s">
        <v>1019</v>
      </c>
      <c r="AJ72" s="103"/>
      <c r="AK72" s="682" t="s">
        <v>1107</v>
      </c>
      <c r="AL72" s="58" t="s">
        <v>160</v>
      </c>
      <c r="AM72" s="58"/>
      <c r="AN72" s="58"/>
      <c r="AO72" s="119" t="s">
        <v>1682</v>
      </c>
      <c r="AP72" s="57" t="s">
        <v>1829</v>
      </c>
      <c r="AQ72" s="106"/>
      <c r="AR72" s="57"/>
      <c r="AS72" s="57"/>
      <c r="AT72" s="57" t="s">
        <v>1622</v>
      </c>
      <c r="AU72" s="57"/>
      <c r="AV72" s="57"/>
      <c r="AW72" s="57"/>
      <c r="AX72" s="57"/>
      <c r="AY72" s="57"/>
      <c r="AZ72" s="57"/>
      <c r="BA72" s="57"/>
    </row>
    <row r="73" spans="1:53" ht="12" customHeight="1">
      <c r="A73" s="1850"/>
      <c r="B73" s="119" t="s">
        <v>1134</v>
      </c>
      <c r="C73" s="57"/>
      <c r="D73" s="57"/>
      <c r="E73" s="103"/>
      <c r="F73" s="119"/>
      <c r="G73" s="57"/>
      <c r="H73" s="103"/>
      <c r="I73" s="1682" t="s">
        <v>1140</v>
      </c>
      <c r="J73" s="1650"/>
      <c r="K73" s="1650"/>
      <c r="L73" s="1766"/>
      <c r="M73" s="569" t="s">
        <v>998</v>
      </c>
      <c r="N73" s="119"/>
      <c r="O73" s="119"/>
      <c r="P73" s="119"/>
      <c r="Q73" s="119" t="s">
        <v>424</v>
      </c>
      <c r="R73" s="118" t="s">
        <v>1607</v>
      </c>
      <c r="S73" s="57"/>
      <c r="T73" s="57"/>
      <c r="U73" s="118"/>
      <c r="V73" s="57" t="s">
        <v>429</v>
      </c>
      <c r="W73" s="1649"/>
      <c r="X73" s="1649"/>
      <c r="Y73" s="1649"/>
      <c r="Z73" s="1649"/>
      <c r="AA73" s="1649"/>
      <c r="AB73" s="1649"/>
      <c r="AC73" s="1649"/>
      <c r="AD73" s="1649"/>
      <c r="AE73" s="1649"/>
      <c r="AF73" s="1649"/>
      <c r="AG73" s="1649"/>
      <c r="AH73" s="1649"/>
      <c r="AI73" s="118" t="s">
        <v>430</v>
      </c>
      <c r="AJ73" s="121"/>
      <c r="AK73" s="682" t="s">
        <v>1107</v>
      </c>
      <c r="AL73" s="58" t="s">
        <v>1618</v>
      </c>
      <c r="AM73" s="58"/>
      <c r="AN73" s="58"/>
      <c r="AO73" s="119" t="s">
        <v>1392</v>
      </c>
      <c r="AP73" s="57" t="s">
        <v>1830</v>
      </c>
      <c r="AQ73" s="106"/>
      <c r="AR73" s="57"/>
      <c r="AS73" s="57"/>
      <c r="AT73" s="57" t="s">
        <v>1624</v>
      </c>
      <c r="AU73" s="57" t="s">
        <v>1625</v>
      </c>
      <c r="AV73" s="57" t="s">
        <v>1626</v>
      </c>
      <c r="AW73" s="57" t="s">
        <v>1627</v>
      </c>
      <c r="AX73" s="57" t="s">
        <v>913</v>
      </c>
      <c r="AY73" s="57"/>
      <c r="AZ73" s="57"/>
      <c r="BA73" s="57"/>
    </row>
    <row r="74" spans="1:53" ht="12" customHeight="1">
      <c r="A74" s="1850"/>
      <c r="B74" s="119" t="s">
        <v>999</v>
      </c>
      <c r="C74" s="57"/>
      <c r="D74" s="57"/>
      <c r="E74" s="103"/>
      <c r="F74" s="119"/>
      <c r="G74" s="57"/>
      <c r="H74" s="103"/>
      <c r="I74" s="1847"/>
      <c r="J74" s="1755"/>
      <c r="K74" s="1755"/>
      <c r="L74" s="1848"/>
      <c r="M74" s="569" t="s">
        <v>1000</v>
      </c>
      <c r="N74" s="119"/>
      <c r="O74" s="119"/>
      <c r="P74" s="119"/>
      <c r="Q74" s="122" t="s">
        <v>1354</v>
      </c>
      <c r="R74" s="134" t="s">
        <v>1611</v>
      </c>
      <c r="S74" s="111"/>
      <c r="T74" s="111"/>
      <c r="U74" s="111"/>
      <c r="V74" s="111" t="s">
        <v>1222</v>
      </c>
      <c r="W74" s="1704"/>
      <c r="X74" s="1704"/>
      <c r="Y74" s="1704"/>
      <c r="Z74" s="1704"/>
      <c r="AA74" s="1704"/>
      <c r="AB74" s="1704"/>
      <c r="AC74" s="1704"/>
      <c r="AD74" s="1704"/>
      <c r="AE74" s="1704"/>
      <c r="AF74" s="1704"/>
      <c r="AG74" s="1704"/>
      <c r="AH74" s="1704"/>
      <c r="AI74" s="134" t="s">
        <v>1223</v>
      </c>
      <c r="AJ74" s="152"/>
      <c r="AK74" s="689" t="s">
        <v>1107</v>
      </c>
      <c r="AL74" s="113" t="s">
        <v>2731</v>
      </c>
      <c r="AM74" s="113"/>
      <c r="AN74" s="113"/>
      <c r="AO74" s="122"/>
      <c r="AP74" s="111"/>
      <c r="AQ74" s="114"/>
      <c r="AR74" s="57"/>
      <c r="AS74" s="57"/>
      <c r="AT74" s="57" t="s">
        <v>1613</v>
      </c>
      <c r="AU74" s="57" t="s">
        <v>914</v>
      </c>
      <c r="AV74" s="57" t="s">
        <v>1614</v>
      </c>
      <c r="AW74" s="57" t="s">
        <v>1615</v>
      </c>
      <c r="AX74" s="57"/>
      <c r="AY74" s="57"/>
      <c r="AZ74" s="57"/>
      <c r="BA74" s="57"/>
    </row>
    <row r="75" spans="1:53" ht="12" customHeight="1">
      <c r="A75" s="1850"/>
      <c r="B75" s="119" t="s">
        <v>1001</v>
      </c>
      <c r="C75" s="57"/>
      <c r="D75" s="57"/>
      <c r="E75" s="103"/>
      <c r="F75" s="119"/>
      <c r="G75" s="57"/>
      <c r="H75" s="103"/>
      <c r="I75" s="138" t="s">
        <v>1002</v>
      </c>
      <c r="J75" s="109"/>
      <c r="K75" s="109"/>
      <c r="L75" s="110"/>
      <c r="M75" s="568" t="s">
        <v>1003</v>
      </c>
      <c r="N75" s="138"/>
      <c r="O75" s="138"/>
      <c r="P75" s="138"/>
      <c r="Q75" s="138" t="s">
        <v>512</v>
      </c>
      <c r="R75" s="139" t="s">
        <v>1620</v>
      </c>
      <c r="S75" s="109"/>
      <c r="T75" s="109"/>
      <c r="U75" s="109"/>
      <c r="V75" s="109" t="s">
        <v>422</v>
      </c>
      <c r="W75" s="1649"/>
      <c r="X75" s="1649"/>
      <c r="Y75" s="1649"/>
      <c r="Z75" s="1649"/>
      <c r="AA75" s="1649"/>
      <c r="AB75" s="1649"/>
      <c r="AC75" s="1649"/>
      <c r="AD75" s="1649"/>
      <c r="AE75" s="1649"/>
      <c r="AF75" s="1649"/>
      <c r="AG75" s="1649"/>
      <c r="AH75" s="1649"/>
      <c r="AI75" s="139" t="s">
        <v>1019</v>
      </c>
      <c r="AJ75" s="110"/>
      <c r="AK75" s="682" t="s">
        <v>1107</v>
      </c>
      <c r="AL75" s="58" t="s">
        <v>160</v>
      </c>
      <c r="AM75" s="58"/>
      <c r="AN75" s="58"/>
      <c r="AO75" s="138" t="s">
        <v>1682</v>
      </c>
      <c r="AP75" s="109" t="s">
        <v>1829</v>
      </c>
      <c r="AQ75" s="533"/>
      <c r="AR75" s="57"/>
      <c r="AS75" s="57"/>
      <c r="AT75" s="57" t="s">
        <v>1622</v>
      </c>
      <c r="AU75" s="57"/>
      <c r="AV75" s="57"/>
      <c r="AW75" s="57"/>
      <c r="AX75" s="57"/>
      <c r="AY75" s="57"/>
      <c r="AZ75" s="57"/>
      <c r="BA75" s="57"/>
    </row>
    <row r="76" spans="1:53" ht="12" customHeight="1">
      <c r="A76" s="1850"/>
      <c r="B76" s="119"/>
      <c r="C76" s="57"/>
      <c r="D76" s="57"/>
      <c r="E76" s="103"/>
      <c r="F76" s="119"/>
      <c r="G76" s="57"/>
      <c r="H76" s="103"/>
      <c r="I76" s="1682" t="s">
        <v>1140</v>
      </c>
      <c r="J76" s="1650"/>
      <c r="K76" s="1650"/>
      <c r="L76" s="1766"/>
      <c r="M76" s="569" t="s">
        <v>1141</v>
      </c>
      <c r="N76" s="119"/>
      <c r="O76" s="119"/>
      <c r="P76" s="119"/>
      <c r="Q76" s="119" t="s">
        <v>130</v>
      </c>
      <c r="R76" s="118" t="s">
        <v>1607</v>
      </c>
      <c r="S76" s="57"/>
      <c r="T76" s="57"/>
      <c r="U76" s="118"/>
      <c r="V76" s="57" t="s">
        <v>429</v>
      </c>
      <c r="W76" s="1649"/>
      <c r="X76" s="1649"/>
      <c r="Y76" s="1649"/>
      <c r="Z76" s="1649"/>
      <c r="AA76" s="1649"/>
      <c r="AB76" s="1649"/>
      <c r="AC76" s="1649"/>
      <c r="AD76" s="1649"/>
      <c r="AE76" s="1649"/>
      <c r="AF76" s="1649"/>
      <c r="AG76" s="1649"/>
      <c r="AH76" s="1649"/>
      <c r="AI76" s="118" t="s">
        <v>430</v>
      </c>
      <c r="AJ76" s="121"/>
      <c r="AK76" s="682" t="s">
        <v>1107</v>
      </c>
      <c r="AL76" s="58" t="s">
        <v>1618</v>
      </c>
      <c r="AM76" s="58"/>
      <c r="AN76" s="58"/>
      <c r="AO76" s="119" t="s">
        <v>1392</v>
      </c>
      <c r="AP76" s="57" t="s">
        <v>1830</v>
      </c>
      <c r="AQ76" s="106"/>
      <c r="AR76" s="57"/>
      <c r="AS76" s="57"/>
      <c r="AT76" s="57" t="s">
        <v>1624</v>
      </c>
      <c r="AU76" s="57" t="s">
        <v>1625</v>
      </c>
      <c r="AV76" s="57" t="s">
        <v>1626</v>
      </c>
      <c r="AW76" s="57" t="s">
        <v>1627</v>
      </c>
      <c r="AX76" s="57" t="s">
        <v>913</v>
      </c>
      <c r="AY76" s="57"/>
      <c r="AZ76" s="57"/>
      <c r="BA76" s="57"/>
    </row>
    <row r="77" spans="1:53" ht="12" customHeight="1">
      <c r="A77" s="1850"/>
      <c r="B77" s="1686" t="str">
        <f>IF(自己評価書表紙!A35="□","■選択無","□選択無")</f>
        <v>■選択無</v>
      </c>
      <c r="C77" s="1687"/>
      <c r="D77" s="1687"/>
      <c r="E77" s="1692"/>
      <c r="F77" s="119"/>
      <c r="G77" s="57"/>
      <c r="H77" s="57"/>
      <c r="I77" s="119"/>
      <c r="J77" s="57"/>
      <c r="K77" s="57"/>
      <c r="L77" s="103"/>
      <c r="M77" s="569" t="s">
        <v>1142</v>
      </c>
      <c r="N77" s="119"/>
      <c r="O77" s="119"/>
      <c r="P77" s="119"/>
      <c r="Q77" s="119" t="s">
        <v>290</v>
      </c>
      <c r="R77" s="118" t="s">
        <v>1611</v>
      </c>
      <c r="S77" s="57"/>
      <c r="T77" s="57"/>
      <c r="U77" s="57"/>
      <c r="V77" s="57" t="s">
        <v>1222</v>
      </c>
      <c r="W77" s="1649"/>
      <c r="X77" s="1649"/>
      <c r="Y77" s="1649"/>
      <c r="Z77" s="1649"/>
      <c r="AA77" s="1649"/>
      <c r="AB77" s="1649"/>
      <c r="AC77" s="1649"/>
      <c r="AD77" s="1649"/>
      <c r="AE77" s="1649"/>
      <c r="AF77" s="1649"/>
      <c r="AG77" s="1649"/>
      <c r="AH77" s="1649"/>
      <c r="AI77" s="118" t="s">
        <v>1223</v>
      </c>
      <c r="AJ77" s="103"/>
      <c r="AK77" s="682" t="s">
        <v>1107</v>
      </c>
      <c r="AL77" s="58" t="s">
        <v>1357</v>
      </c>
      <c r="AM77" s="58"/>
      <c r="AN77" s="58"/>
      <c r="AO77" s="119"/>
      <c r="AP77" s="57"/>
      <c r="AQ77" s="106"/>
      <c r="AR77" s="57"/>
      <c r="AS77" s="57"/>
      <c r="AT77" s="57" t="s">
        <v>1613</v>
      </c>
      <c r="AU77" s="57" t="s">
        <v>914</v>
      </c>
      <c r="AV77" s="57" t="s">
        <v>1614</v>
      </c>
      <c r="AW77" s="57" t="s">
        <v>1615</v>
      </c>
      <c r="AX77" s="57"/>
      <c r="AY77" s="57"/>
      <c r="AZ77" s="57"/>
      <c r="BA77" s="57"/>
    </row>
    <row r="78" spans="1:53" ht="12" customHeight="1" thickBot="1">
      <c r="A78" s="1851"/>
      <c r="B78" s="140"/>
      <c r="C78" s="126"/>
      <c r="D78" s="126"/>
      <c r="E78" s="126"/>
      <c r="F78" s="140"/>
      <c r="G78" s="126"/>
      <c r="H78" s="126"/>
      <c r="I78" s="140"/>
      <c r="J78" s="126"/>
      <c r="K78" s="126"/>
      <c r="L78" s="126"/>
      <c r="M78" s="140"/>
      <c r="N78" s="126"/>
      <c r="O78" s="126"/>
      <c r="P78" s="126"/>
      <c r="Q78" s="140"/>
      <c r="R78" s="126"/>
      <c r="S78" s="126"/>
      <c r="T78" s="126"/>
      <c r="U78" s="126"/>
      <c r="V78" s="126"/>
      <c r="W78" s="126"/>
      <c r="X78" s="126"/>
      <c r="Y78" s="126"/>
      <c r="Z78" s="126"/>
      <c r="AA78" s="126"/>
      <c r="AB78" s="126"/>
      <c r="AC78" s="126"/>
      <c r="AD78" s="126"/>
      <c r="AE78" s="126"/>
      <c r="AF78" s="126"/>
      <c r="AG78" s="126"/>
      <c r="AH78" s="126"/>
      <c r="AI78" s="126"/>
      <c r="AJ78" s="126"/>
      <c r="AK78" s="140"/>
      <c r="AL78" s="126"/>
      <c r="AM78" s="126"/>
      <c r="AN78" s="126"/>
      <c r="AO78" s="140"/>
      <c r="AP78" s="126"/>
      <c r="AQ78" s="130"/>
      <c r="AR78" s="57"/>
      <c r="AS78" s="57"/>
      <c r="AT78" s="57"/>
      <c r="AU78" s="57"/>
      <c r="AV78" s="57"/>
      <c r="AW78" s="57"/>
      <c r="AX78" s="57"/>
      <c r="AY78" s="57"/>
      <c r="AZ78" s="57"/>
      <c r="BA78" s="57"/>
    </row>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mergeCells count="68">
    <mergeCell ref="A12:A78"/>
    <mergeCell ref="F12:H12"/>
    <mergeCell ref="F35:H35"/>
    <mergeCell ref="B57:E57"/>
    <mergeCell ref="F59:H59"/>
    <mergeCell ref="B18:E18"/>
    <mergeCell ref="B41:E41"/>
    <mergeCell ref="B77:E77"/>
    <mergeCell ref="F72:H72"/>
    <mergeCell ref="B42:E42"/>
    <mergeCell ref="W72:AH72"/>
    <mergeCell ref="I73:L73"/>
    <mergeCell ref="X67:AH67"/>
    <mergeCell ref="B70:E70"/>
    <mergeCell ref="X68:AH68"/>
    <mergeCell ref="V69:AE69"/>
    <mergeCell ref="F65:H71"/>
    <mergeCell ref="B69:E69"/>
    <mergeCell ref="W77:AH77"/>
    <mergeCell ref="W74:AH74"/>
    <mergeCell ref="W75:AH75"/>
    <mergeCell ref="I76:L76"/>
    <mergeCell ref="W76:AH76"/>
    <mergeCell ref="I74:L74"/>
    <mergeCell ref="AC63:AH63"/>
    <mergeCell ref="F56:H58"/>
    <mergeCell ref="F51:H55"/>
    <mergeCell ref="B56:E56"/>
    <mergeCell ref="W60:AH60"/>
    <mergeCell ref="W61:AH61"/>
    <mergeCell ref="M11:P11"/>
    <mergeCell ref="Q5:T5"/>
    <mergeCell ref="U5:AQ5"/>
    <mergeCell ref="A7:AE7"/>
    <mergeCell ref="B10:E10"/>
    <mergeCell ref="F10:H10"/>
    <mergeCell ref="I10:L10"/>
    <mergeCell ref="AO10:AQ10"/>
    <mergeCell ref="AK11:AN11"/>
    <mergeCell ref="AO11:AQ11"/>
    <mergeCell ref="B11:E11"/>
    <mergeCell ref="F11:H11"/>
    <mergeCell ref="I11:L11"/>
    <mergeCell ref="Q1:T1"/>
    <mergeCell ref="U1:AL1"/>
    <mergeCell ref="AM1:AQ1"/>
    <mergeCell ref="Q2:T4"/>
    <mergeCell ref="U2:AL2"/>
    <mergeCell ref="AM2:AO4"/>
    <mergeCell ref="AP2:AQ4"/>
    <mergeCell ref="U3:AL3"/>
    <mergeCell ref="U4:AL4"/>
    <mergeCell ref="X22:AB22"/>
    <mergeCell ref="AF22:AH22"/>
    <mergeCell ref="X23:AB23"/>
    <mergeCell ref="AF23:AH23"/>
    <mergeCell ref="W73:AH73"/>
    <mergeCell ref="X24:AB24"/>
    <mergeCell ref="AF24:AH24"/>
    <mergeCell ref="X25:AB25"/>
    <mergeCell ref="W62:AH62"/>
    <mergeCell ref="X64:Y64"/>
    <mergeCell ref="AF25:AH25"/>
    <mergeCell ref="X26:AB26"/>
    <mergeCell ref="AF26:AH26"/>
    <mergeCell ref="X63:Y63"/>
    <mergeCell ref="W59:AH59"/>
    <mergeCell ref="W29:AH29"/>
  </mergeCells>
  <phoneticPr fontId="4"/>
  <conditionalFormatting sqref="F59:H59">
    <cfRule type="notContainsBlanks" dxfId="51" priority="1" stopIfTrue="1">
      <formula>LEN(TRIM(F59))&gt;0</formula>
    </cfRule>
    <cfRule type="expression" dxfId="50" priority="2" stopIfTrue="1">
      <formula>$R$58="■"</formula>
    </cfRule>
  </conditionalFormatting>
  <dataValidations count="21">
    <dataValidation type="list" allowBlank="1" showInputMessage="1" sqref="X67:AH68" xr:uid="{00000000-0002-0000-1000-000000000000}">
      <formula1>$AS$69:$BA$69</formula1>
    </dataValidation>
    <dataValidation allowBlank="1" showInputMessage="1" sqref="AI63:AJ64 AI67:AI68 AC64:AH64 X63:AB64" xr:uid="{00000000-0002-0000-1000-000001000000}"/>
    <dataValidation type="list" allowBlank="1" showInputMessage="1" sqref="W76:AH76" xr:uid="{00000000-0002-0000-1000-000002000000}">
      <formula1>$AT$76:$AY$76</formula1>
    </dataValidation>
    <dataValidation type="list" allowBlank="1" showInputMessage="1" sqref="W75:AH75" xr:uid="{00000000-0002-0000-1000-000003000000}">
      <formula1>$AT$75</formula1>
    </dataValidation>
    <dataValidation type="list" allowBlank="1" showInputMessage="1" sqref="W73:AH73" xr:uid="{00000000-0002-0000-1000-000004000000}">
      <formula1>$AT$73:$AY$73</formula1>
    </dataValidation>
    <dataValidation type="list" allowBlank="1" showInputMessage="1" sqref="W72:AH72" xr:uid="{00000000-0002-0000-1000-000005000000}">
      <formula1>$AT$72</formula1>
    </dataValidation>
    <dataValidation type="list" allowBlank="1" showInputMessage="1" sqref="W74:AH74" xr:uid="{00000000-0002-0000-1000-000006000000}">
      <formula1>$AS$74:$AW$74</formula1>
    </dataValidation>
    <dataValidation type="list" allowBlank="1" showInputMessage="1" sqref="W77:AH77" xr:uid="{00000000-0002-0000-1000-000007000000}">
      <formula1>$AS$77:$AW$77</formula1>
    </dataValidation>
    <dataValidation type="list" allowBlank="1" showInputMessage="1" showErrorMessage="1" sqref="R69 X33 R65:R67 AK12:AK16 AK51 AK56 AK59:AK60 AK65:AK66 V45 S14:S17 R18:R20 R41:R42 R47:R58 S37:S40 R13 S31 R22:R26 AC28 S28 R34 S33 Z45 AD44 AC31 U44 Z43 V43 R36 AK35:AK36 AK72:AK77" xr:uid="{00000000-0002-0000-1000-000008000000}">
      <formula1>"■,□"</formula1>
    </dataValidation>
    <dataValidation type="list" allowBlank="1" showInputMessage="1" showErrorMessage="1" sqref="B70 I73 I76 B42 B57" xr:uid="{00000000-0002-0000-1000-000009000000}">
      <formula1>"■該当なし,□該当なし"</formula1>
    </dataValidation>
    <dataValidation type="list" allowBlank="1" showInputMessage="1" showErrorMessage="1" sqref="B77:E77 B18:E18 B41:E41 B56:E56 B69:E69" xr:uid="{00000000-0002-0000-1000-00000A000000}">
      <formula1>"■選択無,□選択無"</formula1>
    </dataValidation>
    <dataValidation type="list" allowBlank="1" showInputMessage="1" sqref="AC63" xr:uid="{00000000-0002-0000-1000-00000B000000}">
      <formula1>$AT$62:$AV$62</formula1>
    </dataValidation>
    <dataValidation type="list" allowBlank="1" showInputMessage="1" sqref="W63:W64" xr:uid="{00000000-0002-0000-1000-00000C000000}">
      <formula1>"■,□"</formula1>
    </dataValidation>
    <dataValidation type="list" allowBlank="1" showInputMessage="1" sqref="W61:AH61" xr:uid="{00000000-0002-0000-1000-00000D000000}">
      <formula1>$AT$61:$AV$61</formula1>
    </dataValidation>
    <dataValidation type="list" allowBlank="1" showInputMessage="1" sqref="W62:AH62" xr:uid="{00000000-0002-0000-1000-00000E000000}">
      <formula1>$AS$62:$AV$62</formula1>
    </dataValidation>
    <dataValidation type="list" allowBlank="1" showInputMessage="1" sqref="W60:AH60" xr:uid="{00000000-0002-0000-1000-00000F000000}">
      <formula1>$AS$60:$AY$60</formula1>
    </dataValidation>
    <dataValidation type="list" allowBlank="1" showInputMessage="1" sqref="W59:AH59" xr:uid="{00000000-0002-0000-1000-000010000000}">
      <formula1>$AS$59:$AW$59</formula1>
    </dataValidation>
    <dataValidation type="list" allowBlank="1" showInputMessage="1" sqref="X22:AB26" xr:uid="{00000000-0002-0000-1000-000011000000}">
      <formula1>$AS$23:$AW$23</formula1>
    </dataValidation>
    <dataValidation type="list" allowBlank="1" showInputMessage="1" sqref="F12:H12" xr:uid="{00000000-0002-0000-1000-000012000000}">
      <formula1>"4,3,2,1"</formula1>
    </dataValidation>
    <dataValidation type="list" allowBlank="1" showInputMessage="1" sqref="F35:H35 F72:H72" xr:uid="{00000000-0002-0000-1000-000013000000}">
      <formula1>"4,3,2,1,なし"</formula1>
    </dataValidation>
    <dataValidation type="list" allowBlank="1" showInputMessage="1" sqref="F59:H59" xr:uid="{00000000-0002-0000-1000-000014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F35 F72 C77:E77 C69:E69 B70:E75 C56:E56 C41:E41 B42:E44 C18:E18 B57:E58 B45:E54 B19:E19 B60:E67 B18 B69 B41 B56 B59:E59 B77 B20:E39"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A1:AX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1004</v>
      </c>
      <c r="AN1" s="1722"/>
      <c r="AO1" s="1722"/>
      <c r="AP1" s="1722"/>
      <c r="AQ1" s="1723"/>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c r="AR2" s="57"/>
      <c r="AS2" s="57"/>
      <c r="AT2" s="57"/>
      <c r="AU2" s="57"/>
      <c r="AV2" s="57"/>
      <c r="AW2" s="57"/>
      <c r="AX2" s="57"/>
    </row>
    <row r="3" spans="1:50"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c r="AR3" s="57"/>
      <c r="AS3" s="57"/>
      <c r="AT3" s="57"/>
      <c r="AU3" s="57"/>
      <c r="AV3" s="57"/>
      <c r="AW3" s="57"/>
      <c r="AX3" s="57"/>
    </row>
    <row r="4" spans="1:50"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c r="AR4" s="57"/>
      <c r="AS4" s="57"/>
      <c r="AT4" s="57"/>
      <c r="AU4" s="57"/>
      <c r="AV4" s="57"/>
      <c r="AW4" s="57"/>
      <c r="AX4" s="57"/>
    </row>
    <row r="5" spans="1:50"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row>
    <row r="6" spans="1:50"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c r="AX6" s="57"/>
    </row>
    <row r="7" spans="1:50" ht="12" customHeight="1">
      <c r="A7" s="1765" t="s">
        <v>2698</v>
      </c>
      <c r="B7" s="1765"/>
      <c r="C7" s="1765"/>
      <c r="D7" s="1765"/>
      <c r="E7" s="1765"/>
      <c r="F7" s="1765"/>
      <c r="G7" s="1765"/>
      <c r="H7" s="1765"/>
      <c r="I7" s="1765"/>
      <c r="J7" s="1765"/>
      <c r="K7" s="1765"/>
      <c r="L7" s="1765"/>
      <c r="M7" s="1765"/>
      <c r="N7" s="1765"/>
      <c r="O7" s="1765"/>
      <c r="P7" s="1765"/>
      <c r="Q7" s="1765"/>
      <c r="R7" s="1765"/>
      <c r="S7" s="1765"/>
      <c r="T7" s="1765"/>
      <c r="U7" s="1765"/>
      <c r="V7" s="1765"/>
      <c r="W7" s="1765"/>
      <c r="X7" s="1765"/>
      <c r="Y7" s="1765"/>
      <c r="Z7" s="1765"/>
      <c r="AA7" s="1765"/>
      <c r="AB7" s="1765"/>
      <c r="AC7" s="1765"/>
      <c r="AD7" s="57"/>
      <c r="AE7" s="57"/>
      <c r="AF7" s="57"/>
      <c r="AG7" s="57"/>
      <c r="AH7" s="57"/>
      <c r="AI7" s="57"/>
      <c r="AJ7" s="57"/>
      <c r="AK7" s="57"/>
      <c r="AL7" s="570"/>
      <c r="AM7" s="570"/>
      <c r="AN7" s="570"/>
      <c r="AO7" s="120"/>
      <c r="AP7" s="120"/>
      <c r="AQ7" s="120" t="s">
        <v>2685</v>
      </c>
      <c r="AR7" s="57"/>
      <c r="AS7" s="57"/>
      <c r="AT7" s="57"/>
      <c r="AU7" s="57"/>
      <c r="AV7" s="57"/>
      <c r="AW7" s="57"/>
      <c r="AX7" s="57"/>
    </row>
    <row r="8" spans="1:50" ht="12"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0"/>
      <c r="AM8" s="570"/>
      <c r="AN8" s="570"/>
      <c r="AO8" s="120"/>
      <c r="AP8" s="120"/>
      <c r="AQ8" s="120"/>
      <c r="AR8" s="57"/>
      <c r="AS8" s="57"/>
      <c r="AT8" s="57"/>
      <c r="AU8" s="57"/>
      <c r="AV8" s="57"/>
      <c r="AW8" s="57"/>
      <c r="AX8" s="57"/>
    </row>
    <row r="9" spans="1:50" ht="12" customHeight="1" thickBot="1">
      <c r="A9" s="150" t="s">
        <v>453</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c r="AX9" s="57"/>
    </row>
    <row r="10" spans="1:50"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57"/>
      <c r="AS10" s="57"/>
      <c r="AT10" s="57"/>
      <c r="AU10" s="57"/>
      <c r="AV10" s="57"/>
      <c r="AW10" s="57"/>
      <c r="AX10" s="57"/>
    </row>
    <row r="11" spans="1:50"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c r="AV11" s="57"/>
      <c r="AW11" s="57"/>
      <c r="AX11" s="57"/>
    </row>
    <row r="12" spans="1:50" ht="12" customHeight="1">
      <c r="A12" s="1628" t="s">
        <v>1869</v>
      </c>
      <c r="B12" s="146" t="s">
        <v>1005</v>
      </c>
      <c r="C12" s="147"/>
      <c r="D12" s="147"/>
      <c r="E12" s="148"/>
      <c r="F12" s="1695">
        <f>自己評価書表紙!O37</f>
        <v>1</v>
      </c>
      <c r="G12" s="1648"/>
      <c r="H12" s="1696"/>
      <c r="I12" s="525" t="s">
        <v>1006</v>
      </c>
      <c r="J12" s="141"/>
      <c r="K12" s="141"/>
      <c r="L12" s="172"/>
      <c r="M12" s="525" t="s">
        <v>1305</v>
      </c>
      <c r="N12" s="141"/>
      <c r="O12" s="141"/>
      <c r="P12" s="172"/>
      <c r="Q12" s="141" t="s">
        <v>168</v>
      </c>
      <c r="R12" s="141" t="s">
        <v>159</v>
      </c>
      <c r="S12" s="141"/>
      <c r="T12" s="141"/>
      <c r="U12" s="691" t="s">
        <v>1107</v>
      </c>
      <c r="V12" s="141" t="s">
        <v>1388</v>
      </c>
      <c r="W12" s="141"/>
      <c r="X12" s="691" t="s">
        <v>1107</v>
      </c>
      <c r="Y12" s="141" t="s">
        <v>1389</v>
      </c>
      <c r="Z12" s="141"/>
      <c r="AA12" s="141"/>
      <c r="AB12" s="141"/>
      <c r="AC12" s="141"/>
      <c r="AD12" s="141"/>
      <c r="AE12" s="141"/>
      <c r="AF12" s="141"/>
      <c r="AG12" s="141"/>
      <c r="AH12" s="141"/>
      <c r="AI12" s="141"/>
      <c r="AJ12" s="172"/>
      <c r="AK12" s="691" t="s">
        <v>1107</v>
      </c>
      <c r="AL12" s="59" t="s">
        <v>160</v>
      </c>
      <c r="AM12" s="59"/>
      <c r="AN12" s="59"/>
      <c r="AO12" s="525" t="s">
        <v>1682</v>
      </c>
      <c r="AP12" s="141" t="s">
        <v>1829</v>
      </c>
      <c r="AQ12" s="526"/>
      <c r="AR12" s="57"/>
      <c r="AS12" s="57"/>
      <c r="AT12" s="57"/>
      <c r="AU12" s="57"/>
      <c r="AV12" s="57"/>
      <c r="AW12" s="57"/>
      <c r="AX12" s="57"/>
    </row>
    <row r="13" spans="1:50" ht="12" customHeight="1">
      <c r="A13" s="1629"/>
      <c r="B13" s="119" t="s">
        <v>1936</v>
      </c>
      <c r="C13" s="57"/>
      <c r="D13" s="57"/>
      <c r="E13" s="103"/>
      <c r="F13" s="131"/>
      <c r="G13" s="124"/>
      <c r="H13" s="132"/>
      <c r="I13" s="119"/>
      <c r="J13" s="57"/>
      <c r="K13" s="57"/>
      <c r="L13" s="103"/>
      <c r="M13" s="119" t="s">
        <v>1937</v>
      </c>
      <c r="N13" s="57"/>
      <c r="O13" s="57"/>
      <c r="P13" s="103"/>
      <c r="Q13" s="57" t="s">
        <v>498</v>
      </c>
      <c r="R13" s="57" t="s">
        <v>161</v>
      </c>
      <c r="S13" s="57"/>
      <c r="T13" s="57"/>
      <c r="U13" s="683" t="s">
        <v>1107</v>
      </c>
      <c r="V13" s="57" t="s">
        <v>1390</v>
      </c>
      <c r="W13" s="57"/>
      <c r="X13" s="683" t="s">
        <v>1107</v>
      </c>
      <c r="Y13" s="57" t="s">
        <v>1391</v>
      </c>
      <c r="Z13" s="57"/>
      <c r="AA13" s="57"/>
      <c r="AB13" s="57"/>
      <c r="AC13" s="57"/>
      <c r="AD13" s="57"/>
      <c r="AE13" s="57"/>
      <c r="AF13" s="57"/>
      <c r="AG13" s="57"/>
      <c r="AH13" s="57"/>
      <c r="AI13" s="57"/>
      <c r="AJ13" s="103"/>
      <c r="AK13" s="683" t="s">
        <v>1107</v>
      </c>
      <c r="AL13" s="58" t="s">
        <v>1618</v>
      </c>
      <c r="AM13" s="58"/>
      <c r="AN13" s="58"/>
      <c r="AO13" s="119" t="s">
        <v>1392</v>
      </c>
      <c r="AP13" s="57" t="s">
        <v>1830</v>
      </c>
      <c r="AQ13" s="106"/>
      <c r="AR13" s="57"/>
      <c r="AS13" s="57"/>
      <c r="AT13" s="57"/>
      <c r="AU13" s="57"/>
      <c r="AV13" s="57"/>
      <c r="AW13" s="57"/>
      <c r="AX13" s="57"/>
    </row>
    <row r="14" spans="1:50" ht="12" customHeight="1">
      <c r="A14" s="1629"/>
      <c r="B14" s="119" t="s">
        <v>55</v>
      </c>
      <c r="C14" s="57"/>
      <c r="D14" s="57"/>
      <c r="E14" s="103"/>
      <c r="F14" s="131"/>
      <c r="G14" s="124"/>
      <c r="H14" s="132"/>
      <c r="I14" s="119"/>
      <c r="J14" s="57"/>
      <c r="K14" s="57"/>
      <c r="L14" s="103"/>
      <c r="M14" s="119" t="s">
        <v>1938</v>
      </c>
      <c r="N14" s="57"/>
      <c r="O14" s="57"/>
      <c r="P14" s="103"/>
      <c r="Q14" s="57" t="s">
        <v>498</v>
      </c>
      <c r="R14" s="57" t="s">
        <v>162</v>
      </c>
      <c r="S14" s="57"/>
      <c r="T14" s="57"/>
      <c r="U14" s="683" t="s">
        <v>1107</v>
      </c>
      <c r="V14" s="57" t="s">
        <v>1390</v>
      </c>
      <c r="W14" s="57"/>
      <c r="X14" s="683" t="s">
        <v>1107</v>
      </c>
      <c r="Y14" s="57" t="s">
        <v>1391</v>
      </c>
      <c r="Z14" s="57"/>
      <c r="AA14" s="57"/>
      <c r="AB14" s="57"/>
      <c r="AC14" s="57"/>
      <c r="AD14" s="57"/>
      <c r="AE14" s="57"/>
      <c r="AF14" s="57"/>
      <c r="AG14" s="57"/>
      <c r="AH14" s="57"/>
      <c r="AI14" s="57"/>
      <c r="AJ14" s="103"/>
      <c r="AK14" s="683" t="s">
        <v>1107</v>
      </c>
      <c r="AL14" s="58" t="s">
        <v>164</v>
      </c>
      <c r="AM14" s="58"/>
      <c r="AN14" s="58"/>
      <c r="AO14" s="119"/>
      <c r="AP14" s="57"/>
      <c r="AQ14" s="106"/>
      <c r="AR14" s="57"/>
      <c r="AS14" s="57"/>
      <c r="AT14" s="57"/>
      <c r="AU14" s="57"/>
      <c r="AV14" s="57"/>
      <c r="AW14" s="57"/>
      <c r="AX14" s="57"/>
    </row>
    <row r="15" spans="1:50" ht="12" customHeight="1">
      <c r="A15" s="1629"/>
      <c r="B15" s="119" t="s">
        <v>1973</v>
      </c>
      <c r="C15" s="57"/>
      <c r="D15" s="57"/>
      <c r="E15" s="103"/>
      <c r="F15" s="131"/>
      <c r="G15" s="124"/>
      <c r="H15" s="132"/>
      <c r="I15" s="119"/>
      <c r="J15" s="57"/>
      <c r="K15" s="57"/>
      <c r="L15" s="103"/>
      <c r="M15" s="122"/>
      <c r="N15" s="111"/>
      <c r="O15" s="111"/>
      <c r="P15" s="152"/>
      <c r="Q15" s="57" t="s">
        <v>168</v>
      </c>
      <c r="R15" s="57" t="s">
        <v>165</v>
      </c>
      <c r="S15" s="57"/>
      <c r="T15" s="57"/>
      <c r="U15" s="683" t="s">
        <v>1107</v>
      </c>
      <c r="V15" s="57" t="s">
        <v>128</v>
      </c>
      <c r="W15" s="57"/>
      <c r="X15" s="684" t="s">
        <v>1107</v>
      </c>
      <c r="Y15" s="111" t="s">
        <v>127</v>
      </c>
      <c r="Z15" s="111"/>
      <c r="AA15" s="684" t="s">
        <v>1107</v>
      </c>
      <c r="AB15" s="111" t="s">
        <v>163</v>
      </c>
      <c r="AC15" s="111"/>
      <c r="AD15" s="111"/>
      <c r="AE15" s="111"/>
      <c r="AF15" s="111"/>
      <c r="AG15" s="111"/>
      <c r="AH15" s="111"/>
      <c r="AI15" s="111"/>
      <c r="AJ15" s="152"/>
      <c r="AK15" s="58"/>
      <c r="AL15" s="58"/>
      <c r="AM15" s="58"/>
      <c r="AN15" s="58"/>
      <c r="AO15" s="122"/>
      <c r="AP15" s="111"/>
      <c r="AQ15" s="114"/>
      <c r="AR15" s="57"/>
      <c r="AS15" s="57"/>
      <c r="AT15" s="57"/>
      <c r="AU15" s="57"/>
      <c r="AV15" s="57"/>
      <c r="AW15" s="57"/>
      <c r="AX15" s="57"/>
    </row>
    <row r="16" spans="1:50" ht="12" customHeight="1">
      <c r="A16" s="1629"/>
      <c r="B16" s="119"/>
      <c r="C16" s="57"/>
      <c r="D16" s="57"/>
      <c r="E16" s="103"/>
      <c r="F16" s="119"/>
      <c r="G16" s="57"/>
      <c r="H16" s="103"/>
      <c r="I16" s="119"/>
      <c r="J16" s="57"/>
      <c r="K16" s="57"/>
      <c r="L16" s="103"/>
      <c r="M16" s="138" t="s">
        <v>1007</v>
      </c>
      <c r="N16" s="109"/>
      <c r="O16" s="109"/>
      <c r="P16" s="110"/>
      <c r="Q16" s="109" t="s">
        <v>427</v>
      </c>
      <c r="R16" s="109" t="s">
        <v>159</v>
      </c>
      <c r="S16" s="109"/>
      <c r="T16" s="109"/>
      <c r="U16" s="692" t="s">
        <v>1107</v>
      </c>
      <c r="V16" s="109" t="s">
        <v>1388</v>
      </c>
      <c r="W16" s="109"/>
      <c r="X16" s="683" t="s">
        <v>1107</v>
      </c>
      <c r="Y16" s="57" t="s">
        <v>1389</v>
      </c>
      <c r="Z16" s="57"/>
      <c r="AA16" s="57"/>
      <c r="AB16" s="57"/>
      <c r="AC16" s="57"/>
      <c r="AD16" s="57"/>
      <c r="AE16" s="57"/>
      <c r="AF16" s="57"/>
      <c r="AG16" s="57"/>
      <c r="AH16" s="57"/>
      <c r="AI16" s="57"/>
      <c r="AJ16" s="103"/>
      <c r="AK16" s="692" t="s">
        <v>1107</v>
      </c>
      <c r="AL16" s="153" t="s">
        <v>160</v>
      </c>
      <c r="AM16" s="153"/>
      <c r="AN16" s="153"/>
      <c r="AO16" s="138" t="s">
        <v>1682</v>
      </c>
      <c r="AP16" s="109" t="s">
        <v>1829</v>
      </c>
      <c r="AQ16" s="533"/>
      <c r="AR16" s="57"/>
      <c r="AS16" s="57"/>
      <c r="AT16" s="57"/>
      <c r="AU16" s="57"/>
      <c r="AV16" s="57"/>
      <c r="AW16" s="57"/>
      <c r="AX16" s="57"/>
    </row>
    <row r="17" spans="1:50" ht="12" customHeight="1">
      <c r="A17" s="1629"/>
      <c r="B17" s="119"/>
      <c r="C17" s="57"/>
      <c r="D17" s="57"/>
      <c r="E17" s="103"/>
      <c r="F17" s="119"/>
      <c r="G17" s="57"/>
      <c r="H17" s="103"/>
      <c r="I17" s="119"/>
      <c r="J17" s="57"/>
      <c r="K17" s="57"/>
      <c r="L17" s="103"/>
      <c r="M17" s="119" t="s">
        <v>1008</v>
      </c>
      <c r="N17" s="57"/>
      <c r="O17" s="57"/>
      <c r="P17" s="103"/>
      <c r="Q17" s="57" t="s">
        <v>1306</v>
      </c>
      <c r="R17" s="57" t="s">
        <v>161</v>
      </c>
      <c r="S17" s="57"/>
      <c r="T17" s="57"/>
      <c r="U17" s="683" t="s">
        <v>1107</v>
      </c>
      <c r="V17" s="57" t="s">
        <v>1390</v>
      </c>
      <c r="W17" s="57"/>
      <c r="X17" s="683" t="s">
        <v>1107</v>
      </c>
      <c r="Y17" s="57" t="s">
        <v>1391</v>
      </c>
      <c r="Z17" s="57"/>
      <c r="AA17" s="57"/>
      <c r="AB17" s="57"/>
      <c r="AC17" s="57"/>
      <c r="AD17" s="57"/>
      <c r="AE17" s="57"/>
      <c r="AF17" s="57"/>
      <c r="AG17" s="57"/>
      <c r="AH17" s="57"/>
      <c r="AI17" s="57"/>
      <c r="AJ17" s="103"/>
      <c r="AK17" s="683" t="s">
        <v>1107</v>
      </c>
      <c r="AL17" s="58" t="s">
        <v>1618</v>
      </c>
      <c r="AM17" s="58"/>
      <c r="AN17" s="58"/>
      <c r="AO17" s="119" t="s">
        <v>1392</v>
      </c>
      <c r="AP17" s="57" t="s">
        <v>1830</v>
      </c>
      <c r="AQ17" s="106"/>
      <c r="AR17" s="57"/>
      <c r="AS17" s="57"/>
      <c r="AT17" s="57"/>
      <c r="AU17" s="57"/>
      <c r="AV17" s="57"/>
      <c r="AW17" s="57"/>
      <c r="AX17" s="57"/>
    </row>
    <row r="18" spans="1:50" ht="12" customHeight="1">
      <c r="A18" s="1629"/>
      <c r="B18" s="119"/>
      <c r="C18" s="57"/>
      <c r="D18" s="57"/>
      <c r="E18" s="103"/>
      <c r="F18" s="119"/>
      <c r="G18" s="57"/>
      <c r="H18" s="103"/>
      <c r="I18" s="119"/>
      <c r="J18" s="57"/>
      <c r="K18" s="57"/>
      <c r="L18" s="103"/>
      <c r="M18" s="119"/>
      <c r="N18" s="57"/>
      <c r="O18" s="57"/>
      <c r="P18" s="103"/>
      <c r="Q18" s="57" t="s">
        <v>290</v>
      </c>
      <c r="R18" s="57" t="s">
        <v>162</v>
      </c>
      <c r="S18" s="57"/>
      <c r="T18" s="57"/>
      <c r="U18" s="683" t="s">
        <v>1107</v>
      </c>
      <c r="V18" s="57" t="s">
        <v>1390</v>
      </c>
      <c r="W18" s="57"/>
      <c r="X18" s="683" t="s">
        <v>1107</v>
      </c>
      <c r="Y18" s="57" t="s">
        <v>1391</v>
      </c>
      <c r="Z18" s="57"/>
      <c r="AA18" s="57"/>
      <c r="AB18" s="57"/>
      <c r="AC18" s="57"/>
      <c r="AD18" s="57"/>
      <c r="AE18" s="57"/>
      <c r="AF18" s="57"/>
      <c r="AG18" s="57"/>
      <c r="AH18" s="57"/>
      <c r="AI18" s="57"/>
      <c r="AJ18" s="103"/>
      <c r="AK18" s="683" t="s">
        <v>1107</v>
      </c>
      <c r="AL18" s="58" t="s">
        <v>164</v>
      </c>
      <c r="AM18" s="58"/>
      <c r="AN18" s="58"/>
      <c r="AO18" s="119"/>
      <c r="AP18" s="57"/>
      <c r="AQ18" s="106"/>
      <c r="AR18" s="57"/>
      <c r="AS18" s="57"/>
      <c r="AT18" s="57"/>
      <c r="AU18" s="57"/>
      <c r="AV18" s="57"/>
      <c r="AW18" s="57"/>
      <c r="AX18" s="57"/>
    </row>
    <row r="19" spans="1:50" ht="12" customHeight="1">
      <c r="A19" s="1629"/>
      <c r="B19" s="119"/>
      <c r="C19" s="57"/>
      <c r="D19" s="57"/>
      <c r="E19" s="103"/>
      <c r="F19" s="119"/>
      <c r="G19" s="57"/>
      <c r="H19" s="103"/>
      <c r="I19" s="122"/>
      <c r="J19" s="111"/>
      <c r="K19" s="111"/>
      <c r="L19" s="152"/>
      <c r="M19" s="122"/>
      <c r="N19" s="111"/>
      <c r="O19" s="111"/>
      <c r="P19" s="152"/>
      <c r="Q19" s="57" t="s">
        <v>168</v>
      </c>
      <c r="R19" s="57" t="s">
        <v>165</v>
      </c>
      <c r="S19" s="57"/>
      <c r="T19" s="57"/>
      <c r="U19" s="683" t="s">
        <v>1107</v>
      </c>
      <c r="V19" s="57" t="s">
        <v>128</v>
      </c>
      <c r="W19" s="57"/>
      <c r="X19" s="683" t="s">
        <v>1107</v>
      </c>
      <c r="Y19" s="57" t="s">
        <v>127</v>
      </c>
      <c r="Z19" s="57"/>
      <c r="AA19" s="684" t="s">
        <v>1107</v>
      </c>
      <c r="AB19" s="111" t="s">
        <v>163</v>
      </c>
      <c r="AC19" s="111"/>
      <c r="AD19" s="111"/>
      <c r="AE19" s="57"/>
      <c r="AF19" s="57"/>
      <c r="AG19" s="57"/>
      <c r="AH19" s="111"/>
      <c r="AI19" s="111"/>
      <c r="AJ19" s="152"/>
      <c r="AK19" s="58"/>
      <c r="AL19" s="58"/>
      <c r="AM19" s="58"/>
      <c r="AN19" s="58"/>
      <c r="AO19" s="122"/>
      <c r="AP19" s="111"/>
      <c r="AQ19" s="114"/>
      <c r="AR19" s="57"/>
      <c r="AS19" s="57"/>
      <c r="AT19" s="57"/>
      <c r="AU19" s="57"/>
      <c r="AV19" s="57"/>
      <c r="AW19" s="57"/>
      <c r="AX19" s="57"/>
    </row>
    <row r="20" spans="1:50" ht="12" customHeight="1">
      <c r="A20" s="1629"/>
      <c r="B20" s="119"/>
      <c r="C20" s="57"/>
      <c r="D20" s="57"/>
      <c r="E20" s="103"/>
      <c r="F20" s="119"/>
      <c r="G20" s="57"/>
      <c r="H20" s="103"/>
      <c r="I20" s="138" t="s">
        <v>1909</v>
      </c>
      <c r="J20" s="109"/>
      <c r="K20" s="109"/>
      <c r="L20" s="110"/>
      <c r="M20" s="138" t="s">
        <v>167</v>
      </c>
      <c r="N20" s="109"/>
      <c r="O20" s="109"/>
      <c r="P20" s="110"/>
      <c r="Q20" s="109" t="s">
        <v>395</v>
      </c>
      <c r="R20" s="109" t="s">
        <v>159</v>
      </c>
      <c r="S20" s="109"/>
      <c r="T20" s="109"/>
      <c r="U20" s="692" t="s">
        <v>1107</v>
      </c>
      <c r="V20" s="109" t="s">
        <v>1388</v>
      </c>
      <c r="W20" s="109"/>
      <c r="X20" s="692" t="s">
        <v>1107</v>
      </c>
      <c r="Y20" s="109" t="s">
        <v>1389</v>
      </c>
      <c r="Z20" s="109"/>
      <c r="AA20" s="109"/>
      <c r="AB20" s="109"/>
      <c r="AC20" s="109"/>
      <c r="AD20" s="109"/>
      <c r="AE20" s="109"/>
      <c r="AF20" s="109"/>
      <c r="AG20" s="109"/>
      <c r="AH20" s="109"/>
      <c r="AI20" s="109"/>
      <c r="AJ20" s="110"/>
      <c r="AK20" s="692" t="s">
        <v>1107</v>
      </c>
      <c r="AL20" s="153" t="s">
        <v>160</v>
      </c>
      <c r="AM20" s="153"/>
      <c r="AN20" s="153"/>
      <c r="AO20" s="138" t="s">
        <v>1682</v>
      </c>
      <c r="AP20" s="109" t="s">
        <v>1829</v>
      </c>
      <c r="AQ20" s="533"/>
      <c r="AR20" s="57"/>
      <c r="AS20" s="57"/>
      <c r="AT20" s="57"/>
      <c r="AU20" s="57"/>
      <c r="AV20" s="57"/>
      <c r="AW20" s="57"/>
      <c r="AX20" s="57"/>
    </row>
    <row r="21" spans="1:50" ht="12" customHeight="1">
      <c r="A21" s="1629"/>
      <c r="B21" s="119"/>
      <c r="C21" s="57"/>
      <c r="D21" s="57"/>
      <c r="E21" s="103"/>
      <c r="F21" s="119"/>
      <c r="G21" s="57"/>
      <c r="H21" s="103"/>
      <c r="I21" s="119"/>
      <c r="J21" s="57"/>
      <c r="K21" s="57"/>
      <c r="L21" s="103"/>
      <c r="M21" s="119" t="s">
        <v>1393</v>
      </c>
      <c r="N21" s="57"/>
      <c r="O21" s="57"/>
      <c r="P21" s="103"/>
      <c r="Q21" s="57" t="s">
        <v>130</v>
      </c>
      <c r="R21" s="57" t="s">
        <v>161</v>
      </c>
      <c r="S21" s="57"/>
      <c r="T21" s="57"/>
      <c r="U21" s="683" t="s">
        <v>1107</v>
      </c>
      <c r="V21" s="57" t="s">
        <v>1390</v>
      </c>
      <c r="W21" s="57"/>
      <c r="X21" s="683" t="s">
        <v>1107</v>
      </c>
      <c r="Y21" s="57" t="s">
        <v>1391</v>
      </c>
      <c r="Z21" s="57"/>
      <c r="AA21" s="57"/>
      <c r="AB21" s="57"/>
      <c r="AC21" s="57"/>
      <c r="AD21" s="57"/>
      <c r="AE21" s="57"/>
      <c r="AF21" s="57"/>
      <c r="AG21" s="57"/>
      <c r="AH21" s="57"/>
      <c r="AI21" s="57"/>
      <c r="AJ21" s="103"/>
      <c r="AK21" s="683" t="s">
        <v>1107</v>
      </c>
      <c r="AL21" s="58" t="s">
        <v>1618</v>
      </c>
      <c r="AM21" s="58"/>
      <c r="AN21" s="58"/>
      <c r="AO21" s="119" t="s">
        <v>1392</v>
      </c>
      <c r="AP21" s="57" t="s">
        <v>1830</v>
      </c>
      <c r="AQ21" s="106"/>
      <c r="AR21" s="57"/>
      <c r="AS21" s="57"/>
      <c r="AT21" s="57"/>
      <c r="AU21" s="57"/>
      <c r="AV21" s="57"/>
      <c r="AW21" s="57"/>
      <c r="AX21" s="57"/>
    </row>
    <row r="22" spans="1:50" ht="12" customHeight="1">
      <c r="A22" s="1629"/>
      <c r="B22" s="119"/>
      <c r="C22" s="57"/>
      <c r="D22" s="57"/>
      <c r="E22" s="103"/>
      <c r="F22" s="119"/>
      <c r="G22" s="57"/>
      <c r="H22" s="103"/>
      <c r="I22" s="119"/>
      <c r="J22" s="57"/>
      <c r="K22" s="57"/>
      <c r="L22" s="103"/>
      <c r="M22" s="119" t="s">
        <v>1941</v>
      </c>
      <c r="N22" s="57"/>
      <c r="O22" s="57"/>
      <c r="P22" s="103"/>
      <c r="Q22" s="57" t="s">
        <v>1394</v>
      </c>
      <c r="R22" s="57" t="s">
        <v>162</v>
      </c>
      <c r="S22" s="57"/>
      <c r="T22" s="57"/>
      <c r="U22" s="683" t="s">
        <v>1107</v>
      </c>
      <c r="V22" s="57" t="s">
        <v>1390</v>
      </c>
      <c r="W22" s="57"/>
      <c r="X22" s="683" t="s">
        <v>1107</v>
      </c>
      <c r="Y22" s="57" t="s">
        <v>1391</v>
      </c>
      <c r="Z22" s="57"/>
      <c r="AA22" s="57"/>
      <c r="AB22" s="57"/>
      <c r="AC22" s="57"/>
      <c r="AD22" s="57"/>
      <c r="AE22" s="57"/>
      <c r="AF22" s="57"/>
      <c r="AG22" s="57"/>
      <c r="AH22" s="57"/>
      <c r="AI22" s="57"/>
      <c r="AJ22" s="103"/>
      <c r="AK22" s="683" t="s">
        <v>1107</v>
      </c>
      <c r="AL22" s="58" t="s">
        <v>164</v>
      </c>
      <c r="AM22" s="58"/>
      <c r="AN22" s="58"/>
      <c r="AO22" s="119"/>
      <c r="AP22" s="57"/>
      <c r="AQ22" s="106"/>
      <c r="AR22" s="57"/>
      <c r="AS22" s="57"/>
      <c r="AT22" s="57"/>
      <c r="AU22" s="57"/>
      <c r="AV22" s="57"/>
      <c r="AW22" s="57"/>
      <c r="AX22" s="57"/>
    </row>
    <row r="23" spans="1:50" ht="12" customHeight="1">
      <c r="A23" s="1629"/>
      <c r="B23" s="119"/>
      <c r="C23" s="57"/>
      <c r="D23" s="57"/>
      <c r="E23" s="103"/>
      <c r="F23" s="119"/>
      <c r="G23" s="57"/>
      <c r="H23" s="103"/>
      <c r="I23" s="122"/>
      <c r="J23" s="111"/>
      <c r="K23" s="111"/>
      <c r="L23" s="152"/>
      <c r="M23" s="122"/>
      <c r="N23" s="111"/>
      <c r="O23" s="111"/>
      <c r="P23" s="152"/>
      <c r="Q23" s="57" t="s">
        <v>168</v>
      </c>
      <c r="R23" s="57" t="s">
        <v>165</v>
      </c>
      <c r="S23" s="57"/>
      <c r="T23" s="57"/>
      <c r="U23" s="683" t="s">
        <v>1107</v>
      </c>
      <c r="V23" s="57" t="s">
        <v>128</v>
      </c>
      <c r="W23" s="57"/>
      <c r="X23" s="683" t="s">
        <v>1107</v>
      </c>
      <c r="Y23" s="57" t="s">
        <v>127</v>
      </c>
      <c r="Z23" s="111"/>
      <c r="AA23" s="684" t="s">
        <v>1107</v>
      </c>
      <c r="AB23" s="111" t="s">
        <v>163</v>
      </c>
      <c r="AC23" s="111"/>
      <c r="AD23" s="111"/>
      <c r="AE23" s="111"/>
      <c r="AF23" s="111"/>
      <c r="AG23" s="111"/>
      <c r="AH23" s="111"/>
      <c r="AI23" s="111"/>
      <c r="AJ23" s="152"/>
      <c r="AK23" s="683" t="s">
        <v>1107</v>
      </c>
      <c r="AL23" s="58" t="s">
        <v>166</v>
      </c>
      <c r="AM23" s="58"/>
      <c r="AN23" s="58"/>
      <c r="AO23" s="122"/>
      <c r="AP23" s="111"/>
      <c r="AQ23" s="114"/>
      <c r="AR23" s="57"/>
      <c r="AS23" s="57"/>
      <c r="AT23" s="57"/>
      <c r="AU23" s="57"/>
      <c r="AV23" s="57"/>
      <c r="AW23" s="57"/>
      <c r="AX23" s="57"/>
    </row>
    <row r="24" spans="1:50" ht="12" customHeight="1">
      <c r="A24" s="1629"/>
      <c r="B24" s="119"/>
      <c r="C24" s="57"/>
      <c r="D24" s="57"/>
      <c r="E24" s="103"/>
      <c r="F24" s="119"/>
      <c r="G24" s="57"/>
      <c r="H24" s="103"/>
      <c r="I24" s="1718" t="s">
        <v>2107</v>
      </c>
      <c r="J24" s="1708"/>
      <c r="K24" s="1708"/>
      <c r="L24" s="1709"/>
      <c r="M24" s="138" t="s">
        <v>519</v>
      </c>
      <c r="N24" s="109"/>
      <c r="O24" s="109"/>
      <c r="P24" s="110"/>
      <c r="Q24" s="109" t="s">
        <v>298</v>
      </c>
      <c r="R24" s="109" t="s">
        <v>521</v>
      </c>
      <c r="S24" s="109"/>
      <c r="T24" s="109"/>
      <c r="U24" s="109"/>
      <c r="V24" s="109"/>
      <c r="W24" s="109"/>
      <c r="X24" s="109"/>
      <c r="Y24" s="109"/>
      <c r="Z24" s="109"/>
      <c r="AA24" s="109"/>
      <c r="AB24" s="109"/>
      <c r="AC24" s="109"/>
      <c r="AD24" s="109"/>
      <c r="AE24" s="109"/>
      <c r="AF24" s="109"/>
      <c r="AG24" s="109"/>
      <c r="AH24" s="109"/>
      <c r="AI24" s="109"/>
      <c r="AJ24" s="110"/>
      <c r="AK24" s="685" t="s">
        <v>1107</v>
      </c>
      <c r="AL24" s="153" t="s">
        <v>160</v>
      </c>
      <c r="AM24" s="153"/>
      <c r="AN24" s="153"/>
      <c r="AO24" s="138" t="s">
        <v>1682</v>
      </c>
      <c r="AP24" s="109" t="s">
        <v>1829</v>
      </c>
      <c r="AQ24" s="533"/>
      <c r="AR24" s="57"/>
      <c r="AS24" s="57"/>
      <c r="AT24" s="57"/>
      <c r="AU24" s="57"/>
      <c r="AV24" s="57"/>
      <c r="AW24" s="57"/>
      <c r="AX24" s="57"/>
    </row>
    <row r="25" spans="1:50" ht="12" customHeight="1">
      <c r="A25" s="1629"/>
      <c r="B25" s="119"/>
      <c r="C25" s="57"/>
      <c r="D25" s="57"/>
      <c r="E25" s="103"/>
      <c r="F25" s="119"/>
      <c r="G25" s="57"/>
      <c r="H25" s="103"/>
      <c r="I25" s="1719"/>
      <c r="J25" s="1655"/>
      <c r="K25" s="1655"/>
      <c r="L25" s="1656"/>
      <c r="M25" s="119" t="s">
        <v>1946</v>
      </c>
      <c r="N25" s="57"/>
      <c r="O25" s="57"/>
      <c r="P25" s="103"/>
      <c r="Q25" s="57"/>
      <c r="R25" s="683" t="s">
        <v>1053</v>
      </c>
      <c r="S25" s="57" t="s">
        <v>522</v>
      </c>
      <c r="T25" s="57"/>
      <c r="U25" s="57" t="s">
        <v>523</v>
      </c>
      <c r="V25" s="57"/>
      <c r="W25" s="1649"/>
      <c r="X25" s="1649"/>
      <c r="Y25" s="1649"/>
      <c r="Z25" s="1649"/>
      <c r="AA25" s="1649"/>
      <c r="AB25" s="1649"/>
      <c r="AC25" s="1649"/>
      <c r="AD25" s="1649"/>
      <c r="AE25" s="1649"/>
      <c r="AF25" s="1649"/>
      <c r="AG25" s="57" t="s">
        <v>518</v>
      </c>
      <c r="AH25" s="57"/>
      <c r="AI25" s="57"/>
      <c r="AJ25" s="103"/>
      <c r="AK25" s="682" t="s">
        <v>1107</v>
      </c>
      <c r="AL25" s="58" t="s">
        <v>1618</v>
      </c>
      <c r="AM25" s="58"/>
      <c r="AN25" s="58"/>
      <c r="AO25" s="119" t="s">
        <v>1392</v>
      </c>
      <c r="AP25" s="57" t="s">
        <v>1830</v>
      </c>
      <c r="AQ25" s="106"/>
      <c r="AR25" s="57"/>
      <c r="AS25" s="57"/>
      <c r="AT25" s="57" t="s">
        <v>524</v>
      </c>
      <c r="AU25" s="57" t="s">
        <v>291</v>
      </c>
      <c r="AV25" s="57" t="s">
        <v>292</v>
      </c>
      <c r="AW25" s="57" t="s">
        <v>293</v>
      </c>
      <c r="AX25" s="57" t="s">
        <v>294</v>
      </c>
    </row>
    <row r="26" spans="1:50" ht="12" customHeight="1">
      <c r="A26" s="1629"/>
      <c r="B26" s="119"/>
      <c r="C26" s="57"/>
      <c r="D26" s="57"/>
      <c r="E26" s="103"/>
      <c r="F26" s="119"/>
      <c r="G26" s="57"/>
      <c r="H26" s="103"/>
      <c r="I26" s="119" t="s">
        <v>1974</v>
      </c>
      <c r="J26" s="57"/>
      <c r="K26" s="57"/>
      <c r="L26" s="103"/>
      <c r="M26" s="119" t="s">
        <v>1947</v>
      </c>
      <c r="N26" s="57"/>
      <c r="O26" s="57"/>
      <c r="P26" s="103"/>
      <c r="Q26" s="57"/>
      <c r="R26" s="683" t="s">
        <v>1053</v>
      </c>
      <c r="S26" s="57" t="s">
        <v>1763</v>
      </c>
      <c r="T26" s="57"/>
      <c r="U26" s="57" t="s">
        <v>523</v>
      </c>
      <c r="V26" s="57"/>
      <c r="W26" s="1649"/>
      <c r="X26" s="1649"/>
      <c r="Y26" s="1649"/>
      <c r="Z26" s="1649"/>
      <c r="AA26" s="1649"/>
      <c r="AB26" s="1649"/>
      <c r="AC26" s="1649"/>
      <c r="AD26" s="1649"/>
      <c r="AE26" s="1649"/>
      <c r="AF26" s="1649"/>
      <c r="AG26" s="57" t="s">
        <v>518</v>
      </c>
      <c r="AH26" s="57"/>
      <c r="AI26" s="57"/>
      <c r="AJ26" s="103"/>
      <c r="AK26" s="682" t="s">
        <v>1107</v>
      </c>
      <c r="AL26" s="58" t="s">
        <v>164</v>
      </c>
      <c r="AM26" s="58"/>
      <c r="AN26" s="58"/>
      <c r="AO26" s="119"/>
      <c r="AP26" s="57"/>
      <c r="AQ26" s="106"/>
      <c r="AR26" s="57"/>
      <c r="AS26" s="57"/>
      <c r="AT26" s="57"/>
      <c r="AU26" s="57"/>
      <c r="AV26" s="57"/>
      <c r="AW26" s="57"/>
      <c r="AX26" s="57"/>
    </row>
    <row r="27" spans="1:50" ht="12" customHeight="1">
      <c r="A27" s="1629"/>
      <c r="B27" s="119"/>
      <c r="C27" s="57"/>
      <c r="D27" s="57"/>
      <c r="E27" s="103"/>
      <c r="F27" s="119"/>
      <c r="G27" s="57"/>
      <c r="H27" s="103"/>
      <c r="I27" s="119" t="s">
        <v>1307</v>
      </c>
      <c r="J27" s="57"/>
      <c r="K27" s="57"/>
      <c r="L27" s="103"/>
      <c r="M27" s="119"/>
      <c r="N27" s="57"/>
      <c r="O27" s="57"/>
      <c r="P27" s="103"/>
      <c r="Q27" s="57"/>
      <c r="R27" s="683" t="s">
        <v>3</v>
      </c>
      <c r="S27" s="57" t="s">
        <v>296</v>
      </c>
      <c r="T27" s="57"/>
      <c r="U27" s="57"/>
      <c r="V27" s="57"/>
      <c r="W27" s="57"/>
      <c r="X27" s="57"/>
      <c r="Y27" s="57"/>
      <c r="Z27" s="57"/>
      <c r="AA27" s="57"/>
      <c r="AB27" s="57"/>
      <c r="AC27" s="57"/>
      <c r="AD27" s="57"/>
      <c r="AE27" s="57"/>
      <c r="AF27" s="57"/>
      <c r="AG27" s="57"/>
      <c r="AH27" s="57"/>
      <c r="AI27" s="57"/>
      <c r="AJ27" s="103"/>
      <c r="AK27" s="105"/>
      <c r="AL27" s="58"/>
      <c r="AM27" s="58"/>
      <c r="AN27" s="58"/>
      <c r="AO27" s="119"/>
      <c r="AP27" s="57"/>
      <c r="AQ27" s="106"/>
      <c r="AR27" s="57"/>
      <c r="AS27" s="57"/>
      <c r="AT27" s="57"/>
      <c r="AU27" s="57"/>
      <c r="AV27" s="57"/>
      <c r="AW27" s="57"/>
      <c r="AX27" s="57"/>
    </row>
    <row r="28" spans="1:50" ht="12" customHeight="1">
      <c r="A28" s="1629"/>
      <c r="B28" s="119"/>
      <c r="C28" s="57"/>
      <c r="D28" s="57"/>
      <c r="E28" s="103"/>
      <c r="F28" s="119"/>
      <c r="G28" s="57"/>
      <c r="H28" s="103"/>
      <c r="I28" s="119"/>
      <c r="J28" s="57"/>
      <c r="K28" s="57"/>
      <c r="L28" s="103"/>
      <c r="M28" s="119"/>
      <c r="N28" s="57"/>
      <c r="O28" s="57"/>
      <c r="P28" s="103"/>
      <c r="Q28" s="57"/>
      <c r="R28" s="683" t="s">
        <v>1107</v>
      </c>
      <c r="S28" s="57" t="s">
        <v>297</v>
      </c>
      <c r="T28" s="57"/>
      <c r="U28" s="57"/>
      <c r="V28" s="57"/>
      <c r="W28" s="57"/>
      <c r="X28" s="57"/>
      <c r="Y28" s="57"/>
      <c r="Z28" s="57"/>
      <c r="AA28" s="57"/>
      <c r="AB28" s="57"/>
      <c r="AC28" s="57"/>
      <c r="AD28" s="57"/>
      <c r="AE28" s="57"/>
      <c r="AF28" s="57"/>
      <c r="AG28" s="57"/>
      <c r="AH28" s="57"/>
      <c r="AI28" s="57"/>
      <c r="AJ28" s="103"/>
      <c r="AK28" s="105"/>
      <c r="AL28" s="58"/>
      <c r="AM28" s="58"/>
      <c r="AN28" s="58"/>
      <c r="AO28" s="119"/>
      <c r="AP28" s="57"/>
      <c r="AQ28" s="106"/>
      <c r="AR28" s="57"/>
      <c r="AS28" s="57"/>
      <c r="AT28" s="57"/>
      <c r="AU28" s="57"/>
      <c r="AV28" s="57"/>
      <c r="AW28" s="57"/>
      <c r="AX28" s="57"/>
    </row>
    <row r="29" spans="1:50" ht="12" customHeight="1">
      <c r="A29" s="1629"/>
      <c r="B29" s="119"/>
      <c r="C29" s="57"/>
      <c r="D29" s="57"/>
      <c r="E29" s="103"/>
      <c r="F29" s="119"/>
      <c r="G29" s="57"/>
      <c r="H29" s="103"/>
      <c r="I29" s="119"/>
      <c r="J29" s="57"/>
      <c r="K29" s="57"/>
      <c r="L29" s="103"/>
      <c r="M29" s="119"/>
      <c r="N29" s="57"/>
      <c r="O29" s="57"/>
      <c r="P29" s="103"/>
      <c r="Q29" s="57" t="s">
        <v>298</v>
      </c>
      <c r="R29" s="57" t="s">
        <v>299</v>
      </c>
      <c r="S29" s="57"/>
      <c r="T29" s="57"/>
      <c r="U29" s="57"/>
      <c r="V29" s="57"/>
      <c r="W29" s="57"/>
      <c r="X29" s="57"/>
      <c r="Y29" s="57"/>
      <c r="Z29" s="57"/>
      <c r="AA29" s="57"/>
      <c r="AB29" s="57"/>
      <c r="AC29" s="57"/>
      <c r="AD29" s="57"/>
      <c r="AE29" s="57"/>
      <c r="AF29" s="57"/>
      <c r="AG29" s="57"/>
      <c r="AH29" s="57"/>
      <c r="AI29" s="57"/>
      <c r="AJ29" s="103"/>
      <c r="AK29" s="105"/>
      <c r="AL29" s="58"/>
      <c r="AM29" s="58"/>
      <c r="AN29" s="58"/>
      <c r="AO29" s="119"/>
      <c r="AP29" s="57"/>
      <c r="AQ29" s="106"/>
      <c r="AR29" s="57"/>
      <c r="AS29" s="57"/>
      <c r="AT29" s="57"/>
      <c r="AU29" s="57"/>
      <c r="AV29" s="57"/>
      <c r="AW29" s="57"/>
      <c r="AX29" s="57"/>
    </row>
    <row r="30" spans="1:50" ht="12" customHeight="1">
      <c r="A30" s="1629"/>
      <c r="B30" s="119"/>
      <c r="C30" s="57"/>
      <c r="D30" s="57"/>
      <c r="E30" s="103"/>
      <c r="F30" s="119"/>
      <c r="G30" s="57"/>
      <c r="H30" s="103"/>
      <c r="I30" s="119"/>
      <c r="J30" s="57"/>
      <c r="K30" s="57"/>
      <c r="L30" s="103"/>
      <c r="M30" s="119"/>
      <c r="N30" s="57"/>
      <c r="O30" s="57"/>
      <c r="P30" s="103"/>
      <c r="Q30" s="57"/>
      <c r="R30" s="683" t="s">
        <v>1401</v>
      </c>
      <c r="S30" s="57" t="s">
        <v>1402</v>
      </c>
      <c r="T30" s="57"/>
      <c r="U30" s="57"/>
      <c r="V30" s="57"/>
      <c r="W30" s="57" t="s">
        <v>300</v>
      </c>
      <c r="X30" s="57"/>
      <c r="Y30" s="1649"/>
      <c r="Z30" s="1649"/>
      <c r="AA30" s="1649"/>
      <c r="AB30" s="1649"/>
      <c r="AC30" s="1649"/>
      <c r="AD30" s="1649"/>
      <c r="AE30" s="1649"/>
      <c r="AF30" s="1649"/>
      <c r="AG30" s="57" t="s">
        <v>436</v>
      </c>
      <c r="AH30" s="57"/>
      <c r="AI30" s="57"/>
      <c r="AJ30" s="103"/>
      <c r="AK30" s="105"/>
      <c r="AL30" s="58"/>
      <c r="AM30" s="58"/>
      <c r="AN30" s="58"/>
      <c r="AO30" s="119"/>
      <c r="AP30" s="57"/>
      <c r="AQ30" s="106"/>
      <c r="AR30" s="57"/>
      <c r="AS30" s="57"/>
      <c r="AT30" s="57" t="s">
        <v>301</v>
      </c>
      <c r="AU30" s="57" t="s">
        <v>302</v>
      </c>
      <c r="AV30" s="57"/>
      <c r="AW30" s="57"/>
      <c r="AX30" s="57"/>
    </row>
    <row r="31" spans="1:50" ht="12" customHeight="1">
      <c r="A31" s="1629"/>
      <c r="B31" s="119"/>
      <c r="C31" s="57"/>
      <c r="D31" s="57"/>
      <c r="E31" s="103"/>
      <c r="F31" s="119"/>
      <c r="G31" s="57"/>
      <c r="H31" s="103"/>
      <c r="I31" s="119"/>
      <c r="J31" s="57"/>
      <c r="K31" s="57"/>
      <c r="L31" s="103"/>
      <c r="M31" s="119"/>
      <c r="N31" s="57"/>
      <c r="O31" s="57"/>
      <c r="P31" s="103"/>
      <c r="Q31" s="57" t="s">
        <v>1395</v>
      </c>
      <c r="R31" s="58" t="s">
        <v>295</v>
      </c>
      <c r="S31" s="57"/>
      <c r="T31" s="57"/>
      <c r="U31" s="57"/>
      <c r="V31" s="57"/>
      <c r="W31" s="57"/>
      <c r="X31" s="57"/>
      <c r="Y31" s="57"/>
      <c r="Z31" s="57"/>
      <c r="AA31" s="57"/>
      <c r="AB31" s="57"/>
      <c r="AC31" s="57"/>
      <c r="AD31" s="57"/>
      <c r="AE31" s="57"/>
      <c r="AF31" s="57"/>
      <c r="AG31" s="57"/>
      <c r="AH31" s="57"/>
      <c r="AI31" s="57"/>
      <c r="AJ31" s="103"/>
      <c r="AK31" s="105"/>
      <c r="AL31" s="58"/>
      <c r="AM31" s="58"/>
      <c r="AN31" s="58"/>
      <c r="AO31" s="119"/>
      <c r="AP31" s="57"/>
      <c r="AQ31" s="106"/>
      <c r="AR31" s="57"/>
      <c r="AS31" s="57"/>
      <c r="AT31" s="57"/>
      <c r="AU31" s="57"/>
      <c r="AV31" s="57"/>
      <c r="AW31" s="57"/>
      <c r="AX31" s="57"/>
    </row>
    <row r="32" spans="1:50" ht="12" customHeight="1">
      <c r="A32" s="1629"/>
      <c r="B32" s="119"/>
      <c r="C32" s="57"/>
      <c r="D32" s="57"/>
      <c r="E32" s="103"/>
      <c r="F32" s="119"/>
      <c r="G32" s="57"/>
      <c r="H32" s="103"/>
      <c r="I32" s="122"/>
      <c r="J32" s="111"/>
      <c r="K32" s="111"/>
      <c r="L32" s="152"/>
      <c r="M32" s="122"/>
      <c r="N32" s="111"/>
      <c r="O32" s="111"/>
      <c r="P32" s="152"/>
      <c r="Q32" s="111"/>
      <c r="R32" s="684" t="s">
        <v>1403</v>
      </c>
      <c r="S32" s="111" t="s">
        <v>303</v>
      </c>
      <c r="T32" s="111"/>
      <c r="U32" s="111"/>
      <c r="V32" s="111"/>
      <c r="W32" s="111"/>
      <c r="X32" s="111"/>
      <c r="Y32" s="111" t="s">
        <v>304</v>
      </c>
      <c r="Z32" s="111"/>
      <c r="AA32" s="111"/>
      <c r="AB32" s="111"/>
      <c r="AC32" s="1704"/>
      <c r="AD32" s="1704"/>
      <c r="AE32" s="1704"/>
      <c r="AF32" s="1704"/>
      <c r="AG32" s="111" t="s">
        <v>440</v>
      </c>
      <c r="AH32" s="111"/>
      <c r="AI32" s="111"/>
      <c r="AJ32" s="152"/>
      <c r="AK32" s="105"/>
      <c r="AL32" s="58"/>
      <c r="AM32" s="58"/>
      <c r="AN32" s="58"/>
      <c r="AO32" s="122"/>
      <c r="AP32" s="111"/>
      <c r="AQ32" s="114"/>
      <c r="AR32" s="57"/>
      <c r="AS32" s="57"/>
      <c r="AT32" s="57" t="s">
        <v>305</v>
      </c>
      <c r="AU32" s="57" t="s">
        <v>306</v>
      </c>
      <c r="AV32" s="57" t="s">
        <v>307</v>
      </c>
      <c r="AW32" s="57"/>
      <c r="AX32" s="57"/>
    </row>
    <row r="33" spans="1:50" ht="12" customHeight="1">
      <c r="A33" s="1629"/>
      <c r="B33" s="119"/>
      <c r="C33" s="57"/>
      <c r="D33" s="57"/>
      <c r="E33" s="103"/>
      <c r="F33" s="119"/>
      <c r="G33" s="57"/>
      <c r="H33" s="103"/>
      <c r="I33" s="138" t="s">
        <v>1009</v>
      </c>
      <c r="J33" s="109"/>
      <c r="K33" s="109"/>
      <c r="L33" s="110"/>
      <c r="M33" s="138" t="s">
        <v>170</v>
      </c>
      <c r="N33" s="109"/>
      <c r="O33" s="109"/>
      <c r="P33" s="110"/>
      <c r="Q33" s="138" t="s">
        <v>298</v>
      </c>
      <c r="R33" s="109" t="s">
        <v>1010</v>
      </c>
      <c r="S33" s="109"/>
      <c r="T33" s="692" t="s">
        <v>1308</v>
      </c>
      <c r="U33" s="109" t="s">
        <v>1011</v>
      </c>
      <c r="V33" s="109"/>
      <c r="W33" s="109"/>
      <c r="X33" s="109"/>
      <c r="Y33" s="109"/>
      <c r="Z33" s="109"/>
      <c r="AA33" s="153"/>
      <c r="AB33" s="692" t="s">
        <v>1309</v>
      </c>
      <c r="AC33" s="109" t="s">
        <v>1012</v>
      </c>
      <c r="AD33" s="109"/>
      <c r="AE33" s="109"/>
      <c r="AF33" s="109"/>
      <c r="AG33" s="109"/>
      <c r="AH33" s="109"/>
      <c r="AI33" s="109"/>
      <c r="AJ33" s="110"/>
      <c r="AK33" s="685" t="s">
        <v>1107</v>
      </c>
      <c r="AL33" s="153" t="s">
        <v>1621</v>
      </c>
      <c r="AM33" s="153"/>
      <c r="AN33" s="153"/>
      <c r="AO33" s="138" t="s">
        <v>1232</v>
      </c>
      <c r="AP33" s="109" t="s">
        <v>1829</v>
      </c>
      <c r="AQ33" s="533"/>
      <c r="AR33" s="57"/>
      <c r="AS33" s="57"/>
      <c r="AT33" s="57"/>
      <c r="AU33" s="57"/>
      <c r="AV33" s="57"/>
      <c r="AW33" s="57"/>
      <c r="AX33" s="57"/>
    </row>
    <row r="34" spans="1:50" ht="12" customHeight="1">
      <c r="A34" s="1629"/>
      <c r="B34" s="119"/>
      <c r="C34" s="57"/>
      <c r="D34" s="57"/>
      <c r="E34" s="103"/>
      <c r="F34" s="119"/>
      <c r="G34" s="57"/>
      <c r="H34" s="103"/>
      <c r="I34" s="119" t="s">
        <v>169</v>
      </c>
      <c r="J34" s="57"/>
      <c r="K34" s="57"/>
      <c r="L34" s="103"/>
      <c r="M34" s="119" t="s">
        <v>394</v>
      </c>
      <c r="N34" s="57"/>
      <c r="O34" s="57"/>
      <c r="P34" s="103"/>
      <c r="Q34" s="119"/>
      <c r="R34" s="57"/>
      <c r="S34" s="57"/>
      <c r="T34" s="683" t="s">
        <v>1310</v>
      </c>
      <c r="U34" s="57" t="s">
        <v>1975</v>
      </c>
      <c r="V34" s="57"/>
      <c r="W34" s="57" t="s">
        <v>435</v>
      </c>
      <c r="X34" s="683" t="s">
        <v>1107</v>
      </c>
      <c r="Y34" s="57" t="s">
        <v>323</v>
      </c>
      <c r="Z34" s="57"/>
      <c r="AA34" s="58"/>
      <c r="AB34" s="683" t="s">
        <v>1107</v>
      </c>
      <c r="AC34" s="57" t="s">
        <v>1013</v>
      </c>
      <c r="AD34" s="57"/>
      <c r="AE34" s="120"/>
      <c r="AF34" s="683" t="s">
        <v>1107</v>
      </c>
      <c r="AG34" s="1759"/>
      <c r="AH34" s="1759"/>
      <c r="AI34" s="1759"/>
      <c r="AJ34" s="103"/>
      <c r="AK34" s="682" t="s">
        <v>1107</v>
      </c>
      <c r="AL34" s="58" t="s">
        <v>1618</v>
      </c>
      <c r="AM34" s="58"/>
      <c r="AN34" s="58"/>
      <c r="AO34" s="119" t="s">
        <v>1392</v>
      </c>
      <c r="AP34" s="57" t="s">
        <v>1830</v>
      </c>
      <c r="AQ34" s="106"/>
      <c r="AR34" s="57"/>
      <c r="AS34" s="57"/>
      <c r="AT34" s="57"/>
      <c r="AU34" s="57"/>
      <c r="AV34" s="57"/>
      <c r="AW34" s="57"/>
      <c r="AX34" s="57"/>
    </row>
    <row r="35" spans="1:50" ht="12" customHeight="1">
      <c r="A35" s="1629"/>
      <c r="B35" s="119"/>
      <c r="C35" s="57"/>
      <c r="D35" s="57"/>
      <c r="E35" s="103"/>
      <c r="F35" s="119"/>
      <c r="G35" s="57"/>
      <c r="H35" s="103"/>
      <c r="I35" s="119"/>
      <c r="J35" s="57"/>
      <c r="K35" s="57"/>
      <c r="L35" s="103"/>
      <c r="M35" s="119" t="s">
        <v>397</v>
      </c>
      <c r="N35" s="57"/>
      <c r="O35" s="57"/>
      <c r="P35" s="103"/>
      <c r="Q35" s="119" t="s">
        <v>130</v>
      </c>
      <c r="R35" s="57" t="s">
        <v>689</v>
      </c>
      <c r="S35" s="57"/>
      <c r="T35" s="683" t="s">
        <v>1311</v>
      </c>
      <c r="U35" s="57" t="s">
        <v>1014</v>
      </c>
      <c r="V35" s="57"/>
      <c r="W35" s="57"/>
      <c r="X35" s="57"/>
      <c r="Y35" s="57"/>
      <c r="Z35" s="57"/>
      <c r="AA35" s="58"/>
      <c r="AB35" s="683" t="s">
        <v>1107</v>
      </c>
      <c r="AC35" s="1758"/>
      <c r="AD35" s="1758"/>
      <c r="AE35" s="1758"/>
      <c r="AF35" s="1758"/>
      <c r="AG35" s="1758"/>
      <c r="AH35" s="1758"/>
      <c r="AI35" s="570"/>
      <c r="AJ35" s="103"/>
      <c r="AK35" s="682" t="s">
        <v>1107</v>
      </c>
      <c r="AL35" s="58" t="s">
        <v>399</v>
      </c>
      <c r="AM35" s="58"/>
      <c r="AN35" s="58"/>
      <c r="AO35" s="119"/>
      <c r="AP35" s="57"/>
      <c r="AQ35" s="106"/>
      <c r="AR35" s="57"/>
      <c r="AS35" s="57"/>
      <c r="AT35" s="57"/>
      <c r="AU35" s="57"/>
      <c r="AV35" s="57"/>
      <c r="AW35" s="57"/>
      <c r="AX35" s="57"/>
    </row>
    <row r="36" spans="1:50" ht="12" customHeight="1">
      <c r="A36" s="1629"/>
      <c r="B36" s="119"/>
      <c r="C36" s="57"/>
      <c r="D36" s="57"/>
      <c r="E36" s="103"/>
      <c r="F36" s="119"/>
      <c r="G36" s="57"/>
      <c r="H36" s="103"/>
      <c r="I36" s="119"/>
      <c r="J36" s="57"/>
      <c r="K36" s="57"/>
      <c r="L36" s="103"/>
      <c r="M36" s="119"/>
      <c r="N36" s="57"/>
      <c r="O36" s="57"/>
      <c r="P36" s="103"/>
      <c r="Q36" s="119"/>
      <c r="R36" s="57"/>
      <c r="S36" s="57"/>
      <c r="T36" s="683" t="s">
        <v>930</v>
      </c>
      <c r="U36" s="57" t="s">
        <v>1975</v>
      </c>
      <c r="V36" s="57"/>
      <c r="W36" s="57" t="s">
        <v>435</v>
      </c>
      <c r="X36" s="683" t="s">
        <v>1107</v>
      </c>
      <c r="Y36" s="57" t="s">
        <v>323</v>
      </c>
      <c r="Z36" s="57"/>
      <c r="AA36" s="58"/>
      <c r="AB36" s="683" t="s">
        <v>1312</v>
      </c>
      <c r="AC36" s="57" t="s">
        <v>1015</v>
      </c>
      <c r="AD36" s="57"/>
      <c r="AE36" s="57"/>
      <c r="AF36" s="683" t="s">
        <v>1107</v>
      </c>
      <c r="AG36" s="57" t="s">
        <v>1016</v>
      </c>
      <c r="AH36" s="57"/>
      <c r="AI36" s="57"/>
      <c r="AJ36" s="103"/>
      <c r="AK36" s="682" t="s">
        <v>1107</v>
      </c>
      <c r="AL36" s="58" t="s">
        <v>164</v>
      </c>
      <c r="AM36" s="58"/>
      <c r="AN36" s="58"/>
      <c r="AO36" s="119"/>
      <c r="AP36" s="57"/>
      <c r="AQ36" s="106"/>
      <c r="AR36" s="57"/>
      <c r="AS36" s="57"/>
      <c r="AT36" s="57"/>
      <c r="AU36" s="57"/>
      <c r="AV36" s="57"/>
      <c r="AW36" s="57"/>
      <c r="AX36" s="57"/>
    </row>
    <row r="37" spans="1:50" ht="12" customHeight="1">
      <c r="A37" s="1629"/>
      <c r="B37" s="119"/>
      <c r="C37" s="57"/>
      <c r="D37" s="57"/>
      <c r="E37" s="103"/>
      <c r="F37" s="119"/>
      <c r="G37" s="57"/>
      <c r="H37" s="103"/>
      <c r="I37" s="119"/>
      <c r="J37" s="57"/>
      <c r="K37" s="57"/>
      <c r="L37" s="103"/>
      <c r="M37" s="119"/>
      <c r="N37" s="57"/>
      <c r="O37" s="57"/>
      <c r="P37" s="103"/>
      <c r="Q37" s="119" t="s">
        <v>168</v>
      </c>
      <c r="R37" s="57" t="s">
        <v>1017</v>
      </c>
      <c r="S37" s="57"/>
      <c r="T37" s="683" t="s">
        <v>1309</v>
      </c>
      <c r="U37" s="57" t="s">
        <v>1014</v>
      </c>
      <c r="V37" s="57"/>
      <c r="W37" s="57"/>
      <c r="X37" s="57"/>
      <c r="Y37" s="57"/>
      <c r="Z37" s="57"/>
      <c r="AA37" s="58"/>
      <c r="AB37" s="683" t="s">
        <v>1107</v>
      </c>
      <c r="AC37" s="1758"/>
      <c r="AD37" s="1758"/>
      <c r="AE37" s="1758"/>
      <c r="AF37" s="1758"/>
      <c r="AG37" s="1758"/>
      <c r="AH37" s="1758"/>
      <c r="AI37" s="570"/>
      <c r="AJ37" s="103"/>
      <c r="AK37" s="682" t="s">
        <v>1107</v>
      </c>
      <c r="AL37" s="58" t="s">
        <v>312</v>
      </c>
      <c r="AM37" s="58"/>
      <c r="AN37" s="58"/>
      <c r="AO37" s="119"/>
      <c r="AP37" s="57"/>
      <c r="AQ37" s="106"/>
      <c r="AR37" s="57"/>
      <c r="AS37" s="57"/>
      <c r="AT37" s="57"/>
      <c r="AU37" s="57"/>
      <c r="AV37" s="57"/>
      <c r="AW37" s="57"/>
      <c r="AX37" s="57"/>
    </row>
    <row r="38" spans="1:50" ht="12" customHeight="1">
      <c r="A38" s="1629"/>
      <c r="B38" s="119"/>
      <c r="C38" s="57"/>
      <c r="D38" s="57"/>
      <c r="E38" s="103"/>
      <c r="F38" s="119"/>
      <c r="G38" s="57"/>
      <c r="H38" s="103"/>
      <c r="I38" s="119"/>
      <c r="J38" s="57"/>
      <c r="K38" s="57"/>
      <c r="L38" s="103"/>
      <c r="M38" s="119"/>
      <c r="N38" s="57"/>
      <c r="O38" s="57"/>
      <c r="P38" s="103"/>
      <c r="Q38" s="119"/>
      <c r="R38" s="57"/>
      <c r="S38" s="57"/>
      <c r="T38" s="683" t="s">
        <v>554</v>
      </c>
      <c r="U38" s="57" t="s">
        <v>1975</v>
      </c>
      <c r="V38" s="57"/>
      <c r="W38" s="57" t="s">
        <v>435</v>
      </c>
      <c r="X38" s="683" t="s">
        <v>1107</v>
      </c>
      <c r="Y38" s="57" t="s">
        <v>323</v>
      </c>
      <c r="Z38" s="57"/>
      <c r="AA38" s="58"/>
      <c r="AB38" s="683" t="s">
        <v>1107</v>
      </c>
      <c r="AC38" s="57" t="s">
        <v>1018</v>
      </c>
      <c r="AD38" s="57"/>
      <c r="AE38" s="57"/>
      <c r="AF38" s="57" t="s">
        <v>1313</v>
      </c>
      <c r="AG38" s="57"/>
      <c r="AH38" s="57"/>
      <c r="AI38" s="57"/>
      <c r="AJ38" s="103"/>
      <c r="AK38" s="682" t="s">
        <v>1107</v>
      </c>
      <c r="AL38" s="562" t="s">
        <v>506</v>
      </c>
      <c r="AM38" s="58"/>
      <c r="AN38" s="58"/>
      <c r="AO38" s="119"/>
      <c r="AP38" s="57"/>
      <c r="AQ38" s="106"/>
      <c r="AR38" s="57"/>
      <c r="AS38" s="57"/>
      <c r="AT38" s="57"/>
      <c r="AU38" s="57"/>
      <c r="AV38" s="57"/>
      <c r="AW38" s="57"/>
      <c r="AX38" s="57"/>
    </row>
    <row r="39" spans="1:50" ht="12" customHeight="1">
      <c r="A39" s="1629"/>
      <c r="B39" s="119"/>
      <c r="C39" s="57"/>
      <c r="D39" s="57"/>
      <c r="E39" s="103"/>
      <c r="F39" s="119"/>
      <c r="G39" s="57"/>
      <c r="H39" s="103"/>
      <c r="I39" s="119"/>
      <c r="J39" s="57"/>
      <c r="K39" s="57"/>
      <c r="L39" s="103"/>
      <c r="M39" s="119"/>
      <c r="N39" s="57"/>
      <c r="O39" s="57"/>
      <c r="P39" s="103"/>
      <c r="Q39" s="119" t="s">
        <v>283</v>
      </c>
      <c r="R39" s="57" t="s">
        <v>1020</v>
      </c>
      <c r="S39" s="57"/>
      <c r="T39" s="683" t="s">
        <v>3</v>
      </c>
      <c r="U39" s="57" t="s">
        <v>1014</v>
      </c>
      <c r="V39" s="57"/>
      <c r="W39" s="57"/>
      <c r="X39" s="57"/>
      <c r="Y39" s="57"/>
      <c r="Z39" s="57"/>
      <c r="AA39" s="58"/>
      <c r="AB39" s="683" t="s">
        <v>1107</v>
      </c>
      <c r="AC39" s="1758"/>
      <c r="AD39" s="1758"/>
      <c r="AE39" s="1758"/>
      <c r="AF39" s="1758"/>
      <c r="AG39" s="1758"/>
      <c r="AH39" s="1758"/>
      <c r="AI39" s="570"/>
      <c r="AJ39" s="103"/>
      <c r="AK39" s="682" t="s">
        <v>1107</v>
      </c>
      <c r="AL39" s="58" t="s">
        <v>313</v>
      </c>
      <c r="AM39" s="58"/>
      <c r="AN39" s="58"/>
      <c r="AO39" s="119"/>
      <c r="AP39" s="57"/>
      <c r="AQ39" s="106"/>
      <c r="AR39" s="57"/>
      <c r="AS39" s="57"/>
      <c r="AT39" s="57"/>
      <c r="AU39" s="57"/>
      <c r="AV39" s="57"/>
      <c r="AW39" s="57"/>
      <c r="AX39" s="57"/>
    </row>
    <row r="40" spans="1:50" ht="12" customHeight="1">
      <c r="A40" s="1629"/>
      <c r="B40" s="119"/>
      <c r="C40" s="57"/>
      <c r="D40" s="57"/>
      <c r="E40" s="103"/>
      <c r="F40" s="119"/>
      <c r="G40" s="57"/>
      <c r="H40" s="103"/>
      <c r="I40" s="119"/>
      <c r="J40" s="57"/>
      <c r="K40" s="57"/>
      <c r="L40" s="103"/>
      <c r="M40" s="119"/>
      <c r="N40" s="57"/>
      <c r="O40" s="57"/>
      <c r="P40" s="103"/>
      <c r="Q40" s="119"/>
      <c r="R40" s="57"/>
      <c r="S40" s="57"/>
      <c r="T40" s="683" t="s">
        <v>1559</v>
      </c>
      <c r="U40" s="57" t="s">
        <v>1975</v>
      </c>
      <c r="V40" s="57"/>
      <c r="W40" s="57" t="s">
        <v>435</v>
      </c>
      <c r="X40" s="683" t="s">
        <v>1107</v>
      </c>
      <c r="Y40" s="57" t="s">
        <v>323</v>
      </c>
      <c r="Z40" s="57"/>
      <c r="AA40" s="58"/>
      <c r="AB40" s="683" t="s">
        <v>1312</v>
      </c>
      <c r="AC40" s="57" t="s">
        <v>1015</v>
      </c>
      <c r="AD40" s="57"/>
      <c r="AE40" s="57"/>
      <c r="AF40" s="683" t="s">
        <v>1107</v>
      </c>
      <c r="AG40" s="57" t="s">
        <v>1016</v>
      </c>
      <c r="AH40" s="57"/>
      <c r="AI40" s="57"/>
      <c r="AJ40" s="103"/>
      <c r="AK40" s="105"/>
      <c r="AL40" s="58"/>
      <c r="AM40" s="58"/>
      <c r="AN40" s="58"/>
      <c r="AO40" s="119"/>
      <c r="AP40" s="57"/>
      <c r="AQ40" s="106"/>
      <c r="AR40" s="57"/>
      <c r="AS40" s="57"/>
      <c r="AT40" s="57"/>
      <c r="AU40" s="57"/>
      <c r="AV40" s="57"/>
      <c r="AW40" s="57"/>
      <c r="AX40" s="57"/>
    </row>
    <row r="41" spans="1:50" ht="12" customHeight="1">
      <c r="A41" s="1629"/>
      <c r="B41" s="119"/>
      <c r="C41" s="57"/>
      <c r="D41" s="57"/>
      <c r="E41" s="103"/>
      <c r="F41" s="119"/>
      <c r="G41" s="57"/>
      <c r="H41" s="103"/>
      <c r="I41" s="119" t="s">
        <v>1562</v>
      </c>
      <c r="J41" s="57"/>
      <c r="K41" s="57"/>
      <c r="L41" s="103"/>
      <c r="M41" s="119"/>
      <c r="N41" s="57"/>
      <c r="O41" s="57"/>
      <c r="P41" s="103"/>
      <c r="Q41" s="119" t="s">
        <v>1399</v>
      </c>
      <c r="R41" s="57" t="s">
        <v>1022</v>
      </c>
      <c r="S41" s="57"/>
      <c r="T41" s="683" t="s">
        <v>3</v>
      </c>
      <c r="U41" s="57" t="s">
        <v>1014</v>
      </c>
      <c r="V41" s="57"/>
      <c r="W41" s="57"/>
      <c r="X41" s="57"/>
      <c r="Y41" s="57"/>
      <c r="Z41" s="57"/>
      <c r="AA41" s="58"/>
      <c r="AB41" s="683" t="s">
        <v>1107</v>
      </c>
      <c r="AC41" s="1758"/>
      <c r="AD41" s="1758"/>
      <c r="AE41" s="1758"/>
      <c r="AF41" s="1758"/>
      <c r="AG41" s="1758"/>
      <c r="AH41" s="1758"/>
      <c r="AI41" s="570"/>
      <c r="AJ41" s="103"/>
      <c r="AK41" s="105"/>
      <c r="AL41" s="58"/>
      <c r="AM41" s="58"/>
      <c r="AN41" s="58"/>
      <c r="AO41" s="119"/>
      <c r="AP41" s="57"/>
      <c r="AQ41" s="106"/>
      <c r="AR41" s="57"/>
      <c r="AS41" s="57"/>
      <c r="AT41" s="57"/>
      <c r="AU41" s="57"/>
      <c r="AV41" s="57"/>
      <c r="AW41" s="57"/>
      <c r="AX41" s="57"/>
    </row>
    <row r="42" spans="1:50" ht="12" customHeight="1">
      <c r="A42" s="1629"/>
      <c r="B42" s="119"/>
      <c r="C42" s="57"/>
      <c r="D42" s="57"/>
      <c r="E42" s="103"/>
      <c r="F42" s="119"/>
      <c r="G42" s="57"/>
      <c r="H42" s="103"/>
      <c r="I42" s="122" t="s">
        <v>1563</v>
      </c>
      <c r="J42" s="111"/>
      <c r="K42" s="111"/>
      <c r="L42" s="152"/>
      <c r="M42" s="122"/>
      <c r="N42" s="111"/>
      <c r="O42" s="111"/>
      <c r="P42" s="152"/>
      <c r="Q42" s="122"/>
      <c r="R42" s="111" t="s">
        <v>1314</v>
      </c>
      <c r="S42" s="111"/>
      <c r="T42" s="684" t="s">
        <v>1044</v>
      </c>
      <c r="U42" s="111" t="s">
        <v>1975</v>
      </c>
      <c r="V42" s="111"/>
      <c r="W42" s="111" t="s">
        <v>435</v>
      </c>
      <c r="X42" s="684" t="s">
        <v>1107</v>
      </c>
      <c r="Y42" s="111" t="s">
        <v>323</v>
      </c>
      <c r="Z42" s="111"/>
      <c r="AA42" s="113"/>
      <c r="AB42" s="684" t="s">
        <v>1312</v>
      </c>
      <c r="AC42" s="1752"/>
      <c r="AD42" s="1752"/>
      <c r="AE42" s="1752"/>
      <c r="AF42" s="1752"/>
      <c r="AG42" s="1752"/>
      <c r="AH42" s="1752"/>
      <c r="AI42" s="111" t="s">
        <v>1405</v>
      </c>
      <c r="AJ42" s="152"/>
      <c r="AK42" s="105"/>
      <c r="AL42" s="58"/>
      <c r="AM42" s="58"/>
      <c r="AN42" s="58"/>
      <c r="AO42" s="122"/>
      <c r="AP42" s="111"/>
      <c r="AQ42" s="114"/>
      <c r="AR42" s="57"/>
      <c r="AS42" s="57"/>
      <c r="AT42" s="57"/>
      <c r="AU42" s="57"/>
      <c r="AV42" s="57"/>
      <c r="AW42" s="57"/>
      <c r="AX42" s="57"/>
    </row>
    <row r="43" spans="1:50" ht="12" customHeight="1">
      <c r="A43" s="1629"/>
      <c r="B43" s="119"/>
      <c r="C43" s="57"/>
      <c r="D43" s="57"/>
      <c r="E43" s="103"/>
      <c r="F43" s="119"/>
      <c r="G43" s="57"/>
      <c r="H43" s="103"/>
      <c r="I43" s="1853" t="s">
        <v>2108</v>
      </c>
      <c r="J43" s="1854"/>
      <c r="K43" s="1854"/>
      <c r="L43" s="1855"/>
      <c r="M43" s="138" t="s">
        <v>1023</v>
      </c>
      <c r="N43" s="109"/>
      <c r="O43" s="109"/>
      <c r="P43" s="110"/>
      <c r="Q43" s="109" t="s">
        <v>376</v>
      </c>
      <c r="R43" s="109" t="s">
        <v>1024</v>
      </c>
      <c r="S43" s="109"/>
      <c r="T43" s="109"/>
      <c r="U43" s="109"/>
      <c r="V43" s="109"/>
      <c r="W43" s="109"/>
      <c r="X43" s="109"/>
      <c r="Y43" s="109"/>
      <c r="Z43" s="109"/>
      <c r="AA43" s="109"/>
      <c r="AB43" s="109"/>
      <c r="AC43" s="109"/>
      <c r="AD43" s="109"/>
      <c r="AE43" s="109"/>
      <c r="AF43" s="109"/>
      <c r="AG43" s="109"/>
      <c r="AH43" s="109"/>
      <c r="AI43" s="109"/>
      <c r="AJ43" s="110"/>
      <c r="AK43" s="685" t="s">
        <v>1107</v>
      </c>
      <c r="AL43" s="153" t="s">
        <v>1618</v>
      </c>
      <c r="AM43" s="153"/>
      <c r="AN43" s="153"/>
      <c r="AO43" s="138" t="s">
        <v>1392</v>
      </c>
      <c r="AP43" s="109" t="s">
        <v>1829</v>
      </c>
      <c r="AQ43" s="533"/>
      <c r="AR43" s="57"/>
      <c r="AS43" s="57"/>
      <c r="AT43" s="57"/>
      <c r="AU43" s="57"/>
      <c r="AV43" s="57"/>
      <c r="AW43" s="57"/>
      <c r="AX43" s="57"/>
    </row>
    <row r="44" spans="1:50" ht="12" customHeight="1">
      <c r="A44" s="1629"/>
      <c r="B44" s="119"/>
      <c r="C44" s="57"/>
      <c r="D44" s="57"/>
      <c r="E44" s="103"/>
      <c r="F44" s="119"/>
      <c r="G44" s="57"/>
      <c r="H44" s="103"/>
      <c r="I44" s="119"/>
      <c r="J44" s="57"/>
      <c r="K44" s="57"/>
      <c r="L44" s="103"/>
      <c r="M44" s="119" t="s">
        <v>397</v>
      </c>
      <c r="N44" s="57"/>
      <c r="O44" s="57"/>
      <c r="P44" s="103"/>
      <c r="Q44" s="57"/>
      <c r="R44" s="57" t="s">
        <v>1010</v>
      </c>
      <c r="S44" s="57"/>
      <c r="T44" s="57"/>
      <c r="U44" s="683" t="s">
        <v>1107</v>
      </c>
      <c r="V44" s="116" t="s">
        <v>1315</v>
      </c>
      <c r="W44" s="57"/>
      <c r="X44" s="683" t="s">
        <v>1107</v>
      </c>
      <c r="Y44" s="57" t="s">
        <v>323</v>
      </c>
      <c r="Z44" s="57"/>
      <c r="AA44" s="116"/>
      <c r="AB44" s="683" t="s">
        <v>1107</v>
      </c>
      <c r="AC44" s="57" t="s">
        <v>1018</v>
      </c>
      <c r="AD44" s="57"/>
      <c r="AE44" s="57"/>
      <c r="AF44" s="683" t="s">
        <v>1107</v>
      </c>
      <c r="AG44" s="1626"/>
      <c r="AH44" s="1626"/>
      <c r="AI44" s="1626"/>
      <c r="AJ44" s="103"/>
      <c r="AK44" s="682" t="s">
        <v>1107</v>
      </c>
      <c r="AL44" s="58" t="s">
        <v>399</v>
      </c>
      <c r="AM44" s="58"/>
      <c r="AN44" s="58"/>
      <c r="AO44" s="119" t="s">
        <v>930</v>
      </c>
      <c r="AP44" s="57" t="s">
        <v>1830</v>
      </c>
      <c r="AQ44" s="106"/>
      <c r="AR44" s="57"/>
      <c r="AS44" s="57"/>
      <c r="AT44" s="57"/>
      <c r="AU44" s="57"/>
      <c r="AV44" s="57"/>
      <c r="AW44" s="57"/>
      <c r="AX44" s="57"/>
    </row>
    <row r="45" spans="1:50" ht="12" customHeight="1">
      <c r="A45" s="1629"/>
      <c r="B45" s="119"/>
      <c r="C45" s="57"/>
      <c r="D45" s="57"/>
      <c r="E45" s="103"/>
      <c r="F45" s="119"/>
      <c r="G45" s="57"/>
      <c r="H45" s="103"/>
      <c r="I45" s="119"/>
      <c r="J45" s="57"/>
      <c r="K45" s="57"/>
      <c r="L45" s="103"/>
      <c r="M45" s="119"/>
      <c r="N45" s="57"/>
      <c r="O45" s="57"/>
      <c r="P45" s="103"/>
      <c r="Q45" s="57"/>
      <c r="R45" s="57" t="s">
        <v>689</v>
      </c>
      <c r="S45" s="57"/>
      <c r="T45" s="57"/>
      <c r="U45" s="683" t="s">
        <v>1107</v>
      </c>
      <c r="V45" s="57" t="s">
        <v>323</v>
      </c>
      <c r="W45" s="57"/>
      <c r="X45" s="683" t="s">
        <v>1107</v>
      </c>
      <c r="Y45" s="57" t="s">
        <v>1025</v>
      </c>
      <c r="Z45" s="57"/>
      <c r="AA45" s="57"/>
      <c r="AB45" s="683" t="s">
        <v>1107</v>
      </c>
      <c r="AC45" s="57" t="s">
        <v>1018</v>
      </c>
      <c r="AD45" s="57"/>
      <c r="AE45" s="57"/>
      <c r="AF45" s="683" t="s">
        <v>1107</v>
      </c>
      <c r="AG45" s="1626"/>
      <c r="AH45" s="1626"/>
      <c r="AI45" s="1626"/>
      <c r="AJ45" s="103"/>
      <c r="AK45" s="682" t="s">
        <v>1107</v>
      </c>
      <c r="AL45" s="58" t="s">
        <v>164</v>
      </c>
      <c r="AM45" s="58"/>
      <c r="AN45" s="58"/>
      <c r="AO45" s="119"/>
      <c r="AP45" s="57"/>
      <c r="AQ45" s="106"/>
      <c r="AR45" s="57"/>
      <c r="AS45" s="57"/>
      <c r="AT45" s="57"/>
      <c r="AU45" s="57"/>
      <c r="AV45" s="57"/>
      <c r="AW45" s="57"/>
      <c r="AX45" s="102"/>
    </row>
    <row r="46" spans="1:50" ht="12" customHeight="1">
      <c r="A46" s="1629"/>
      <c r="B46" s="119"/>
      <c r="C46" s="57"/>
      <c r="D46" s="57"/>
      <c r="E46" s="103"/>
      <c r="F46" s="119"/>
      <c r="G46" s="57"/>
      <c r="H46" s="103"/>
      <c r="I46" s="119"/>
      <c r="J46" s="57"/>
      <c r="K46" s="57"/>
      <c r="L46" s="103"/>
      <c r="M46" s="119"/>
      <c r="N46" s="57"/>
      <c r="O46" s="57"/>
      <c r="P46" s="103"/>
      <c r="Q46" s="57"/>
      <c r="R46" s="57" t="s">
        <v>1017</v>
      </c>
      <c r="S46" s="57"/>
      <c r="T46" s="57"/>
      <c r="U46" s="683" t="s">
        <v>1107</v>
      </c>
      <c r="V46" s="57" t="s">
        <v>323</v>
      </c>
      <c r="W46" s="57"/>
      <c r="X46" s="683" t="s">
        <v>1107</v>
      </c>
      <c r="Y46" s="57" t="s">
        <v>1018</v>
      </c>
      <c r="Z46" s="57"/>
      <c r="AA46" s="57"/>
      <c r="AB46" s="683" t="s">
        <v>1107</v>
      </c>
      <c r="AC46" s="1758"/>
      <c r="AD46" s="1758"/>
      <c r="AE46" s="1758"/>
      <c r="AF46" s="1758"/>
      <c r="AG46" s="1758"/>
      <c r="AH46" s="1758"/>
      <c r="AI46" s="57"/>
      <c r="AJ46" s="103"/>
      <c r="AK46" s="682" t="s">
        <v>1107</v>
      </c>
      <c r="AL46" s="58" t="s">
        <v>312</v>
      </c>
      <c r="AM46" s="58"/>
      <c r="AN46" s="58"/>
      <c r="AO46" s="119"/>
      <c r="AP46" s="57"/>
      <c r="AQ46" s="106"/>
      <c r="AR46" s="57"/>
      <c r="AS46" s="57"/>
      <c r="AT46" s="57"/>
      <c r="AU46" s="57"/>
      <c r="AV46" s="57"/>
      <c r="AW46" s="57"/>
      <c r="AX46" s="57"/>
    </row>
    <row r="47" spans="1:50" ht="12" customHeight="1">
      <c r="A47" s="1629"/>
      <c r="B47" s="119"/>
      <c r="C47" s="57"/>
      <c r="D47" s="57"/>
      <c r="E47" s="103"/>
      <c r="F47" s="119"/>
      <c r="G47" s="57"/>
      <c r="H47" s="103"/>
      <c r="I47" s="119"/>
      <c r="J47" s="57"/>
      <c r="K47" s="57"/>
      <c r="L47" s="103"/>
      <c r="M47" s="119"/>
      <c r="N47" s="57"/>
      <c r="O47" s="57"/>
      <c r="P47" s="103"/>
      <c r="Q47" s="57"/>
      <c r="R47" s="57" t="s">
        <v>1020</v>
      </c>
      <c r="S47" s="57"/>
      <c r="T47" s="57"/>
      <c r="U47" s="683" t="s">
        <v>1107</v>
      </c>
      <c r="V47" s="57" t="s">
        <v>323</v>
      </c>
      <c r="W47" s="57"/>
      <c r="X47" s="683" t="s">
        <v>1107</v>
      </c>
      <c r="Y47" s="57" t="s">
        <v>1025</v>
      </c>
      <c r="Z47" s="57"/>
      <c r="AA47" s="57"/>
      <c r="AB47" s="683" t="s">
        <v>1107</v>
      </c>
      <c r="AC47" s="57" t="s">
        <v>1018</v>
      </c>
      <c r="AD47" s="57"/>
      <c r="AE47" s="57"/>
      <c r="AF47" s="683" t="s">
        <v>1107</v>
      </c>
      <c r="AG47" s="1626"/>
      <c r="AH47" s="1626"/>
      <c r="AI47" s="1626"/>
      <c r="AJ47" s="103"/>
      <c r="AK47" s="682" t="s">
        <v>1107</v>
      </c>
      <c r="AL47" s="562" t="s">
        <v>506</v>
      </c>
      <c r="AM47" s="58"/>
      <c r="AN47" s="58"/>
      <c r="AO47" s="119"/>
      <c r="AP47" s="57"/>
      <c r="AQ47" s="106"/>
      <c r="AR47" s="57"/>
      <c r="AS47" s="57"/>
      <c r="AT47" s="57"/>
      <c r="AU47" s="57"/>
      <c r="AV47" s="57"/>
      <c r="AW47" s="57"/>
      <c r="AX47" s="57"/>
    </row>
    <row r="48" spans="1:50" ht="12" customHeight="1">
      <c r="A48" s="1629"/>
      <c r="B48" s="119"/>
      <c r="C48" s="57"/>
      <c r="D48" s="57"/>
      <c r="E48" s="103"/>
      <c r="F48" s="119"/>
      <c r="G48" s="57"/>
      <c r="H48" s="103"/>
      <c r="I48" s="119"/>
      <c r="J48" s="57"/>
      <c r="K48" s="57"/>
      <c r="L48" s="103"/>
      <c r="M48" s="119"/>
      <c r="N48" s="57"/>
      <c r="O48" s="57"/>
      <c r="P48" s="103"/>
      <c r="Q48" s="57"/>
      <c r="R48" s="57" t="s">
        <v>1976</v>
      </c>
      <c r="S48" s="57"/>
      <c r="T48" s="57"/>
      <c r="U48" s="683" t="s">
        <v>1107</v>
      </c>
      <c r="V48" s="57" t="s">
        <v>323</v>
      </c>
      <c r="W48" s="57"/>
      <c r="X48" s="683" t="s">
        <v>1107</v>
      </c>
      <c r="Y48" s="57" t="s">
        <v>1026</v>
      </c>
      <c r="Z48" s="57"/>
      <c r="AA48" s="57"/>
      <c r="AB48" s="57"/>
      <c r="AC48" s="57"/>
      <c r="AD48" s="57"/>
      <c r="AE48" s="57"/>
      <c r="AF48" s="683" t="s">
        <v>1107</v>
      </c>
      <c r="AG48" s="1763"/>
      <c r="AH48" s="1763"/>
      <c r="AI48" s="1763"/>
      <c r="AJ48" s="103"/>
      <c r="AK48" s="682" t="s">
        <v>1107</v>
      </c>
      <c r="AL48" s="58" t="s">
        <v>313</v>
      </c>
      <c r="AM48" s="58"/>
      <c r="AN48" s="58"/>
      <c r="AO48" s="119"/>
      <c r="AP48" s="57"/>
      <c r="AQ48" s="106"/>
      <c r="AR48" s="57"/>
      <c r="AS48" s="57"/>
      <c r="AT48" s="57"/>
      <c r="AU48" s="57"/>
      <c r="AV48" s="57"/>
      <c r="AW48" s="57"/>
      <c r="AX48" s="57"/>
    </row>
    <row r="49" spans="1:50" ht="12" customHeight="1">
      <c r="A49" s="1629"/>
      <c r="B49" s="119"/>
      <c r="C49" s="57"/>
      <c r="D49" s="57"/>
      <c r="E49" s="103"/>
      <c r="F49" s="119"/>
      <c r="G49" s="57"/>
      <c r="H49" s="103"/>
      <c r="I49" s="119"/>
      <c r="J49" s="57"/>
      <c r="K49" s="57"/>
      <c r="L49" s="103"/>
      <c r="M49" s="119"/>
      <c r="N49" s="57"/>
      <c r="O49" s="57"/>
      <c r="P49" s="103"/>
      <c r="Q49" s="109" t="s">
        <v>496</v>
      </c>
      <c r="R49" s="109" t="s">
        <v>1027</v>
      </c>
      <c r="S49" s="109"/>
      <c r="T49" s="109"/>
      <c r="U49" s="109"/>
      <c r="V49" s="109"/>
      <c r="W49" s="109"/>
      <c r="X49" s="109"/>
      <c r="Y49" s="109"/>
      <c r="Z49" s="109"/>
      <c r="AA49" s="109"/>
      <c r="AB49" s="109"/>
      <c r="AC49" s="157"/>
      <c r="AD49" s="157"/>
      <c r="AE49" s="157"/>
      <c r="AF49" s="157"/>
      <c r="AG49" s="109"/>
      <c r="AH49" s="109"/>
      <c r="AI49" s="109"/>
      <c r="AJ49" s="110"/>
      <c r="AK49" s="105"/>
      <c r="AL49" s="58"/>
      <c r="AM49" s="58"/>
      <c r="AN49" s="58"/>
      <c r="AO49" s="119"/>
      <c r="AP49" s="57"/>
      <c r="AQ49" s="106"/>
      <c r="AR49" s="57"/>
      <c r="AS49" s="57"/>
      <c r="AT49" s="57"/>
      <c r="AU49" s="57"/>
      <c r="AV49" s="57"/>
      <c r="AW49" s="57"/>
      <c r="AX49" s="57"/>
    </row>
    <row r="50" spans="1:50" ht="12" customHeight="1">
      <c r="A50" s="1629"/>
      <c r="B50" s="119"/>
      <c r="C50" s="57"/>
      <c r="D50" s="57"/>
      <c r="E50" s="103"/>
      <c r="F50" s="119"/>
      <c r="G50" s="57"/>
      <c r="H50" s="103"/>
      <c r="I50" s="119"/>
      <c r="J50" s="57"/>
      <c r="K50" s="57"/>
      <c r="L50" s="103"/>
      <c r="M50" s="119"/>
      <c r="N50" s="57"/>
      <c r="O50" s="57"/>
      <c r="P50" s="103"/>
      <c r="Q50" s="571"/>
      <c r="R50" s="155" t="s">
        <v>1010</v>
      </c>
      <c r="S50" s="155"/>
      <c r="T50" s="155"/>
      <c r="U50" s="695" t="s">
        <v>1107</v>
      </c>
      <c r="V50" s="155" t="s">
        <v>323</v>
      </c>
      <c r="W50" s="155"/>
      <c r="X50" s="155"/>
      <c r="Y50" s="695" t="s">
        <v>1107</v>
      </c>
      <c r="Z50" s="155" t="s">
        <v>1025</v>
      </c>
      <c r="AA50" s="155"/>
      <c r="AB50" s="155"/>
      <c r="AC50" s="155"/>
      <c r="AD50" s="695" t="s">
        <v>1107</v>
      </c>
      <c r="AE50" s="156" t="s">
        <v>1028</v>
      </c>
      <c r="AF50" s="155"/>
      <c r="AG50" s="155"/>
      <c r="AH50" s="155"/>
      <c r="AI50" s="155"/>
      <c r="AJ50" s="572"/>
      <c r="AK50" s="105"/>
      <c r="AL50" s="58"/>
      <c r="AM50" s="58"/>
      <c r="AN50" s="58"/>
      <c r="AO50" s="119"/>
      <c r="AP50" s="57"/>
      <c r="AQ50" s="106"/>
      <c r="AR50" s="57"/>
      <c r="AS50" s="57"/>
      <c r="AT50" s="57"/>
      <c r="AU50" s="57"/>
      <c r="AV50" s="57"/>
      <c r="AW50" s="57"/>
      <c r="AX50" s="57"/>
    </row>
    <row r="51" spans="1:50" ht="12" customHeight="1">
      <c r="A51" s="1629"/>
      <c r="B51" s="119"/>
      <c r="C51" s="57"/>
      <c r="D51" s="57"/>
      <c r="E51" s="103"/>
      <c r="F51" s="119"/>
      <c r="G51" s="57"/>
      <c r="H51" s="103"/>
      <c r="I51" s="119"/>
      <c r="J51" s="57"/>
      <c r="K51" s="57"/>
      <c r="L51" s="103"/>
      <c r="M51" s="119"/>
      <c r="N51" s="57"/>
      <c r="O51" s="57"/>
      <c r="P51" s="103"/>
      <c r="Q51" s="168"/>
      <c r="R51" s="573"/>
      <c r="S51" s="169"/>
      <c r="T51" s="169"/>
      <c r="U51" s="696" t="s">
        <v>1107</v>
      </c>
      <c r="V51" s="169" t="s">
        <v>1029</v>
      </c>
      <c r="W51" s="169"/>
      <c r="X51" s="169"/>
      <c r="Y51" s="696" t="s">
        <v>1107</v>
      </c>
      <c r="Z51" s="169" t="s">
        <v>1018</v>
      </c>
      <c r="AA51" s="169"/>
      <c r="AB51" s="169"/>
      <c r="AC51" s="169"/>
      <c r="AD51" s="696" t="s">
        <v>1107</v>
      </c>
      <c r="AE51" s="1852"/>
      <c r="AF51" s="1852"/>
      <c r="AG51" s="1852"/>
      <c r="AH51" s="1852"/>
      <c r="AI51" s="1852"/>
      <c r="AJ51" s="574"/>
      <c r="AK51" s="105"/>
      <c r="AL51" s="58"/>
      <c r="AM51" s="58"/>
      <c r="AN51" s="58"/>
      <c r="AO51" s="119"/>
      <c r="AP51" s="57"/>
      <c r="AQ51" s="106"/>
      <c r="AR51" s="57"/>
      <c r="AS51" s="57"/>
      <c r="AT51" s="57"/>
      <c r="AU51" s="57"/>
      <c r="AV51" s="57"/>
      <c r="AW51" s="57"/>
      <c r="AX51" s="57"/>
    </row>
    <row r="52" spans="1:50" ht="12" customHeight="1">
      <c r="A52" s="1629"/>
      <c r="B52" s="119"/>
      <c r="C52" s="57"/>
      <c r="D52" s="57"/>
      <c r="E52" s="103"/>
      <c r="F52" s="119"/>
      <c r="G52" s="57"/>
      <c r="H52" s="103"/>
      <c r="I52" s="119"/>
      <c r="J52" s="57"/>
      <c r="K52" s="57"/>
      <c r="L52" s="103"/>
      <c r="M52" s="119"/>
      <c r="N52" s="57"/>
      <c r="O52" s="57"/>
      <c r="P52" s="103"/>
      <c r="Q52" s="119"/>
      <c r="R52" s="57" t="s">
        <v>689</v>
      </c>
      <c r="S52" s="57"/>
      <c r="T52" s="57"/>
      <c r="U52" s="683" t="s">
        <v>1107</v>
      </c>
      <c r="V52" s="57" t="s">
        <v>323</v>
      </c>
      <c r="W52" s="57"/>
      <c r="X52" s="57"/>
      <c r="Y52" s="683" t="s">
        <v>1107</v>
      </c>
      <c r="Z52" s="57" t="s">
        <v>1025</v>
      </c>
      <c r="AA52" s="57"/>
      <c r="AB52" s="57"/>
      <c r="AC52" s="57"/>
      <c r="AD52" s="683" t="s">
        <v>1107</v>
      </c>
      <c r="AE52" s="116" t="s">
        <v>1028</v>
      </c>
      <c r="AF52" s="57"/>
      <c r="AG52" s="57"/>
      <c r="AH52" s="57"/>
      <c r="AI52" s="57"/>
      <c r="AJ52" s="103"/>
      <c r="AK52" s="105"/>
      <c r="AL52" s="58"/>
      <c r="AM52" s="58"/>
      <c r="AN52" s="58"/>
      <c r="AO52" s="119"/>
      <c r="AP52" s="57"/>
      <c r="AQ52" s="106"/>
      <c r="AR52" s="57"/>
      <c r="AS52" s="57"/>
      <c r="AT52" s="57"/>
      <c r="AU52" s="57"/>
      <c r="AV52" s="57"/>
      <c r="AW52" s="57"/>
      <c r="AX52" s="57"/>
    </row>
    <row r="53" spans="1:50" ht="12" customHeight="1">
      <c r="A53" s="1629"/>
      <c r="B53" s="119"/>
      <c r="C53" s="57"/>
      <c r="D53" s="57"/>
      <c r="E53" s="103"/>
      <c r="F53" s="119"/>
      <c r="G53" s="57"/>
      <c r="H53" s="103"/>
      <c r="I53" s="119"/>
      <c r="J53" s="57"/>
      <c r="K53" s="57"/>
      <c r="L53" s="103"/>
      <c r="M53" s="119"/>
      <c r="N53" s="57"/>
      <c r="O53" s="57"/>
      <c r="P53" s="103"/>
      <c r="Q53" s="57"/>
      <c r="R53" s="120"/>
      <c r="S53" s="57"/>
      <c r="T53" s="57"/>
      <c r="U53" s="683" t="s">
        <v>1107</v>
      </c>
      <c r="V53" s="57" t="s">
        <v>1029</v>
      </c>
      <c r="W53" s="57"/>
      <c r="X53" s="57"/>
      <c r="Y53" s="683" t="s">
        <v>1107</v>
      </c>
      <c r="Z53" s="57" t="s">
        <v>1018</v>
      </c>
      <c r="AA53" s="57"/>
      <c r="AB53" s="57"/>
      <c r="AC53" s="57"/>
      <c r="AD53" s="683" t="s">
        <v>1107</v>
      </c>
      <c r="AE53" s="1852"/>
      <c r="AF53" s="1852"/>
      <c r="AG53" s="1852"/>
      <c r="AH53" s="1852"/>
      <c r="AI53" s="1852"/>
      <c r="AJ53" s="103"/>
      <c r="AK53" s="105"/>
      <c r="AL53" s="58"/>
      <c r="AM53" s="58"/>
      <c r="AN53" s="58"/>
      <c r="AO53" s="119"/>
      <c r="AP53" s="57"/>
      <c r="AQ53" s="106"/>
      <c r="AR53" s="57"/>
      <c r="AS53" s="57"/>
      <c r="AT53" s="57"/>
      <c r="AU53" s="57"/>
      <c r="AV53" s="57"/>
      <c r="AW53" s="57"/>
      <c r="AX53" s="57"/>
    </row>
    <row r="54" spans="1:50" ht="12" customHeight="1">
      <c r="A54" s="1629"/>
      <c r="B54" s="119"/>
      <c r="C54" s="57"/>
      <c r="D54" s="57"/>
      <c r="E54" s="103"/>
      <c r="F54" s="119"/>
      <c r="G54" s="57"/>
      <c r="H54" s="103"/>
      <c r="I54" s="119"/>
      <c r="J54" s="57"/>
      <c r="K54" s="57"/>
      <c r="L54" s="103"/>
      <c r="M54" s="119"/>
      <c r="N54" s="57"/>
      <c r="O54" s="57"/>
      <c r="P54" s="103"/>
      <c r="Q54" s="571"/>
      <c r="R54" s="155" t="s">
        <v>1017</v>
      </c>
      <c r="S54" s="155"/>
      <c r="T54" s="155"/>
      <c r="U54" s="695" t="s">
        <v>1107</v>
      </c>
      <c r="V54" s="155" t="s">
        <v>323</v>
      </c>
      <c r="W54" s="155"/>
      <c r="X54" s="155"/>
      <c r="Y54" s="695" t="s">
        <v>1107</v>
      </c>
      <c r="Z54" s="155" t="s">
        <v>1025</v>
      </c>
      <c r="AA54" s="155"/>
      <c r="AB54" s="155"/>
      <c r="AC54" s="155"/>
      <c r="AD54" s="695" t="s">
        <v>1107</v>
      </c>
      <c r="AE54" s="156" t="s">
        <v>1028</v>
      </c>
      <c r="AF54" s="155"/>
      <c r="AG54" s="155"/>
      <c r="AH54" s="155"/>
      <c r="AI54" s="155"/>
      <c r="AJ54" s="572"/>
      <c r="AK54" s="105"/>
      <c r="AL54" s="58"/>
      <c r="AM54" s="58"/>
      <c r="AN54" s="58"/>
      <c r="AO54" s="119"/>
      <c r="AP54" s="57"/>
      <c r="AQ54" s="106"/>
      <c r="AR54" s="57"/>
      <c r="AS54" s="57"/>
      <c r="AT54" s="57"/>
      <c r="AU54" s="57"/>
      <c r="AV54" s="57"/>
      <c r="AW54" s="57"/>
      <c r="AX54" s="57"/>
    </row>
    <row r="55" spans="1:50" ht="12" customHeight="1">
      <c r="A55" s="1629"/>
      <c r="B55" s="119"/>
      <c r="C55" s="57"/>
      <c r="D55" s="57"/>
      <c r="E55" s="103"/>
      <c r="F55" s="119"/>
      <c r="G55" s="57"/>
      <c r="H55" s="103"/>
      <c r="I55" s="119"/>
      <c r="J55" s="57"/>
      <c r="K55" s="57"/>
      <c r="L55" s="103"/>
      <c r="M55" s="119"/>
      <c r="N55" s="57"/>
      <c r="O55" s="57"/>
      <c r="P55" s="103"/>
      <c r="Q55" s="168"/>
      <c r="R55" s="573"/>
      <c r="S55" s="169"/>
      <c r="T55" s="169"/>
      <c r="U55" s="696" t="s">
        <v>1107</v>
      </c>
      <c r="V55" s="169" t="s">
        <v>1029</v>
      </c>
      <c r="W55" s="169"/>
      <c r="X55" s="169"/>
      <c r="Y55" s="696" t="s">
        <v>1107</v>
      </c>
      <c r="Z55" s="169" t="s">
        <v>1018</v>
      </c>
      <c r="AA55" s="169"/>
      <c r="AB55" s="169"/>
      <c r="AC55" s="169"/>
      <c r="AD55" s="696" t="s">
        <v>1107</v>
      </c>
      <c r="AE55" s="1852"/>
      <c r="AF55" s="1852"/>
      <c r="AG55" s="1852"/>
      <c r="AH55" s="1852"/>
      <c r="AI55" s="1852"/>
      <c r="AJ55" s="574"/>
      <c r="AK55" s="105"/>
      <c r="AL55" s="58"/>
      <c r="AM55" s="58"/>
      <c r="AN55" s="58"/>
      <c r="AO55" s="119"/>
      <c r="AP55" s="57"/>
      <c r="AQ55" s="106"/>
      <c r="AR55" s="57"/>
      <c r="AS55" s="57"/>
      <c r="AT55" s="57"/>
      <c r="AU55" s="57"/>
      <c r="AV55" s="57"/>
      <c r="AW55" s="57"/>
      <c r="AX55" s="57"/>
    </row>
    <row r="56" spans="1:50" ht="12" customHeight="1">
      <c r="A56" s="1629"/>
      <c r="B56" s="119"/>
      <c r="C56" s="57"/>
      <c r="D56" s="57"/>
      <c r="E56" s="103"/>
      <c r="F56" s="119"/>
      <c r="G56" s="57"/>
      <c r="H56" s="103"/>
      <c r="I56" s="119"/>
      <c r="J56" s="57"/>
      <c r="K56" s="57"/>
      <c r="L56" s="103"/>
      <c r="M56" s="119"/>
      <c r="N56" s="57"/>
      <c r="O56" s="57"/>
      <c r="P56" s="103"/>
      <c r="Q56" s="119"/>
      <c r="R56" s="57" t="s">
        <v>1020</v>
      </c>
      <c r="S56" s="57"/>
      <c r="T56" s="57"/>
      <c r="U56" s="683" t="s">
        <v>1107</v>
      </c>
      <c r="V56" s="57" t="s">
        <v>323</v>
      </c>
      <c r="W56" s="57"/>
      <c r="X56" s="57"/>
      <c r="Y56" s="683" t="s">
        <v>1107</v>
      </c>
      <c r="Z56" s="57" t="s">
        <v>1025</v>
      </c>
      <c r="AA56" s="57"/>
      <c r="AB56" s="57"/>
      <c r="AC56" s="57"/>
      <c r="AD56" s="683" t="s">
        <v>1107</v>
      </c>
      <c r="AE56" s="116" t="s">
        <v>1028</v>
      </c>
      <c r="AF56" s="57"/>
      <c r="AG56" s="57"/>
      <c r="AH56" s="57"/>
      <c r="AI56" s="57"/>
      <c r="AJ56" s="103"/>
      <c r="AK56" s="105"/>
      <c r="AL56" s="58"/>
      <c r="AM56" s="58"/>
      <c r="AN56" s="58"/>
      <c r="AO56" s="119"/>
      <c r="AP56" s="57"/>
      <c r="AQ56" s="106"/>
      <c r="AR56" s="57"/>
      <c r="AS56" s="57"/>
      <c r="AT56" s="57"/>
      <c r="AU56" s="57"/>
      <c r="AV56" s="57"/>
      <c r="AW56" s="57"/>
      <c r="AX56" s="57"/>
    </row>
    <row r="57" spans="1:50" ht="12" customHeight="1">
      <c r="A57" s="1629"/>
      <c r="B57" s="119"/>
      <c r="C57" s="57"/>
      <c r="D57" s="57"/>
      <c r="E57" s="103"/>
      <c r="F57" s="119"/>
      <c r="G57" s="57"/>
      <c r="H57" s="103"/>
      <c r="I57" s="119"/>
      <c r="J57" s="57"/>
      <c r="K57" s="57"/>
      <c r="L57" s="103"/>
      <c r="M57" s="119"/>
      <c r="N57" s="57"/>
      <c r="O57" s="57"/>
      <c r="P57" s="103"/>
      <c r="Q57" s="57"/>
      <c r="R57" s="57"/>
      <c r="S57" s="57"/>
      <c r="T57" s="57"/>
      <c r="U57" s="683" t="s">
        <v>1107</v>
      </c>
      <c r="V57" s="57" t="s">
        <v>1029</v>
      </c>
      <c r="W57" s="57"/>
      <c r="X57" s="57"/>
      <c r="Y57" s="683" t="s">
        <v>1107</v>
      </c>
      <c r="Z57" s="57" t="s">
        <v>1018</v>
      </c>
      <c r="AA57" s="57"/>
      <c r="AB57" s="57"/>
      <c r="AC57" s="57"/>
      <c r="AD57" s="683" t="s">
        <v>1107</v>
      </c>
      <c r="AE57" s="1852"/>
      <c r="AF57" s="1852"/>
      <c r="AG57" s="1852"/>
      <c r="AH57" s="1852"/>
      <c r="AI57" s="1852"/>
      <c r="AJ57" s="103"/>
      <c r="AK57" s="105"/>
      <c r="AL57" s="58"/>
      <c r="AM57" s="58"/>
      <c r="AN57" s="58"/>
      <c r="AO57" s="119"/>
      <c r="AP57" s="57"/>
      <c r="AQ57" s="106"/>
      <c r="AR57" s="57"/>
      <c r="AS57" s="57"/>
      <c r="AT57" s="57"/>
      <c r="AU57" s="57"/>
      <c r="AV57" s="57"/>
      <c r="AW57" s="57"/>
      <c r="AX57" s="57"/>
    </row>
    <row r="58" spans="1:50" ht="12" customHeight="1">
      <c r="A58" s="1629"/>
      <c r="B58" s="119"/>
      <c r="C58" s="57"/>
      <c r="D58" s="57"/>
      <c r="E58" s="103"/>
      <c r="F58" s="119"/>
      <c r="G58" s="57"/>
      <c r="H58" s="103"/>
      <c r="I58" s="119"/>
      <c r="J58" s="57"/>
      <c r="K58" s="57"/>
      <c r="L58" s="103"/>
      <c r="M58" s="119"/>
      <c r="N58" s="57"/>
      <c r="O58" s="57"/>
      <c r="P58" s="103"/>
      <c r="Q58" s="571"/>
      <c r="R58" s="155" t="s">
        <v>1022</v>
      </c>
      <c r="S58" s="155"/>
      <c r="T58" s="155"/>
      <c r="U58" s="695" t="s">
        <v>1107</v>
      </c>
      <c r="V58" s="155" t="s">
        <v>323</v>
      </c>
      <c r="W58" s="155"/>
      <c r="X58" s="155"/>
      <c r="Y58" s="695" t="s">
        <v>1107</v>
      </c>
      <c r="Z58" s="155" t="s">
        <v>1025</v>
      </c>
      <c r="AA58" s="155"/>
      <c r="AB58" s="155"/>
      <c r="AC58" s="155"/>
      <c r="AD58" s="695" t="s">
        <v>1107</v>
      </c>
      <c r="AE58" s="156" t="s">
        <v>1028</v>
      </c>
      <c r="AF58" s="155"/>
      <c r="AG58" s="155"/>
      <c r="AH58" s="155"/>
      <c r="AI58" s="155"/>
      <c r="AJ58" s="572"/>
      <c r="AK58" s="105"/>
      <c r="AL58" s="58"/>
      <c r="AM58" s="58"/>
      <c r="AN58" s="58"/>
      <c r="AO58" s="119"/>
      <c r="AP58" s="57"/>
      <c r="AQ58" s="106"/>
      <c r="AR58" s="57"/>
      <c r="AS58" s="57"/>
      <c r="AT58" s="57"/>
      <c r="AU58" s="57"/>
      <c r="AV58" s="57"/>
      <c r="AW58" s="57"/>
      <c r="AX58" s="57"/>
    </row>
    <row r="59" spans="1:50" ht="12" customHeight="1">
      <c r="A59" s="1629"/>
      <c r="B59" s="119"/>
      <c r="C59" s="57"/>
      <c r="D59" s="57"/>
      <c r="E59" s="103"/>
      <c r="F59" s="119"/>
      <c r="G59" s="57"/>
      <c r="H59" s="103"/>
      <c r="I59" s="119"/>
      <c r="J59" s="57"/>
      <c r="K59" s="57"/>
      <c r="L59" s="103"/>
      <c r="M59" s="119"/>
      <c r="N59" s="57"/>
      <c r="O59" s="57"/>
      <c r="P59" s="103"/>
      <c r="Q59" s="122"/>
      <c r="R59" s="111"/>
      <c r="S59" s="111"/>
      <c r="T59" s="111"/>
      <c r="U59" s="684" t="s">
        <v>1107</v>
      </c>
      <c r="V59" s="111" t="s">
        <v>1029</v>
      </c>
      <c r="W59" s="111"/>
      <c r="X59" s="111"/>
      <c r="Y59" s="684" t="s">
        <v>1107</v>
      </c>
      <c r="Z59" s="111" t="s">
        <v>1018</v>
      </c>
      <c r="AA59" s="111"/>
      <c r="AB59" s="111"/>
      <c r="AC59" s="111"/>
      <c r="AD59" s="684" t="s">
        <v>1107</v>
      </c>
      <c r="AE59" s="1852"/>
      <c r="AF59" s="1852"/>
      <c r="AG59" s="1852"/>
      <c r="AH59" s="1852"/>
      <c r="AI59" s="1852"/>
      <c r="AJ59" s="152"/>
      <c r="AK59" s="105"/>
      <c r="AL59" s="58"/>
      <c r="AM59" s="58"/>
      <c r="AN59" s="58"/>
      <c r="AO59" s="119"/>
      <c r="AP59" s="57"/>
      <c r="AQ59" s="106"/>
      <c r="AR59" s="57"/>
      <c r="AS59" s="57"/>
      <c r="AT59" s="57"/>
      <c r="AU59" s="57"/>
      <c r="AV59" s="57"/>
      <c r="AW59" s="57"/>
      <c r="AX59" s="57"/>
    </row>
    <row r="60" spans="1:50" ht="12" customHeight="1">
      <c r="A60" s="1629"/>
      <c r="B60" s="119"/>
      <c r="C60" s="57"/>
      <c r="D60" s="57"/>
      <c r="E60" s="103"/>
      <c r="F60" s="119"/>
      <c r="G60" s="57"/>
      <c r="H60" s="103"/>
      <c r="I60" s="119"/>
      <c r="J60" s="57"/>
      <c r="K60" s="57"/>
      <c r="L60" s="103"/>
      <c r="M60" s="119"/>
      <c r="N60" s="57"/>
      <c r="O60" s="57"/>
      <c r="P60" s="103"/>
      <c r="Q60" s="109" t="s">
        <v>555</v>
      </c>
      <c r="R60" s="109" t="s">
        <v>1031</v>
      </c>
      <c r="S60" s="109"/>
      <c r="T60" s="109"/>
      <c r="U60" s="109"/>
      <c r="V60" s="109"/>
      <c r="W60" s="109"/>
      <c r="X60" s="109"/>
      <c r="Y60" s="109"/>
      <c r="Z60" s="109"/>
      <c r="AA60" s="109"/>
      <c r="AB60" s="109"/>
      <c r="AC60" s="157"/>
      <c r="AD60" s="157"/>
      <c r="AE60" s="157"/>
      <c r="AF60" s="157"/>
      <c r="AG60" s="109"/>
      <c r="AH60" s="109"/>
      <c r="AI60" s="109"/>
      <c r="AJ60" s="110"/>
      <c r="AK60" s="105"/>
      <c r="AL60" s="58"/>
      <c r="AM60" s="58"/>
      <c r="AN60" s="58"/>
      <c r="AO60" s="119"/>
      <c r="AP60" s="57"/>
      <c r="AQ60" s="106"/>
      <c r="AR60" s="57"/>
      <c r="AS60" s="57"/>
      <c r="AT60" s="57"/>
      <c r="AU60" s="57"/>
      <c r="AV60" s="57"/>
      <c r="AW60" s="57"/>
      <c r="AX60" s="57"/>
    </row>
    <row r="61" spans="1:50" ht="12" customHeight="1">
      <c r="A61" s="1629"/>
      <c r="B61" s="119"/>
      <c r="C61" s="57"/>
      <c r="D61" s="57"/>
      <c r="E61" s="103"/>
      <c r="F61" s="119"/>
      <c r="G61" s="57"/>
      <c r="H61" s="103"/>
      <c r="I61" s="119"/>
      <c r="J61" s="57"/>
      <c r="K61" s="57"/>
      <c r="L61" s="103"/>
      <c r="M61" s="119"/>
      <c r="N61" s="57"/>
      <c r="O61" s="57"/>
      <c r="P61" s="103"/>
      <c r="Q61" s="571"/>
      <c r="R61" s="155" t="s">
        <v>1010</v>
      </c>
      <c r="S61" s="155"/>
      <c r="T61" s="155"/>
      <c r="U61" s="695" t="s">
        <v>1107</v>
      </c>
      <c r="V61" s="155" t="s">
        <v>323</v>
      </c>
      <c r="W61" s="155"/>
      <c r="X61" s="155"/>
      <c r="Y61" s="695" t="s">
        <v>1107</v>
      </c>
      <c r="Z61" s="155" t="s">
        <v>1025</v>
      </c>
      <c r="AA61" s="155"/>
      <c r="AB61" s="155"/>
      <c r="AC61" s="155"/>
      <c r="AD61" s="695" t="s">
        <v>1107</v>
      </c>
      <c r="AE61" s="156" t="s">
        <v>1028</v>
      </c>
      <c r="AF61" s="155"/>
      <c r="AG61" s="155"/>
      <c r="AH61" s="155"/>
      <c r="AI61" s="155"/>
      <c r="AJ61" s="572"/>
      <c r="AK61" s="105"/>
      <c r="AL61" s="58"/>
      <c r="AM61" s="58"/>
      <c r="AN61" s="58"/>
      <c r="AO61" s="119"/>
      <c r="AP61" s="57"/>
      <c r="AQ61" s="106"/>
      <c r="AR61" s="57"/>
      <c r="AS61" s="57"/>
      <c r="AT61" s="57"/>
      <c r="AU61" s="57"/>
      <c r="AV61" s="57"/>
      <c r="AW61" s="57"/>
      <c r="AX61" s="57"/>
    </row>
    <row r="62" spans="1:50" ht="12" customHeight="1">
      <c r="A62" s="1629"/>
      <c r="B62" s="119"/>
      <c r="C62" s="57"/>
      <c r="D62" s="57"/>
      <c r="E62" s="103"/>
      <c r="F62" s="119"/>
      <c r="G62" s="57"/>
      <c r="H62" s="103"/>
      <c r="I62" s="119"/>
      <c r="J62" s="57"/>
      <c r="K62" s="57"/>
      <c r="L62" s="103"/>
      <c r="M62" s="119"/>
      <c r="N62" s="57"/>
      <c r="O62" s="57"/>
      <c r="P62" s="103"/>
      <c r="Q62" s="694" t="s">
        <v>1107</v>
      </c>
      <c r="R62" s="575" t="s">
        <v>1032</v>
      </c>
      <c r="S62" s="169"/>
      <c r="T62" s="169"/>
      <c r="U62" s="696" t="s">
        <v>1107</v>
      </c>
      <c r="V62" s="169" t="s">
        <v>1029</v>
      </c>
      <c r="W62" s="169"/>
      <c r="X62" s="169"/>
      <c r="Y62" s="696" t="s">
        <v>1107</v>
      </c>
      <c r="Z62" s="169" t="s">
        <v>1018</v>
      </c>
      <c r="AA62" s="169"/>
      <c r="AB62" s="169"/>
      <c r="AC62" s="169"/>
      <c r="AD62" s="696" t="s">
        <v>1107</v>
      </c>
      <c r="AE62" s="1852"/>
      <c r="AF62" s="1852"/>
      <c r="AG62" s="1852"/>
      <c r="AH62" s="1852"/>
      <c r="AI62" s="1852"/>
      <c r="AJ62" s="574"/>
      <c r="AK62" s="105"/>
      <c r="AL62" s="58"/>
      <c r="AM62" s="58"/>
      <c r="AN62" s="58"/>
      <c r="AO62" s="119"/>
      <c r="AP62" s="57"/>
      <c r="AQ62" s="106"/>
      <c r="AR62" s="57"/>
      <c r="AS62" s="57"/>
      <c r="AT62" s="57"/>
      <c r="AU62" s="57"/>
      <c r="AV62" s="57"/>
      <c r="AW62" s="57"/>
      <c r="AX62" s="57"/>
    </row>
    <row r="63" spans="1:50" ht="12" customHeight="1">
      <c r="A63" s="1629"/>
      <c r="B63" s="119"/>
      <c r="C63" s="57"/>
      <c r="D63" s="57"/>
      <c r="E63" s="103"/>
      <c r="F63" s="119"/>
      <c r="G63" s="57"/>
      <c r="H63" s="103"/>
      <c r="I63" s="119"/>
      <c r="J63" s="57"/>
      <c r="K63" s="57"/>
      <c r="L63" s="103"/>
      <c r="M63" s="119"/>
      <c r="N63" s="57"/>
      <c r="O63" s="57"/>
      <c r="P63" s="103"/>
      <c r="Q63" s="571"/>
      <c r="R63" s="57" t="s">
        <v>689</v>
      </c>
      <c r="S63" s="57"/>
      <c r="T63" s="57"/>
      <c r="U63" s="683" t="s">
        <v>1107</v>
      </c>
      <c r="V63" s="57" t="s">
        <v>323</v>
      </c>
      <c r="W63" s="57"/>
      <c r="X63" s="57"/>
      <c r="Y63" s="683" t="s">
        <v>1107</v>
      </c>
      <c r="Z63" s="57" t="s">
        <v>1025</v>
      </c>
      <c r="AA63" s="57"/>
      <c r="AB63" s="57"/>
      <c r="AC63" s="57"/>
      <c r="AD63" s="683" t="s">
        <v>1107</v>
      </c>
      <c r="AE63" s="116" t="s">
        <v>1028</v>
      </c>
      <c r="AF63" s="57"/>
      <c r="AG63" s="57"/>
      <c r="AH63" s="57"/>
      <c r="AI63" s="57"/>
      <c r="AJ63" s="103"/>
      <c r="AK63" s="105"/>
      <c r="AL63" s="58"/>
      <c r="AM63" s="58"/>
      <c r="AN63" s="58"/>
      <c r="AO63" s="119"/>
      <c r="AP63" s="57"/>
      <c r="AQ63" s="106"/>
      <c r="AR63" s="57"/>
      <c r="AS63" s="57"/>
      <c r="AT63" s="57"/>
      <c r="AU63" s="57"/>
      <c r="AV63" s="57"/>
      <c r="AW63" s="57"/>
      <c r="AX63" s="57"/>
    </row>
    <row r="64" spans="1:50" ht="12" customHeight="1">
      <c r="A64" s="1629"/>
      <c r="B64" s="119"/>
      <c r="C64" s="57"/>
      <c r="D64" s="57"/>
      <c r="E64" s="103"/>
      <c r="F64" s="119"/>
      <c r="G64" s="57"/>
      <c r="H64" s="103"/>
      <c r="I64" s="119"/>
      <c r="J64" s="57"/>
      <c r="K64" s="57"/>
      <c r="L64" s="103"/>
      <c r="M64" s="119"/>
      <c r="N64" s="57"/>
      <c r="O64" s="57"/>
      <c r="P64" s="103"/>
      <c r="Q64" s="57"/>
      <c r="R64" s="120"/>
      <c r="S64" s="57"/>
      <c r="T64" s="57"/>
      <c r="U64" s="683" t="s">
        <v>1107</v>
      </c>
      <c r="V64" s="57" t="s">
        <v>1029</v>
      </c>
      <c r="W64" s="57"/>
      <c r="X64" s="57"/>
      <c r="Y64" s="683" t="s">
        <v>1107</v>
      </c>
      <c r="Z64" s="57" t="s">
        <v>1018</v>
      </c>
      <c r="AA64" s="57"/>
      <c r="AB64" s="57"/>
      <c r="AC64" s="57"/>
      <c r="AD64" s="683" t="s">
        <v>1107</v>
      </c>
      <c r="AE64" s="1852"/>
      <c r="AF64" s="1852"/>
      <c r="AG64" s="1852"/>
      <c r="AH64" s="1852"/>
      <c r="AI64" s="1852"/>
      <c r="AJ64" s="103"/>
      <c r="AK64" s="105"/>
      <c r="AL64" s="58"/>
      <c r="AM64" s="58"/>
      <c r="AN64" s="58"/>
      <c r="AO64" s="119"/>
      <c r="AP64" s="57"/>
      <c r="AQ64" s="106"/>
      <c r="AR64" s="57"/>
      <c r="AS64" s="57"/>
      <c r="AT64" s="57"/>
      <c r="AU64" s="57"/>
      <c r="AV64" s="57"/>
      <c r="AW64" s="57"/>
      <c r="AX64" s="57"/>
    </row>
    <row r="65" spans="1:50" ht="12" customHeight="1">
      <c r="A65" s="1629"/>
      <c r="B65" s="119"/>
      <c r="C65" s="57"/>
      <c r="D65" s="57"/>
      <c r="E65" s="103"/>
      <c r="F65" s="119"/>
      <c r="G65" s="57"/>
      <c r="H65" s="103"/>
      <c r="I65" s="119"/>
      <c r="J65" s="57"/>
      <c r="K65" s="57"/>
      <c r="L65" s="103"/>
      <c r="M65" s="119"/>
      <c r="N65" s="57"/>
      <c r="O65" s="57"/>
      <c r="P65" s="103"/>
      <c r="Q65" s="571"/>
      <c r="R65" s="155" t="s">
        <v>1017</v>
      </c>
      <c r="S65" s="155"/>
      <c r="T65" s="155"/>
      <c r="U65" s="695" t="s">
        <v>1107</v>
      </c>
      <c r="V65" s="155" t="s">
        <v>323</v>
      </c>
      <c r="W65" s="155"/>
      <c r="X65" s="155"/>
      <c r="Y65" s="695" t="s">
        <v>1107</v>
      </c>
      <c r="Z65" s="155" t="s">
        <v>1025</v>
      </c>
      <c r="AA65" s="155"/>
      <c r="AB65" s="155"/>
      <c r="AC65" s="155"/>
      <c r="AD65" s="695" t="s">
        <v>1107</v>
      </c>
      <c r="AE65" s="156" t="s">
        <v>1028</v>
      </c>
      <c r="AF65" s="155"/>
      <c r="AG65" s="155"/>
      <c r="AH65" s="155"/>
      <c r="AI65" s="155"/>
      <c r="AJ65" s="572"/>
      <c r="AK65" s="105"/>
      <c r="AL65" s="58"/>
      <c r="AM65" s="58"/>
      <c r="AN65" s="58"/>
      <c r="AO65" s="119"/>
      <c r="AP65" s="57"/>
      <c r="AQ65" s="106"/>
      <c r="AR65" s="57"/>
      <c r="AS65" s="57"/>
      <c r="AT65" s="57"/>
      <c r="AU65" s="57"/>
      <c r="AV65" s="57"/>
      <c r="AW65" s="57"/>
      <c r="AX65" s="57"/>
    </row>
    <row r="66" spans="1:50" ht="12" customHeight="1">
      <c r="A66" s="1629"/>
      <c r="B66" s="119"/>
      <c r="C66" s="57"/>
      <c r="D66" s="57"/>
      <c r="E66" s="103"/>
      <c r="F66" s="119"/>
      <c r="G66" s="57"/>
      <c r="H66" s="103"/>
      <c r="I66" s="119"/>
      <c r="J66" s="57"/>
      <c r="K66" s="57"/>
      <c r="L66" s="103"/>
      <c r="M66" s="119"/>
      <c r="N66" s="57"/>
      <c r="O66" s="57"/>
      <c r="P66" s="103"/>
      <c r="Q66" s="168"/>
      <c r="R66" s="573"/>
      <c r="S66" s="169"/>
      <c r="T66" s="169"/>
      <c r="U66" s="696" t="s">
        <v>1107</v>
      </c>
      <c r="V66" s="169" t="s">
        <v>1029</v>
      </c>
      <c r="W66" s="169"/>
      <c r="X66" s="169"/>
      <c r="Y66" s="696" t="s">
        <v>1107</v>
      </c>
      <c r="Z66" s="169" t="s">
        <v>1018</v>
      </c>
      <c r="AA66" s="169"/>
      <c r="AB66" s="169"/>
      <c r="AC66" s="169"/>
      <c r="AD66" s="696" t="s">
        <v>1107</v>
      </c>
      <c r="AE66" s="1852"/>
      <c r="AF66" s="1852"/>
      <c r="AG66" s="1852"/>
      <c r="AH66" s="1852"/>
      <c r="AI66" s="1852"/>
      <c r="AJ66" s="574"/>
      <c r="AK66" s="105"/>
      <c r="AL66" s="58"/>
      <c r="AM66" s="58"/>
      <c r="AN66" s="58"/>
      <c r="AO66" s="119"/>
      <c r="AP66" s="57"/>
      <c r="AQ66" s="106"/>
      <c r="AR66" s="57"/>
      <c r="AS66" s="57"/>
      <c r="AT66" s="57"/>
      <c r="AU66" s="57"/>
      <c r="AV66" s="57"/>
      <c r="AW66" s="57"/>
      <c r="AX66" s="57"/>
    </row>
    <row r="67" spans="1:50" ht="12" customHeight="1">
      <c r="A67" s="1629"/>
      <c r="B67" s="119"/>
      <c r="C67" s="57"/>
      <c r="D67" s="57"/>
      <c r="E67" s="103"/>
      <c r="F67" s="119"/>
      <c r="G67" s="57"/>
      <c r="H67" s="103"/>
      <c r="I67" s="119"/>
      <c r="J67" s="57"/>
      <c r="K67" s="57"/>
      <c r="L67" s="103"/>
      <c r="M67" s="119"/>
      <c r="N67" s="57"/>
      <c r="O67" s="57"/>
      <c r="P67" s="103"/>
      <c r="Q67" s="571"/>
      <c r="R67" s="57" t="s">
        <v>1020</v>
      </c>
      <c r="S67" s="57"/>
      <c r="T67" s="57"/>
      <c r="U67" s="683" t="s">
        <v>1107</v>
      </c>
      <c r="V67" s="57" t="s">
        <v>323</v>
      </c>
      <c r="W67" s="57"/>
      <c r="X67" s="57"/>
      <c r="Y67" s="683" t="s">
        <v>1107</v>
      </c>
      <c r="Z67" s="57" t="s">
        <v>1025</v>
      </c>
      <c r="AA67" s="57"/>
      <c r="AB67" s="57"/>
      <c r="AC67" s="57"/>
      <c r="AD67" s="683" t="s">
        <v>1107</v>
      </c>
      <c r="AE67" s="116" t="s">
        <v>1028</v>
      </c>
      <c r="AF67" s="57"/>
      <c r="AG67" s="57"/>
      <c r="AH67" s="57"/>
      <c r="AI67" s="57"/>
      <c r="AJ67" s="103"/>
      <c r="AK67" s="105"/>
      <c r="AL67" s="58"/>
      <c r="AM67" s="58"/>
      <c r="AN67" s="58"/>
      <c r="AO67" s="119"/>
      <c r="AP67" s="57"/>
      <c r="AQ67" s="106"/>
      <c r="AR67" s="57"/>
      <c r="AS67" s="57"/>
      <c r="AT67" s="57"/>
      <c r="AU67" s="57"/>
      <c r="AV67" s="57"/>
      <c r="AW67" s="57"/>
      <c r="AX67" s="57"/>
    </row>
    <row r="68" spans="1:50" ht="12" customHeight="1">
      <c r="A68" s="1629"/>
      <c r="B68" s="119"/>
      <c r="C68" s="57"/>
      <c r="D68" s="57"/>
      <c r="E68" s="103"/>
      <c r="F68" s="119"/>
      <c r="G68" s="57"/>
      <c r="H68" s="103"/>
      <c r="I68" s="119"/>
      <c r="J68" s="57"/>
      <c r="K68" s="57"/>
      <c r="L68" s="103"/>
      <c r="M68" s="119"/>
      <c r="N68" s="57"/>
      <c r="O68" s="57"/>
      <c r="P68" s="103"/>
      <c r="Q68" s="57"/>
      <c r="R68" s="57"/>
      <c r="S68" s="57"/>
      <c r="T68" s="57"/>
      <c r="U68" s="683" t="s">
        <v>1107</v>
      </c>
      <c r="V68" s="57" t="s">
        <v>1029</v>
      </c>
      <c r="W68" s="57"/>
      <c r="X68" s="57"/>
      <c r="Y68" s="683" t="s">
        <v>1107</v>
      </c>
      <c r="Z68" s="57" t="s">
        <v>1018</v>
      </c>
      <c r="AA68" s="57"/>
      <c r="AB68" s="57"/>
      <c r="AC68" s="57"/>
      <c r="AD68" s="683" t="s">
        <v>1107</v>
      </c>
      <c r="AE68" s="1852"/>
      <c r="AF68" s="1852"/>
      <c r="AG68" s="1852"/>
      <c r="AH68" s="1852"/>
      <c r="AI68" s="1852"/>
      <c r="AJ68" s="103"/>
      <c r="AK68" s="105"/>
      <c r="AL68" s="58"/>
      <c r="AM68" s="58"/>
      <c r="AN68" s="58"/>
      <c r="AO68" s="119"/>
      <c r="AP68" s="57"/>
      <c r="AQ68" s="106"/>
      <c r="AR68" s="57"/>
      <c r="AS68" s="57"/>
      <c r="AT68" s="57"/>
      <c r="AU68" s="57"/>
      <c r="AV68" s="57"/>
      <c r="AW68" s="57"/>
      <c r="AX68" s="57"/>
    </row>
    <row r="69" spans="1:50" ht="12" customHeight="1">
      <c r="A69" s="1629"/>
      <c r="B69" s="119"/>
      <c r="C69" s="57"/>
      <c r="D69" s="57"/>
      <c r="E69" s="103"/>
      <c r="F69" s="119"/>
      <c r="G69" s="57"/>
      <c r="H69" s="103"/>
      <c r="I69" s="119"/>
      <c r="J69" s="57"/>
      <c r="K69" s="57"/>
      <c r="L69" s="103"/>
      <c r="M69" s="119"/>
      <c r="N69" s="57"/>
      <c r="O69" s="57"/>
      <c r="P69" s="103"/>
      <c r="Q69" s="571"/>
      <c r="R69" s="155" t="s">
        <v>1022</v>
      </c>
      <c r="S69" s="155"/>
      <c r="T69" s="155"/>
      <c r="U69" s="695" t="s">
        <v>1107</v>
      </c>
      <c r="V69" s="155" t="s">
        <v>323</v>
      </c>
      <c r="W69" s="155"/>
      <c r="X69" s="155"/>
      <c r="Y69" s="695" t="s">
        <v>1107</v>
      </c>
      <c r="Z69" s="155" t="s">
        <v>1025</v>
      </c>
      <c r="AA69" s="155"/>
      <c r="AB69" s="155"/>
      <c r="AC69" s="155"/>
      <c r="AD69" s="695" t="s">
        <v>1107</v>
      </c>
      <c r="AE69" s="156" t="s">
        <v>1028</v>
      </c>
      <c r="AF69" s="155"/>
      <c r="AG69" s="155"/>
      <c r="AH69" s="155"/>
      <c r="AI69" s="155"/>
      <c r="AJ69" s="572"/>
      <c r="AK69" s="105"/>
      <c r="AL69" s="58"/>
      <c r="AM69" s="58"/>
      <c r="AN69" s="58"/>
      <c r="AO69" s="119"/>
      <c r="AP69" s="57"/>
      <c r="AQ69" s="106"/>
      <c r="AR69" s="57"/>
      <c r="AS69" s="57"/>
      <c r="AT69" s="57"/>
      <c r="AU69" s="57"/>
      <c r="AV69" s="57"/>
      <c r="AW69" s="57"/>
      <c r="AX69" s="57"/>
    </row>
    <row r="70" spans="1:50" ht="12" customHeight="1">
      <c r="A70" s="1629"/>
      <c r="B70" s="119"/>
      <c r="C70" s="57"/>
      <c r="D70" s="57"/>
      <c r="E70" s="103"/>
      <c r="F70" s="119"/>
      <c r="G70" s="57"/>
      <c r="H70" s="103"/>
      <c r="I70" s="119"/>
      <c r="J70" s="57"/>
      <c r="K70" s="57"/>
      <c r="L70" s="103"/>
      <c r="M70" s="119"/>
      <c r="N70" s="57"/>
      <c r="O70" s="57"/>
      <c r="P70" s="103"/>
      <c r="Q70" s="689" t="s">
        <v>1107</v>
      </c>
      <c r="R70" s="134" t="s">
        <v>1032</v>
      </c>
      <c r="S70" s="111"/>
      <c r="T70" s="111"/>
      <c r="U70" s="684" t="s">
        <v>1107</v>
      </c>
      <c r="V70" s="111" t="s">
        <v>1029</v>
      </c>
      <c r="W70" s="111"/>
      <c r="X70" s="111"/>
      <c r="Y70" s="684" t="s">
        <v>1107</v>
      </c>
      <c r="Z70" s="111" t="s">
        <v>1018</v>
      </c>
      <c r="AA70" s="111"/>
      <c r="AB70" s="111"/>
      <c r="AC70" s="111"/>
      <c r="AD70" s="684" t="s">
        <v>1107</v>
      </c>
      <c r="AE70" s="1852"/>
      <c r="AF70" s="1852"/>
      <c r="AG70" s="1852"/>
      <c r="AH70" s="1852"/>
      <c r="AI70" s="1852"/>
      <c r="AJ70" s="152"/>
      <c r="AK70" s="105"/>
      <c r="AL70" s="58"/>
      <c r="AM70" s="58"/>
      <c r="AN70" s="58"/>
      <c r="AO70" s="119"/>
      <c r="AP70" s="57"/>
      <c r="AQ70" s="106"/>
      <c r="AR70" s="57"/>
      <c r="AS70" s="57"/>
      <c r="AT70" s="57"/>
      <c r="AU70" s="57"/>
      <c r="AV70" s="57"/>
      <c r="AW70" s="57"/>
      <c r="AX70" s="57"/>
    </row>
    <row r="71" spans="1:50" ht="12" customHeight="1">
      <c r="A71" s="1629"/>
      <c r="B71" s="119"/>
      <c r="C71" s="57"/>
      <c r="D71" s="57"/>
      <c r="E71" s="103"/>
      <c r="F71" s="119"/>
      <c r="G71" s="57"/>
      <c r="H71" s="103"/>
      <c r="I71" s="119"/>
      <c r="J71" s="57"/>
      <c r="K71" s="57"/>
      <c r="L71" s="103"/>
      <c r="M71" s="119"/>
      <c r="N71" s="57"/>
      <c r="O71" s="57"/>
      <c r="P71" s="103"/>
      <c r="Q71" s="109" t="s">
        <v>555</v>
      </c>
      <c r="R71" s="109" t="s">
        <v>1033</v>
      </c>
      <c r="S71" s="109"/>
      <c r="T71" s="109"/>
      <c r="U71" s="109"/>
      <c r="V71" s="109"/>
      <c r="W71" s="109"/>
      <c r="X71" s="109"/>
      <c r="Y71" s="109"/>
      <c r="Z71" s="109"/>
      <c r="AA71" s="683" t="s">
        <v>1107</v>
      </c>
      <c r="AB71" s="118" t="s">
        <v>163</v>
      </c>
      <c r="AC71" s="157"/>
      <c r="AD71" s="157"/>
      <c r="AE71" s="157"/>
      <c r="AF71" s="157"/>
      <c r="AG71" s="109"/>
      <c r="AH71" s="109"/>
      <c r="AI71" s="109"/>
      <c r="AJ71" s="110"/>
      <c r="AK71" s="105"/>
      <c r="AL71" s="58"/>
      <c r="AM71" s="58"/>
      <c r="AN71" s="58"/>
      <c r="AO71" s="119"/>
      <c r="AP71" s="57"/>
      <c r="AQ71" s="106"/>
      <c r="AR71" s="57"/>
      <c r="AS71" s="57"/>
      <c r="AT71" s="57"/>
      <c r="AU71" s="57"/>
      <c r="AV71" s="57"/>
      <c r="AW71" s="57"/>
      <c r="AX71" s="57"/>
    </row>
    <row r="72" spans="1:50" ht="12" customHeight="1">
      <c r="A72" s="1629"/>
      <c r="B72" s="119"/>
      <c r="C72" s="57"/>
      <c r="D72" s="57"/>
      <c r="E72" s="103"/>
      <c r="F72" s="119"/>
      <c r="G72" s="57"/>
      <c r="H72" s="103"/>
      <c r="I72" s="119"/>
      <c r="J72" s="57"/>
      <c r="K72" s="57"/>
      <c r="L72" s="103"/>
      <c r="M72" s="119"/>
      <c r="N72" s="57"/>
      <c r="O72" s="57"/>
      <c r="P72" s="103"/>
      <c r="Q72" s="57"/>
      <c r="R72" s="57"/>
      <c r="S72" s="57" t="s">
        <v>1034</v>
      </c>
      <c r="T72" s="57"/>
      <c r="U72" s="57" t="s">
        <v>1647</v>
      </c>
      <c r="V72" s="1649"/>
      <c r="W72" s="1649"/>
      <c r="X72" s="1649"/>
      <c r="Y72" s="1649"/>
      <c r="Z72" s="1649"/>
      <c r="AA72" s="1649"/>
      <c r="AB72" s="1649"/>
      <c r="AC72" s="1649"/>
      <c r="AD72" s="1649"/>
      <c r="AE72" s="1649"/>
      <c r="AF72" s="1649"/>
      <c r="AG72" s="57" t="s">
        <v>1316</v>
      </c>
      <c r="AH72" s="57"/>
      <c r="AI72" s="57"/>
      <c r="AJ72" s="103"/>
      <c r="AK72" s="105"/>
      <c r="AL72" s="58"/>
      <c r="AM72" s="58"/>
      <c r="AN72" s="58"/>
      <c r="AO72" s="119"/>
      <c r="AP72" s="57"/>
      <c r="AQ72" s="106"/>
      <c r="AR72" s="57"/>
      <c r="AS72" s="57"/>
      <c r="AT72" s="57"/>
      <c r="AU72" s="57"/>
      <c r="AV72" s="57"/>
      <c r="AW72" s="57"/>
      <c r="AX72" s="57"/>
    </row>
    <row r="73" spans="1:50" ht="12" customHeight="1">
      <c r="A73" s="1629"/>
      <c r="B73" s="119"/>
      <c r="C73" s="57"/>
      <c r="D73" s="57"/>
      <c r="E73" s="103"/>
      <c r="F73" s="119"/>
      <c r="G73" s="57"/>
      <c r="H73" s="103"/>
      <c r="I73" s="119"/>
      <c r="J73" s="57"/>
      <c r="K73" s="57"/>
      <c r="L73" s="103"/>
      <c r="M73" s="119"/>
      <c r="N73" s="57"/>
      <c r="O73" s="57"/>
      <c r="P73" s="103"/>
      <c r="Q73" s="57"/>
      <c r="R73" s="57" t="s">
        <v>1035</v>
      </c>
      <c r="S73" s="57"/>
      <c r="T73" s="57"/>
      <c r="U73" s="683" t="s">
        <v>1107</v>
      </c>
      <c r="V73" s="57" t="s">
        <v>323</v>
      </c>
      <c r="W73" s="57"/>
      <c r="X73" s="57"/>
      <c r="Y73" s="683" t="s">
        <v>1107</v>
      </c>
      <c r="Z73" s="57" t="s">
        <v>1025</v>
      </c>
      <c r="AA73" s="57"/>
      <c r="AB73" s="57"/>
      <c r="AC73" s="57"/>
      <c r="AD73" s="683" t="s">
        <v>1107</v>
      </c>
      <c r="AE73" s="116" t="s">
        <v>516</v>
      </c>
      <c r="AF73" s="57"/>
      <c r="AG73" s="57"/>
      <c r="AH73" s="57"/>
      <c r="AI73" s="57"/>
      <c r="AJ73" s="103"/>
      <c r="AK73" s="105"/>
      <c r="AL73" s="58"/>
      <c r="AM73" s="58"/>
      <c r="AN73" s="58"/>
      <c r="AO73" s="119"/>
      <c r="AP73" s="57"/>
      <c r="AQ73" s="106"/>
      <c r="AR73" s="57"/>
      <c r="AS73" s="57"/>
      <c r="AT73" s="57"/>
      <c r="AU73" s="57"/>
      <c r="AV73" s="57"/>
      <c r="AW73" s="57"/>
      <c r="AX73" s="57"/>
    </row>
    <row r="74" spans="1:50" ht="12" customHeight="1">
      <c r="A74" s="1629"/>
      <c r="B74" s="119"/>
      <c r="C74" s="57"/>
      <c r="D74" s="57"/>
      <c r="E74" s="103"/>
      <c r="F74" s="119"/>
      <c r="G74" s="57"/>
      <c r="H74" s="103"/>
      <c r="I74" s="119"/>
      <c r="J74" s="57"/>
      <c r="K74" s="57"/>
      <c r="L74" s="103"/>
      <c r="M74" s="119"/>
      <c r="N74" s="57"/>
      <c r="O74" s="57"/>
      <c r="P74" s="103"/>
      <c r="Q74" s="57"/>
      <c r="R74" s="57"/>
      <c r="S74" s="57"/>
      <c r="T74" s="57"/>
      <c r="U74" s="683" t="s">
        <v>1107</v>
      </c>
      <c r="V74" s="57" t="s">
        <v>1029</v>
      </c>
      <c r="W74" s="57"/>
      <c r="X74" s="57"/>
      <c r="Y74" s="683" t="s">
        <v>1107</v>
      </c>
      <c r="Z74" s="57" t="s">
        <v>1018</v>
      </c>
      <c r="AA74" s="111"/>
      <c r="AB74" s="111"/>
      <c r="AC74" s="57"/>
      <c r="AD74" s="683" t="s">
        <v>1107</v>
      </c>
      <c r="AE74" s="1852"/>
      <c r="AF74" s="1852"/>
      <c r="AG74" s="1852"/>
      <c r="AH74" s="1852"/>
      <c r="AI74" s="1852"/>
      <c r="AJ74" s="152"/>
      <c r="AK74" s="105"/>
      <c r="AL74" s="58"/>
      <c r="AM74" s="58"/>
      <c r="AN74" s="58"/>
      <c r="AO74" s="119"/>
      <c r="AP74" s="57"/>
      <c r="AQ74" s="106"/>
      <c r="AR74" s="57"/>
      <c r="AS74" s="57"/>
      <c r="AT74" s="57"/>
      <c r="AU74" s="57"/>
      <c r="AV74" s="57"/>
      <c r="AW74" s="57"/>
      <c r="AX74" s="57"/>
    </row>
    <row r="75" spans="1:50" ht="12" customHeight="1">
      <c r="A75" s="1629"/>
      <c r="B75" s="119"/>
      <c r="C75" s="57"/>
      <c r="D75" s="57"/>
      <c r="E75" s="103"/>
      <c r="F75" s="119"/>
      <c r="G75" s="57"/>
      <c r="H75" s="103"/>
      <c r="I75" s="119"/>
      <c r="J75" s="57"/>
      <c r="K75" s="57"/>
      <c r="L75" s="103"/>
      <c r="M75" s="119"/>
      <c r="N75" s="57"/>
      <c r="O75" s="57"/>
      <c r="P75" s="103"/>
      <c r="Q75" s="109" t="s">
        <v>555</v>
      </c>
      <c r="R75" s="109" t="s">
        <v>1036</v>
      </c>
      <c r="S75" s="109"/>
      <c r="T75" s="109"/>
      <c r="U75" s="109"/>
      <c r="V75" s="109"/>
      <c r="W75" s="109"/>
      <c r="X75" s="109"/>
      <c r="Y75" s="109"/>
      <c r="Z75" s="109"/>
      <c r="AA75" s="683" t="s">
        <v>1107</v>
      </c>
      <c r="AB75" s="118" t="s">
        <v>163</v>
      </c>
      <c r="AC75" s="157"/>
      <c r="AD75" s="157"/>
      <c r="AE75" s="157"/>
      <c r="AF75" s="157"/>
      <c r="AG75" s="109"/>
      <c r="AH75" s="109"/>
      <c r="AI75" s="109"/>
      <c r="AJ75" s="110"/>
      <c r="AK75" s="105"/>
      <c r="AL75" s="58"/>
      <c r="AM75" s="58"/>
      <c r="AN75" s="58"/>
      <c r="AO75" s="119"/>
      <c r="AP75" s="57"/>
      <c r="AQ75" s="106"/>
      <c r="AR75" s="57"/>
      <c r="AS75" s="57"/>
      <c r="AT75" s="57"/>
      <c r="AU75" s="57"/>
      <c r="AV75" s="57"/>
      <c r="AW75" s="57"/>
      <c r="AX75" s="57"/>
    </row>
    <row r="76" spans="1:50" ht="12" customHeight="1">
      <c r="A76" s="1629"/>
      <c r="B76" s="119"/>
      <c r="C76" s="57"/>
      <c r="D76" s="57"/>
      <c r="E76" s="103"/>
      <c r="F76" s="119"/>
      <c r="G76" s="57"/>
      <c r="H76" s="103"/>
      <c r="I76" s="119"/>
      <c r="J76" s="57"/>
      <c r="K76" s="57"/>
      <c r="L76" s="103"/>
      <c r="M76" s="119"/>
      <c r="N76" s="57"/>
      <c r="O76" s="57"/>
      <c r="P76" s="103"/>
      <c r="Q76" s="57"/>
      <c r="R76" s="57"/>
      <c r="S76" s="57" t="s">
        <v>1034</v>
      </c>
      <c r="T76" s="57"/>
      <c r="U76" s="57" t="s">
        <v>1647</v>
      </c>
      <c r="V76" s="1649"/>
      <c r="W76" s="1649"/>
      <c r="X76" s="1649"/>
      <c r="Y76" s="1649"/>
      <c r="Z76" s="1649"/>
      <c r="AA76" s="1649"/>
      <c r="AB76" s="1649"/>
      <c r="AC76" s="1649"/>
      <c r="AD76" s="1649"/>
      <c r="AE76" s="1649"/>
      <c r="AF76" s="1649"/>
      <c r="AG76" s="57" t="s">
        <v>1316</v>
      </c>
      <c r="AH76" s="57"/>
      <c r="AI76" s="57"/>
      <c r="AJ76" s="103"/>
      <c r="AK76" s="105"/>
      <c r="AL76" s="58"/>
      <c r="AM76" s="58"/>
      <c r="AN76" s="58"/>
      <c r="AO76" s="119"/>
      <c r="AP76" s="57"/>
      <c r="AQ76" s="106"/>
      <c r="AR76" s="57"/>
      <c r="AS76" s="57"/>
      <c r="AT76" s="57"/>
      <c r="AU76" s="57"/>
      <c r="AV76" s="57"/>
      <c r="AW76" s="57"/>
      <c r="AX76" s="57"/>
    </row>
    <row r="77" spans="1:50" ht="12" customHeight="1">
      <c r="A77" s="1629"/>
      <c r="B77" s="119"/>
      <c r="C77" s="57"/>
      <c r="D77" s="57"/>
      <c r="E77" s="103"/>
      <c r="F77" s="119"/>
      <c r="G77" s="57"/>
      <c r="H77" s="103"/>
      <c r="I77" s="119"/>
      <c r="J77" s="57"/>
      <c r="K77" s="57"/>
      <c r="L77" s="103"/>
      <c r="M77" s="119"/>
      <c r="N77" s="57"/>
      <c r="O77" s="57"/>
      <c r="P77" s="103"/>
      <c r="Q77" s="57"/>
      <c r="R77" s="57" t="s">
        <v>1035</v>
      </c>
      <c r="S77" s="57"/>
      <c r="T77" s="57"/>
      <c r="U77" s="683" t="s">
        <v>1107</v>
      </c>
      <c r="V77" s="57" t="s">
        <v>323</v>
      </c>
      <c r="W77" s="57"/>
      <c r="X77" s="57"/>
      <c r="Y77" s="683" t="s">
        <v>1107</v>
      </c>
      <c r="Z77" s="57" t="s">
        <v>1025</v>
      </c>
      <c r="AA77" s="57"/>
      <c r="AB77" s="57"/>
      <c r="AC77" s="57"/>
      <c r="AD77" s="683" t="s">
        <v>1107</v>
      </c>
      <c r="AE77" s="116" t="s">
        <v>516</v>
      </c>
      <c r="AF77" s="57"/>
      <c r="AG77" s="57"/>
      <c r="AH77" s="57"/>
      <c r="AI77" s="57"/>
      <c r="AJ77" s="103"/>
      <c r="AK77" s="105"/>
      <c r="AL77" s="58"/>
      <c r="AM77" s="58"/>
      <c r="AN77" s="58"/>
      <c r="AO77" s="119"/>
      <c r="AP77" s="57"/>
      <c r="AQ77" s="106"/>
      <c r="AR77" s="57"/>
      <c r="AS77" s="57"/>
      <c r="AT77" s="57"/>
      <c r="AU77" s="57"/>
      <c r="AV77" s="57"/>
      <c r="AW77" s="57"/>
      <c r="AX77" s="57"/>
    </row>
    <row r="78" spans="1:50" ht="12" customHeight="1">
      <c r="A78" s="1629"/>
      <c r="B78" s="119"/>
      <c r="C78" s="57"/>
      <c r="D78" s="57"/>
      <c r="E78" s="103"/>
      <c r="F78" s="119"/>
      <c r="G78" s="57"/>
      <c r="H78" s="103"/>
      <c r="I78" s="119"/>
      <c r="J78" s="57"/>
      <c r="K78" s="57"/>
      <c r="L78" s="103"/>
      <c r="M78" s="119"/>
      <c r="N78" s="57"/>
      <c r="O78" s="57"/>
      <c r="P78" s="103"/>
      <c r="Q78" s="57"/>
      <c r="R78" s="57"/>
      <c r="S78" s="57"/>
      <c r="T78" s="57"/>
      <c r="U78" s="683" t="s">
        <v>1107</v>
      </c>
      <c r="V78" s="57" t="s">
        <v>1029</v>
      </c>
      <c r="W78" s="57"/>
      <c r="X78" s="57"/>
      <c r="Y78" s="683" t="s">
        <v>1107</v>
      </c>
      <c r="Z78" s="57" t="s">
        <v>1018</v>
      </c>
      <c r="AA78" s="111"/>
      <c r="AB78" s="111"/>
      <c r="AC78" s="57"/>
      <c r="AD78" s="683" t="s">
        <v>1107</v>
      </c>
      <c r="AE78" s="1852"/>
      <c r="AF78" s="1852"/>
      <c r="AG78" s="1852"/>
      <c r="AH78" s="1852"/>
      <c r="AI78" s="1852"/>
      <c r="AJ78" s="152"/>
      <c r="AK78" s="105"/>
      <c r="AL78" s="58"/>
      <c r="AM78" s="58"/>
      <c r="AN78" s="58"/>
      <c r="AO78" s="119"/>
      <c r="AP78" s="57"/>
      <c r="AQ78" s="106"/>
      <c r="AR78" s="57"/>
      <c r="AS78" s="57"/>
      <c r="AT78" s="57"/>
      <c r="AU78" s="57"/>
      <c r="AV78" s="57"/>
      <c r="AW78" s="57"/>
      <c r="AX78" s="57"/>
    </row>
    <row r="79" spans="1:50" ht="12" customHeight="1">
      <c r="A79" s="1629"/>
      <c r="B79" s="119"/>
      <c r="C79" s="57"/>
      <c r="D79" s="57"/>
      <c r="E79" s="103"/>
      <c r="F79" s="119"/>
      <c r="G79" s="57"/>
      <c r="H79" s="103"/>
      <c r="I79" s="119"/>
      <c r="J79" s="57"/>
      <c r="K79" s="57"/>
      <c r="L79" s="103"/>
      <c r="M79" s="119"/>
      <c r="N79" s="57"/>
      <c r="O79" s="57"/>
      <c r="P79" s="103"/>
      <c r="Q79" s="109" t="s">
        <v>555</v>
      </c>
      <c r="R79" s="109" t="s">
        <v>1037</v>
      </c>
      <c r="S79" s="109"/>
      <c r="T79" s="109"/>
      <c r="U79" s="109"/>
      <c r="V79" s="109"/>
      <c r="W79" s="109"/>
      <c r="X79" s="109"/>
      <c r="Y79" s="109"/>
      <c r="Z79" s="109"/>
      <c r="AA79" s="683" t="s">
        <v>1107</v>
      </c>
      <c r="AB79" s="118" t="s">
        <v>163</v>
      </c>
      <c r="AC79" s="157"/>
      <c r="AD79" s="157"/>
      <c r="AE79" s="157"/>
      <c r="AF79" s="157"/>
      <c r="AG79" s="109"/>
      <c r="AH79" s="109"/>
      <c r="AI79" s="109"/>
      <c r="AJ79" s="110"/>
      <c r="AK79" s="105"/>
      <c r="AL79" s="58"/>
      <c r="AM79" s="58"/>
      <c r="AN79" s="58"/>
      <c r="AO79" s="119"/>
      <c r="AP79" s="57"/>
      <c r="AQ79" s="106"/>
      <c r="AR79" s="57"/>
      <c r="AS79" s="57"/>
      <c r="AT79" s="57"/>
      <c r="AU79" s="57"/>
      <c r="AV79" s="57"/>
      <c r="AW79" s="57"/>
      <c r="AX79" s="57"/>
    </row>
    <row r="80" spans="1:50" ht="12" customHeight="1">
      <c r="A80" s="1629"/>
      <c r="B80" s="119"/>
      <c r="C80" s="57"/>
      <c r="D80" s="57"/>
      <c r="E80" s="103"/>
      <c r="F80" s="119"/>
      <c r="G80" s="57"/>
      <c r="H80" s="103"/>
      <c r="I80" s="119"/>
      <c r="J80" s="57"/>
      <c r="K80" s="57"/>
      <c r="L80" s="103"/>
      <c r="M80" s="119"/>
      <c r="N80" s="57"/>
      <c r="O80" s="57"/>
      <c r="P80" s="103"/>
      <c r="Q80" s="57"/>
      <c r="R80" s="57"/>
      <c r="S80" s="57" t="s">
        <v>1034</v>
      </c>
      <c r="T80" s="57"/>
      <c r="U80" s="57" t="s">
        <v>1647</v>
      </c>
      <c r="V80" s="1649"/>
      <c r="W80" s="1649"/>
      <c r="X80" s="1649"/>
      <c r="Y80" s="1649"/>
      <c r="Z80" s="1649"/>
      <c r="AA80" s="1649"/>
      <c r="AB80" s="1649"/>
      <c r="AC80" s="1649"/>
      <c r="AD80" s="1649"/>
      <c r="AE80" s="1649"/>
      <c r="AF80" s="1649"/>
      <c r="AG80" s="57" t="s">
        <v>1316</v>
      </c>
      <c r="AH80" s="57"/>
      <c r="AI80" s="57"/>
      <c r="AJ80" s="103"/>
      <c r="AK80" s="105"/>
      <c r="AL80" s="58"/>
      <c r="AM80" s="58"/>
      <c r="AN80" s="58"/>
      <c r="AO80" s="119"/>
      <c r="AP80" s="57"/>
      <c r="AQ80" s="106"/>
      <c r="AR80" s="57"/>
      <c r="AS80" s="57"/>
      <c r="AT80" s="57"/>
      <c r="AU80" s="57"/>
      <c r="AV80" s="57"/>
      <c r="AW80" s="57"/>
      <c r="AX80" s="57"/>
    </row>
    <row r="81" spans="1:50" ht="12" customHeight="1">
      <c r="A81" s="1629"/>
      <c r="B81" s="119"/>
      <c r="C81" s="57"/>
      <c r="D81" s="57"/>
      <c r="E81" s="103"/>
      <c r="F81" s="119"/>
      <c r="G81" s="57"/>
      <c r="H81" s="103"/>
      <c r="I81" s="119" t="s">
        <v>1562</v>
      </c>
      <c r="J81" s="57"/>
      <c r="K81" s="57"/>
      <c r="L81" s="103"/>
      <c r="M81" s="119"/>
      <c r="N81" s="57"/>
      <c r="O81" s="57"/>
      <c r="P81" s="103"/>
      <c r="Q81" s="57"/>
      <c r="R81" s="57" t="s">
        <v>1035</v>
      </c>
      <c r="S81" s="57"/>
      <c r="T81" s="57"/>
      <c r="U81" s="683" t="s">
        <v>1107</v>
      </c>
      <c r="V81" s="57" t="s">
        <v>323</v>
      </c>
      <c r="W81" s="57"/>
      <c r="X81" s="57"/>
      <c r="Y81" s="683" t="s">
        <v>1107</v>
      </c>
      <c r="Z81" s="57" t="s">
        <v>1025</v>
      </c>
      <c r="AA81" s="57"/>
      <c r="AB81" s="57"/>
      <c r="AC81" s="57"/>
      <c r="AD81" s="683" t="s">
        <v>1107</v>
      </c>
      <c r="AE81" s="116" t="s">
        <v>516</v>
      </c>
      <c r="AF81" s="57"/>
      <c r="AG81" s="57"/>
      <c r="AH81" s="57"/>
      <c r="AI81" s="57"/>
      <c r="AJ81" s="103"/>
      <c r="AK81" s="105"/>
      <c r="AL81" s="58"/>
      <c r="AM81" s="58"/>
      <c r="AN81" s="58"/>
      <c r="AO81" s="119"/>
      <c r="AP81" s="57"/>
      <c r="AQ81" s="106"/>
      <c r="AR81" s="57"/>
      <c r="AS81" s="57"/>
      <c r="AT81" s="57"/>
      <c r="AU81" s="57"/>
      <c r="AV81" s="57"/>
      <c r="AW81" s="57"/>
      <c r="AX81" s="57"/>
    </row>
    <row r="82" spans="1:50" ht="12" customHeight="1" thickBot="1">
      <c r="A82" s="1630"/>
      <c r="B82" s="140"/>
      <c r="C82" s="126"/>
      <c r="D82" s="126"/>
      <c r="E82" s="128"/>
      <c r="F82" s="140"/>
      <c r="G82" s="126"/>
      <c r="H82" s="128"/>
      <c r="I82" s="140" t="s">
        <v>1563</v>
      </c>
      <c r="J82" s="126"/>
      <c r="K82" s="126"/>
      <c r="L82" s="128"/>
      <c r="M82" s="140"/>
      <c r="N82" s="126"/>
      <c r="O82" s="126"/>
      <c r="P82" s="128"/>
      <c r="Q82" s="126"/>
      <c r="R82" s="126"/>
      <c r="S82" s="126"/>
      <c r="T82" s="126"/>
      <c r="U82" s="688" t="s">
        <v>1107</v>
      </c>
      <c r="V82" s="126" t="s">
        <v>1029</v>
      </c>
      <c r="W82" s="126"/>
      <c r="X82" s="126"/>
      <c r="Y82" s="688" t="s">
        <v>1107</v>
      </c>
      <c r="Z82" s="126" t="s">
        <v>1018</v>
      </c>
      <c r="AA82" s="126"/>
      <c r="AB82" s="126"/>
      <c r="AC82" s="126"/>
      <c r="AD82" s="688" t="s">
        <v>1107</v>
      </c>
      <c r="AE82" s="1805"/>
      <c r="AF82" s="1805"/>
      <c r="AG82" s="1805"/>
      <c r="AH82" s="1805"/>
      <c r="AI82" s="1805"/>
      <c r="AJ82" s="128"/>
      <c r="AK82" s="129"/>
      <c r="AL82" s="61"/>
      <c r="AM82" s="61"/>
      <c r="AN82" s="61"/>
      <c r="AO82" s="140"/>
      <c r="AP82" s="126"/>
      <c r="AQ82" s="130"/>
      <c r="AR82" s="57"/>
      <c r="AS82" s="57"/>
      <c r="AT82" s="57"/>
      <c r="AU82" s="57"/>
      <c r="AV82" s="57"/>
      <c r="AW82" s="57"/>
      <c r="AX82" s="57"/>
    </row>
    <row r="83" spans="1:50" ht="12" customHeight="1"/>
    <row r="84" spans="1:50" ht="12" customHeight="1"/>
    <row r="85" spans="1:50" ht="12" customHeight="1"/>
    <row r="86" spans="1:50" ht="12" customHeight="1"/>
    <row r="87" spans="1:50" ht="12" customHeight="1"/>
    <row r="88" spans="1:50" ht="12" customHeight="1"/>
    <row r="89" spans="1:50" ht="12" customHeight="1"/>
    <row r="90" spans="1:50" ht="12" customHeight="1"/>
    <row r="91" spans="1:50" ht="12" customHeight="1"/>
    <row r="92" spans="1:50" ht="12" customHeight="1"/>
    <row r="93" spans="1:50" ht="12" customHeight="1"/>
    <row r="94" spans="1:50" ht="12" customHeight="1"/>
    <row r="95" spans="1:50" ht="12" customHeight="1"/>
    <row r="96" spans="1:50" ht="12" customHeight="1"/>
    <row r="97" ht="12" customHeight="1"/>
    <row r="98" ht="12" customHeight="1"/>
    <row r="99" ht="12" customHeight="1"/>
    <row r="100" ht="12" customHeight="1"/>
    <row r="101" ht="12" customHeight="1"/>
  </sheetData>
  <mergeCells count="57">
    <mergeCell ref="AE82:AI82"/>
    <mergeCell ref="AE66:AI66"/>
    <mergeCell ref="AE68:AI68"/>
    <mergeCell ref="AE70:AI70"/>
    <mergeCell ref="AE74:AI74"/>
    <mergeCell ref="AE78:AI78"/>
    <mergeCell ref="V80:AF80"/>
    <mergeCell ref="V72:AF72"/>
    <mergeCell ref="V76:AF76"/>
    <mergeCell ref="AE64:AI64"/>
    <mergeCell ref="F12:H12"/>
    <mergeCell ref="I43:L43"/>
    <mergeCell ref="AG34:AI34"/>
    <mergeCell ref="I24:L25"/>
    <mergeCell ref="AG47:AI47"/>
    <mergeCell ref="AG48:AI48"/>
    <mergeCell ref="AE51:AI51"/>
    <mergeCell ref="AE53:AI53"/>
    <mergeCell ref="AE55:AI55"/>
    <mergeCell ref="A12:A82"/>
    <mergeCell ref="W25:AF25"/>
    <mergeCell ref="W26:AF26"/>
    <mergeCell ref="Y30:AF30"/>
    <mergeCell ref="AC32:AF32"/>
    <mergeCell ref="AC42:AH42"/>
    <mergeCell ref="AC41:AH41"/>
    <mergeCell ref="AC39:AH39"/>
    <mergeCell ref="AC37:AH37"/>
    <mergeCell ref="AC35:AH35"/>
    <mergeCell ref="AC46:AH46"/>
    <mergeCell ref="AG44:AI44"/>
    <mergeCell ref="AG45:AI45"/>
    <mergeCell ref="AE57:AI57"/>
    <mergeCell ref="AE59:AI59"/>
    <mergeCell ref="AE62:AI62"/>
    <mergeCell ref="F11:H11"/>
    <mergeCell ref="I11:L11"/>
    <mergeCell ref="M11:P11"/>
    <mergeCell ref="Q5:T5"/>
    <mergeCell ref="U5:AQ5"/>
    <mergeCell ref="A7:AC7"/>
    <mergeCell ref="B10:E10"/>
    <mergeCell ref="F10:H10"/>
    <mergeCell ref="I10:L10"/>
    <mergeCell ref="AO10:AQ10"/>
    <mergeCell ref="AO11:AQ11"/>
    <mergeCell ref="B11:E11"/>
    <mergeCell ref="AK11:AN11"/>
    <mergeCell ref="Q1:T1"/>
    <mergeCell ref="U1:AL1"/>
    <mergeCell ref="AM1:AQ1"/>
    <mergeCell ref="Q2:T4"/>
    <mergeCell ref="U2:AL2"/>
    <mergeCell ref="AM2:AO4"/>
    <mergeCell ref="AP2:AQ4"/>
    <mergeCell ref="U3:AL3"/>
    <mergeCell ref="U4:AL4"/>
  </mergeCells>
  <phoneticPr fontId="4"/>
  <dataValidations count="6">
    <dataValidation type="list" showInputMessage="1" showErrorMessage="1" sqref="AK24 AK12 AK16" xr:uid="{00000000-0002-0000-1100-000000000000}">
      <formula1>"　,■,□"</formula1>
    </dataValidation>
    <dataValidation type="list" allowBlank="1" showInputMessage="1" showErrorMessage="1" sqref="AK25:AK26 AK43:AK48 AF34 AF40 AD81:AD82 X44:X48 AB44:AB47 AA79 AF47:AF48 AK33:AK39 X38 U77:U78 X40 AD61:AD70 AA75 AB33:AB42 Y50:Y59 U61:U70 U50:U59 U73:U74 Y73:Y74 AD73:AD74 Y77:Y78 AD77:AD78 AD50:AD59 U81:U82 Y81:Y82 X42 X34 T33:T42 AF36 U44:U48 Q70 AF44:AF45 AA71 Y61:Y70 R30 R25:R28 R32 Q62 X36 AA23 AK13:AK14 AK20:AK23 U12:U23 X12:X23 AA15 AK17:AK18 AA19" xr:uid="{00000000-0002-0000-1100-000001000000}">
      <formula1>"■,□"</formula1>
    </dataValidation>
    <dataValidation type="list" allowBlank="1" showInputMessage="1" sqref="W25:AF26" xr:uid="{00000000-0002-0000-1100-000002000000}">
      <formula1>$AS$25:$AX$25</formula1>
    </dataValidation>
    <dataValidation type="list" allowBlank="1" showInputMessage="1" sqref="AC32:AF32" xr:uid="{00000000-0002-0000-1100-000003000000}">
      <formula1>$AS$32:$AV$32</formula1>
    </dataValidation>
    <dataValidation type="list" allowBlank="1" showInputMessage="1" sqref="Y30:AF30" xr:uid="{00000000-0002-0000-1100-000004000000}">
      <formula1>$AS$30:$AU$30</formula1>
    </dataValidation>
    <dataValidation type="list" allowBlank="1" showInputMessage="1" sqref="F12:H12" xr:uid="{00000000-0002-0000-1100-000005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A1:AX7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1004</v>
      </c>
      <c r="AN1" s="1722"/>
      <c r="AO1" s="1722"/>
      <c r="AP1" s="1722"/>
      <c r="AQ1" s="1723"/>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1910</v>
      </c>
      <c r="AN2" s="1826"/>
      <c r="AO2" s="1826"/>
      <c r="AP2" s="1732">
        <v>1</v>
      </c>
      <c r="AQ2" s="1830"/>
      <c r="AR2" s="57"/>
      <c r="AS2" s="57"/>
      <c r="AT2" s="57"/>
      <c r="AU2" s="57"/>
      <c r="AV2" s="57"/>
      <c r="AW2" s="57"/>
      <c r="AX2" s="57"/>
    </row>
    <row r="3" spans="1:50"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c r="AR3" s="57"/>
      <c r="AS3" s="57"/>
      <c r="AT3" s="57"/>
      <c r="AU3" s="57"/>
      <c r="AV3" s="57"/>
      <c r="AW3" s="57"/>
      <c r="AX3" s="57"/>
    </row>
    <row r="4" spans="1:50"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c r="AR4" s="57"/>
      <c r="AS4" s="57"/>
      <c r="AT4" s="57"/>
      <c r="AU4" s="57"/>
      <c r="AV4" s="57"/>
      <c r="AW4" s="57"/>
      <c r="AX4" s="57"/>
    </row>
    <row r="5" spans="1:50"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row>
    <row r="6" spans="1:50"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c r="AX6" s="57"/>
    </row>
    <row r="7" spans="1:50" ht="18.75" customHeight="1">
      <c r="A7" s="1765" t="s">
        <v>2698</v>
      </c>
      <c r="B7" s="1765"/>
      <c r="C7" s="1765"/>
      <c r="D7" s="1765"/>
      <c r="E7" s="1765"/>
      <c r="F7" s="1765"/>
      <c r="G7" s="1765"/>
      <c r="H7" s="1765"/>
      <c r="I7" s="1765"/>
      <c r="J7" s="1765"/>
      <c r="K7" s="1765"/>
      <c r="L7" s="1765"/>
      <c r="M7" s="1765"/>
      <c r="N7" s="1765"/>
      <c r="O7" s="1765"/>
      <c r="P7" s="1765"/>
      <c r="Q7" s="1765"/>
      <c r="R7" s="1765"/>
      <c r="S7" s="1765"/>
      <c r="T7" s="1765"/>
      <c r="U7" s="1765"/>
      <c r="V7" s="1765"/>
      <c r="W7" s="1765"/>
      <c r="X7" s="1765"/>
      <c r="Y7" s="1765"/>
      <c r="Z7" s="1765"/>
      <c r="AA7" s="1765"/>
      <c r="AB7" s="1765"/>
      <c r="AC7" s="1765"/>
      <c r="AD7" s="57"/>
      <c r="AE7" s="57"/>
      <c r="AF7" s="57"/>
      <c r="AG7" s="57"/>
      <c r="AH7" s="57"/>
      <c r="AI7" s="662"/>
      <c r="AJ7" s="57"/>
      <c r="AK7" s="57"/>
      <c r="AL7" s="570"/>
      <c r="AM7" s="570"/>
      <c r="AN7" s="570"/>
      <c r="AO7" s="120"/>
      <c r="AP7" s="120"/>
      <c r="AQ7" s="120" t="s">
        <v>911</v>
      </c>
      <c r="AR7" s="57"/>
      <c r="AS7" s="57"/>
      <c r="AT7" s="57"/>
      <c r="AU7" s="57"/>
      <c r="AV7" s="57"/>
      <c r="AW7" s="57"/>
      <c r="AX7" s="57"/>
    </row>
    <row r="8" spans="1:50" ht="12"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0"/>
      <c r="AM8" s="570"/>
      <c r="AN8" s="570"/>
      <c r="AO8" s="120"/>
      <c r="AP8" s="120"/>
      <c r="AQ8" s="120"/>
      <c r="AR8" s="57"/>
      <c r="AS8" s="57"/>
      <c r="AT8" s="57"/>
      <c r="AU8" s="57"/>
      <c r="AV8" s="57"/>
      <c r="AW8" s="57"/>
      <c r="AX8" s="57"/>
    </row>
    <row r="9" spans="1:50"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c r="AX9" s="57"/>
    </row>
    <row r="10" spans="1:50"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1870</v>
      </c>
      <c r="AO10" s="1620" t="s">
        <v>115</v>
      </c>
      <c r="AP10" s="1621"/>
      <c r="AQ10" s="1622"/>
      <c r="AR10" s="57"/>
      <c r="AS10" s="57"/>
      <c r="AT10" s="57"/>
      <c r="AU10" s="57"/>
      <c r="AV10" s="57"/>
      <c r="AW10" s="57"/>
      <c r="AX10" s="57"/>
    </row>
    <row r="11" spans="1:50"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c r="AV11" s="57"/>
      <c r="AW11" s="57"/>
      <c r="AX11" s="57"/>
    </row>
    <row r="12" spans="1:50" ht="12" customHeight="1">
      <c r="A12" s="1628" t="s">
        <v>1869</v>
      </c>
      <c r="B12" s="146" t="s">
        <v>250</v>
      </c>
      <c r="C12" s="147"/>
      <c r="D12" s="147"/>
      <c r="E12" s="148"/>
      <c r="F12" s="1695" t="str">
        <f>自己評価書表紙!O38</f>
        <v>-</v>
      </c>
      <c r="G12" s="1648"/>
      <c r="H12" s="1696"/>
      <c r="I12" s="525" t="s">
        <v>1912</v>
      </c>
      <c r="J12" s="141"/>
      <c r="K12" s="141"/>
      <c r="L12" s="172"/>
      <c r="M12" s="525" t="s">
        <v>1913</v>
      </c>
      <c r="N12" s="141"/>
      <c r="O12" s="141"/>
      <c r="P12" s="172"/>
      <c r="Q12" s="141" t="s">
        <v>1248</v>
      </c>
      <c r="R12" s="141" t="s">
        <v>1913</v>
      </c>
      <c r="S12" s="141"/>
      <c r="T12" s="141"/>
      <c r="U12" s="59"/>
      <c r="V12" s="141"/>
      <c r="W12" s="141"/>
      <c r="X12" s="59"/>
      <c r="Y12" s="141"/>
      <c r="Z12" s="141"/>
      <c r="AA12" s="141"/>
      <c r="AB12" s="141"/>
      <c r="AC12" s="141"/>
      <c r="AD12" s="141"/>
      <c r="AE12" s="141"/>
      <c r="AF12" s="141"/>
      <c r="AG12" s="141"/>
      <c r="AH12" s="141"/>
      <c r="AI12" s="141"/>
      <c r="AJ12" s="172"/>
      <c r="AK12" s="691" t="s">
        <v>1107</v>
      </c>
      <c r="AL12" s="59" t="s">
        <v>1920</v>
      </c>
      <c r="AM12" s="59"/>
      <c r="AN12" s="59"/>
      <c r="AO12" s="525" t="s">
        <v>251</v>
      </c>
      <c r="AP12" s="141" t="s">
        <v>1829</v>
      </c>
      <c r="AQ12" s="526"/>
      <c r="AR12" s="57"/>
      <c r="AS12" s="57"/>
      <c r="AT12" s="57"/>
      <c r="AU12" s="57"/>
      <c r="AV12" s="57"/>
      <c r="AW12" s="57"/>
      <c r="AX12" s="57"/>
    </row>
    <row r="13" spans="1:50" ht="12" customHeight="1">
      <c r="A13" s="1629"/>
      <c r="B13" s="119" t="s">
        <v>1876</v>
      </c>
      <c r="C13" s="57"/>
      <c r="D13" s="57"/>
      <c r="E13" s="103"/>
      <c r="F13" s="131"/>
      <c r="G13" s="124"/>
      <c r="H13" s="132"/>
      <c r="I13" s="119"/>
      <c r="J13" s="57"/>
      <c r="K13" s="57"/>
      <c r="L13" s="103"/>
      <c r="M13" s="119"/>
      <c r="N13" s="57"/>
      <c r="O13" s="57"/>
      <c r="P13" s="103"/>
      <c r="Q13" s="57"/>
      <c r="R13" s="57" t="s">
        <v>1874</v>
      </c>
      <c r="S13" s="1759"/>
      <c r="T13" s="1759"/>
      <c r="U13" s="1759"/>
      <c r="V13" s="1759"/>
      <c r="W13" s="1759"/>
      <c r="X13" s="1759"/>
      <c r="Y13" s="1759"/>
      <c r="Z13" s="57" t="s">
        <v>1914</v>
      </c>
      <c r="AA13" s="57"/>
      <c r="AB13" s="57"/>
      <c r="AC13" s="57"/>
      <c r="AD13" s="57"/>
      <c r="AE13" s="57"/>
      <c r="AF13" s="57"/>
      <c r="AG13" s="57"/>
      <c r="AH13" s="57"/>
      <c r="AI13" s="57"/>
      <c r="AJ13" s="103"/>
      <c r="AK13" s="683" t="s">
        <v>1107</v>
      </c>
      <c r="AL13" s="1626"/>
      <c r="AM13" s="1626"/>
      <c r="AN13" s="1627"/>
      <c r="AO13" s="119" t="s">
        <v>330</v>
      </c>
      <c r="AP13" s="57" t="s">
        <v>1830</v>
      </c>
      <c r="AQ13" s="106"/>
      <c r="AR13" s="57"/>
      <c r="AS13" s="57"/>
      <c r="AT13" s="57"/>
      <c r="AU13" s="57"/>
      <c r="AV13" s="57"/>
      <c r="AW13" s="57"/>
      <c r="AX13" s="57"/>
    </row>
    <row r="14" spans="1:50" ht="12" customHeight="1">
      <c r="A14" s="1629"/>
      <c r="B14" s="119" t="s">
        <v>1911</v>
      </c>
      <c r="C14" s="57"/>
      <c r="D14" s="57"/>
      <c r="E14" s="103"/>
      <c r="F14" s="131"/>
      <c r="G14" s="124"/>
      <c r="H14" s="132"/>
      <c r="I14" s="119"/>
      <c r="J14" s="57"/>
      <c r="K14" s="57"/>
      <c r="L14" s="103"/>
      <c r="M14" s="119"/>
      <c r="N14" s="57"/>
      <c r="O14" s="57"/>
      <c r="P14" s="103"/>
      <c r="Q14" s="682" t="s">
        <v>1107</v>
      </c>
      <c r="R14" s="57" t="s">
        <v>1915</v>
      </c>
      <c r="S14" s="57"/>
      <c r="T14" s="57"/>
      <c r="U14" s="58"/>
      <c r="V14" s="57"/>
      <c r="W14" s="57"/>
      <c r="X14" s="58"/>
      <c r="Y14" s="57"/>
      <c r="Z14" s="57"/>
      <c r="AA14" s="57"/>
      <c r="AB14" s="57"/>
      <c r="AC14" s="57"/>
      <c r="AD14" s="57"/>
      <c r="AE14" s="57"/>
      <c r="AF14" s="57"/>
      <c r="AG14" s="57"/>
      <c r="AH14" s="57"/>
      <c r="AI14" s="57"/>
      <c r="AJ14" s="103"/>
      <c r="AK14" s="683" t="s">
        <v>1107</v>
      </c>
      <c r="AL14" s="1626"/>
      <c r="AM14" s="1626"/>
      <c r="AN14" s="1627"/>
      <c r="AO14" s="119"/>
      <c r="AP14" s="57"/>
      <c r="AQ14" s="106"/>
      <c r="AR14" s="57"/>
      <c r="AS14" s="57"/>
      <c r="AT14" s="57"/>
      <c r="AU14" s="57"/>
      <c r="AV14" s="57"/>
      <c r="AW14" s="57"/>
      <c r="AX14" s="57"/>
    </row>
    <row r="15" spans="1:50" ht="12" customHeight="1">
      <c r="A15" s="1629"/>
      <c r="F15" s="131"/>
      <c r="G15" s="124"/>
      <c r="H15" s="132"/>
      <c r="I15" s="119"/>
      <c r="J15" s="57"/>
      <c r="K15" s="57"/>
      <c r="L15" s="103"/>
      <c r="M15" s="119"/>
      <c r="N15" s="57"/>
      <c r="O15" s="57"/>
      <c r="P15" s="103"/>
      <c r="Q15" s="57"/>
      <c r="R15" s="57" t="s">
        <v>1916</v>
      </c>
      <c r="S15" s="57"/>
      <c r="T15" s="57"/>
      <c r="U15" s="58"/>
      <c r="V15" s="57"/>
      <c r="W15" s="57"/>
      <c r="X15" s="58"/>
      <c r="Y15" s="57"/>
      <c r="Z15" s="57"/>
      <c r="AA15" s="58"/>
      <c r="AB15" s="57"/>
      <c r="AC15" s="57"/>
      <c r="AD15" s="57"/>
      <c r="AE15" s="57"/>
      <c r="AF15" s="57"/>
      <c r="AG15" s="57"/>
      <c r="AH15" s="57"/>
      <c r="AI15" s="57"/>
      <c r="AJ15" s="103"/>
      <c r="AK15" s="58"/>
      <c r="AL15" s="58"/>
      <c r="AM15" s="58"/>
      <c r="AN15" s="58"/>
      <c r="AO15" s="119"/>
      <c r="AP15" s="57"/>
      <c r="AQ15" s="106"/>
      <c r="AR15" s="57"/>
      <c r="AS15" s="57"/>
      <c r="AT15" s="57"/>
      <c r="AU15" s="57"/>
      <c r="AV15" s="57"/>
      <c r="AW15" s="57"/>
      <c r="AX15" s="57"/>
    </row>
    <row r="16" spans="1:50" ht="12" customHeight="1">
      <c r="A16" s="1629"/>
      <c r="B16" s="1686" t="str">
        <f>IF(自己評価書表紙!A38="□","■選択無","□選択無")</f>
        <v>■選択無</v>
      </c>
      <c r="C16" s="1687"/>
      <c r="D16" s="1687"/>
      <c r="E16" s="1692"/>
      <c r="F16" s="131"/>
      <c r="G16" s="124"/>
      <c r="H16" s="132"/>
      <c r="I16" s="119"/>
      <c r="J16" s="57"/>
      <c r="K16" s="57"/>
      <c r="L16" s="103"/>
      <c r="M16" s="119"/>
      <c r="N16" s="57"/>
      <c r="O16" s="57"/>
      <c r="P16" s="103"/>
      <c r="Q16" s="57"/>
      <c r="R16" s="57" t="s">
        <v>783</v>
      </c>
      <c r="S16" s="1759"/>
      <c r="T16" s="1759"/>
      <c r="U16" s="1759"/>
      <c r="V16" s="1759"/>
      <c r="W16" s="1759"/>
      <c r="X16" s="1759"/>
      <c r="Y16" s="1759"/>
      <c r="Z16" s="57" t="s">
        <v>1914</v>
      </c>
      <c r="AA16" s="57"/>
      <c r="AB16" s="57"/>
      <c r="AC16" s="57"/>
      <c r="AD16" s="57"/>
      <c r="AE16" s="57"/>
      <c r="AF16" s="57"/>
      <c r="AG16" s="57"/>
      <c r="AH16" s="57"/>
      <c r="AI16" s="57"/>
      <c r="AJ16" s="103"/>
      <c r="AK16" s="58"/>
      <c r="AL16" s="58"/>
      <c r="AM16" s="58"/>
      <c r="AN16" s="58"/>
      <c r="AO16" s="119"/>
      <c r="AP16" s="57"/>
      <c r="AQ16" s="106"/>
      <c r="AR16" s="57"/>
      <c r="AS16" s="57"/>
      <c r="AT16" s="57"/>
      <c r="AU16" s="57"/>
      <c r="AV16" s="57"/>
      <c r="AW16" s="57"/>
      <c r="AX16" s="57"/>
    </row>
    <row r="17" spans="1:50" ht="12" customHeight="1">
      <c r="A17" s="1629"/>
      <c r="B17" s="119"/>
      <c r="C17" s="57"/>
      <c r="D17" s="57"/>
      <c r="E17" s="103"/>
      <c r="F17" s="131"/>
      <c r="G17" s="124"/>
      <c r="H17" s="132"/>
      <c r="I17" s="119"/>
      <c r="J17" s="57"/>
      <c r="K17" s="57"/>
      <c r="L17" s="103"/>
      <c r="M17" s="119"/>
      <c r="N17" s="57"/>
      <c r="O17" s="57"/>
      <c r="P17" s="103"/>
      <c r="Q17" s="57"/>
      <c r="R17" s="57" t="s">
        <v>1917</v>
      </c>
      <c r="S17" s="57"/>
      <c r="T17" s="57"/>
      <c r="U17" s="58"/>
      <c r="V17" s="57"/>
      <c r="W17" s="57"/>
      <c r="X17" s="58"/>
      <c r="Y17" s="57"/>
      <c r="Z17" s="57"/>
      <c r="AA17" s="58"/>
      <c r="AB17" s="57"/>
      <c r="AC17" s="57"/>
      <c r="AD17" s="57"/>
      <c r="AE17" s="57"/>
      <c r="AF17" s="57"/>
      <c r="AG17" s="57"/>
      <c r="AH17" s="57"/>
      <c r="AI17" s="57"/>
      <c r="AJ17" s="57"/>
      <c r="AK17" s="105"/>
      <c r="AL17" s="58"/>
      <c r="AM17" s="58"/>
      <c r="AN17" s="58"/>
      <c r="AO17" s="119"/>
      <c r="AP17" s="57"/>
      <c r="AQ17" s="106"/>
      <c r="AR17" s="57"/>
      <c r="AS17" s="57"/>
      <c r="AT17" s="57"/>
      <c r="AU17" s="57"/>
      <c r="AV17" s="57"/>
      <c r="AW17" s="57"/>
      <c r="AX17" s="57"/>
    </row>
    <row r="18" spans="1:50" ht="12" customHeight="1">
      <c r="A18" s="1629"/>
      <c r="B18" s="119"/>
      <c r="C18" s="57"/>
      <c r="D18" s="57"/>
      <c r="E18" s="103"/>
      <c r="F18" s="131"/>
      <c r="G18" s="124"/>
      <c r="H18" s="132"/>
      <c r="I18" s="119"/>
      <c r="J18" s="57"/>
      <c r="K18" s="57"/>
      <c r="L18" s="103"/>
      <c r="M18" s="119"/>
      <c r="N18" s="57"/>
      <c r="O18" s="57"/>
      <c r="P18" s="103"/>
      <c r="Q18" s="57"/>
      <c r="R18" s="57" t="s">
        <v>252</v>
      </c>
      <c r="S18" s="683" t="s">
        <v>1107</v>
      </c>
      <c r="T18" s="57" t="s">
        <v>253</v>
      </c>
      <c r="U18" s="58"/>
      <c r="V18" s="57"/>
      <c r="W18" s="683" t="s">
        <v>1107</v>
      </c>
      <c r="X18" s="58" t="s">
        <v>1918</v>
      </c>
      <c r="Y18" s="57"/>
      <c r="Z18" s="57"/>
      <c r="AA18" s="683" t="s">
        <v>1107</v>
      </c>
      <c r="AB18" s="57" t="s">
        <v>1763</v>
      </c>
      <c r="AC18" s="57"/>
      <c r="AD18" s="124" t="s">
        <v>254</v>
      </c>
      <c r="AE18" s="1755"/>
      <c r="AF18" s="1755"/>
      <c r="AG18" s="1755"/>
      <c r="AH18" s="1755"/>
      <c r="AI18" s="124" t="s">
        <v>255</v>
      </c>
      <c r="AJ18" s="57"/>
      <c r="AK18" s="112"/>
      <c r="AL18" s="113"/>
      <c r="AM18" s="113"/>
      <c r="AN18" s="532"/>
      <c r="AO18" s="119"/>
      <c r="AP18" s="57"/>
      <c r="AQ18" s="106"/>
      <c r="AR18" s="57"/>
      <c r="AS18" s="57"/>
      <c r="AT18" s="57"/>
      <c r="AU18" s="57"/>
      <c r="AV18" s="57"/>
      <c r="AW18" s="57"/>
      <c r="AX18" s="57"/>
    </row>
    <row r="19" spans="1:50" ht="12" customHeight="1">
      <c r="A19" s="1629"/>
      <c r="B19" s="119"/>
      <c r="C19" s="57"/>
      <c r="D19" s="57"/>
      <c r="E19" s="103"/>
      <c r="F19" s="119"/>
      <c r="G19" s="57"/>
      <c r="H19" s="103"/>
      <c r="I19" s="119"/>
      <c r="J19" s="57"/>
      <c r="K19" s="57"/>
      <c r="L19" s="103"/>
      <c r="M19" s="1737" t="s">
        <v>1919</v>
      </c>
      <c r="N19" s="1783"/>
      <c r="O19" s="1783"/>
      <c r="P19" s="1856"/>
      <c r="Q19" s="109" t="s">
        <v>393</v>
      </c>
      <c r="R19" s="109" t="s">
        <v>1921</v>
      </c>
      <c r="S19" s="109"/>
      <c r="T19" s="109"/>
      <c r="U19" s="153"/>
      <c r="V19" s="109"/>
      <c r="W19" s="109"/>
      <c r="X19" s="153"/>
      <c r="Y19" s="109"/>
      <c r="Z19" s="109"/>
      <c r="AA19" s="109"/>
      <c r="AB19" s="109"/>
      <c r="AC19" s="109"/>
      <c r="AD19" s="109"/>
      <c r="AE19" s="109"/>
      <c r="AF19" s="109"/>
      <c r="AG19" s="109"/>
      <c r="AH19" s="109"/>
      <c r="AI19" s="109"/>
      <c r="AJ19" s="110"/>
      <c r="AK19" s="683" t="s">
        <v>1107</v>
      </c>
      <c r="AL19" s="1626"/>
      <c r="AM19" s="1626"/>
      <c r="AN19" s="1627"/>
      <c r="AO19" s="138" t="s">
        <v>1309</v>
      </c>
      <c r="AP19" s="109" t="s">
        <v>1829</v>
      </c>
      <c r="AQ19" s="533"/>
      <c r="AR19" s="57"/>
      <c r="AS19" s="57"/>
      <c r="AT19" s="57"/>
      <c r="AU19" s="57"/>
      <c r="AV19" s="57"/>
      <c r="AW19" s="57"/>
      <c r="AX19" s="57"/>
    </row>
    <row r="20" spans="1:50" ht="12" customHeight="1">
      <c r="A20" s="1629"/>
      <c r="B20" s="119"/>
      <c r="C20" s="57"/>
      <c r="D20" s="57"/>
      <c r="E20" s="103"/>
      <c r="F20" s="119"/>
      <c r="G20" s="57"/>
      <c r="H20" s="103"/>
      <c r="I20" s="119"/>
      <c r="J20" s="57"/>
      <c r="K20" s="57"/>
      <c r="L20" s="103"/>
      <c r="M20" s="1746"/>
      <c r="N20" s="1744"/>
      <c r="O20" s="1744"/>
      <c r="P20" s="1745"/>
      <c r="Q20" s="57"/>
      <c r="R20" s="683" t="s">
        <v>1107</v>
      </c>
      <c r="S20" s="162" t="s">
        <v>256</v>
      </c>
      <c r="U20" s="57" t="s">
        <v>1874</v>
      </c>
      <c r="V20" s="683" t="s">
        <v>1107</v>
      </c>
      <c r="W20" s="58" t="s">
        <v>825</v>
      </c>
      <c r="X20" s="57"/>
      <c r="Y20" s="57"/>
      <c r="Z20" s="683" t="s">
        <v>1107</v>
      </c>
      <c r="AA20" s="57" t="s">
        <v>1922</v>
      </c>
      <c r="AB20" s="57"/>
      <c r="AC20" s="57" t="s">
        <v>257</v>
      </c>
      <c r="AD20" s="57"/>
      <c r="AE20" s="57"/>
      <c r="AF20" s="57"/>
      <c r="AG20" s="57"/>
      <c r="AH20" s="57"/>
      <c r="AI20" s="57"/>
      <c r="AJ20" s="103"/>
      <c r="AK20" s="683" t="s">
        <v>1107</v>
      </c>
      <c r="AL20" s="1626"/>
      <c r="AM20" s="1626"/>
      <c r="AN20" s="1627"/>
      <c r="AO20" s="119" t="s">
        <v>258</v>
      </c>
      <c r="AP20" s="57" t="s">
        <v>1830</v>
      </c>
      <c r="AQ20" s="106"/>
      <c r="AR20" s="57"/>
      <c r="AS20" s="57"/>
      <c r="AT20" s="57"/>
      <c r="AU20" s="57"/>
      <c r="AV20" s="57"/>
      <c r="AW20" s="57"/>
      <c r="AX20" s="57"/>
    </row>
    <row r="21" spans="1:50" ht="12" customHeight="1">
      <c r="A21" s="1629"/>
      <c r="B21" s="119"/>
      <c r="C21" s="57"/>
      <c r="D21" s="57"/>
      <c r="E21" s="103"/>
      <c r="F21" s="119"/>
      <c r="G21" s="57"/>
      <c r="H21" s="103"/>
      <c r="I21" s="119"/>
      <c r="J21" s="57"/>
      <c r="K21" s="57"/>
      <c r="L21" s="103"/>
      <c r="M21" s="1746"/>
      <c r="N21" s="1744"/>
      <c r="O21" s="1744"/>
      <c r="P21" s="1745"/>
      <c r="Q21" s="57"/>
      <c r="R21" s="683" t="s">
        <v>1107</v>
      </c>
      <c r="S21" s="57" t="s">
        <v>259</v>
      </c>
      <c r="T21" s="57"/>
      <c r="U21" s="58"/>
      <c r="V21" s="57"/>
      <c r="W21" s="57"/>
      <c r="X21" s="58"/>
      <c r="Y21" s="57"/>
      <c r="Z21" s="57"/>
      <c r="AA21" s="57"/>
      <c r="AB21" s="57"/>
      <c r="AC21" s="57"/>
      <c r="AD21" s="57"/>
      <c r="AE21" s="57"/>
      <c r="AF21" s="57"/>
      <c r="AG21" s="57"/>
      <c r="AH21" s="57"/>
      <c r="AI21" s="57"/>
      <c r="AJ21" s="103"/>
      <c r="AK21" s="683" t="s">
        <v>1107</v>
      </c>
      <c r="AL21" s="1626"/>
      <c r="AM21" s="1626"/>
      <c r="AN21" s="1627"/>
      <c r="AO21" s="119"/>
      <c r="AP21" s="57"/>
      <c r="AQ21" s="106"/>
      <c r="AR21" s="57"/>
      <c r="AS21" s="57"/>
      <c r="AT21" s="57"/>
      <c r="AU21" s="57"/>
      <c r="AV21" s="57"/>
      <c r="AW21" s="57"/>
      <c r="AX21" s="57"/>
    </row>
    <row r="22" spans="1:50" ht="12" customHeight="1">
      <c r="A22" s="1629"/>
      <c r="B22" s="119"/>
      <c r="C22" s="57"/>
      <c r="D22" s="57"/>
      <c r="E22" s="103"/>
      <c r="F22" s="119"/>
      <c r="G22" s="57"/>
      <c r="H22" s="103"/>
      <c r="I22" s="119"/>
      <c r="J22" s="57"/>
      <c r="K22" s="57"/>
      <c r="L22" s="103"/>
      <c r="M22" s="119"/>
      <c r="N22" s="57"/>
      <c r="O22" s="57"/>
      <c r="P22" s="103"/>
      <c r="Q22" s="57"/>
      <c r="R22" s="57"/>
      <c r="S22" s="57"/>
      <c r="T22" s="57"/>
      <c r="U22" s="58"/>
      <c r="V22" s="57"/>
      <c r="W22" s="57"/>
      <c r="X22" s="58"/>
      <c r="Y22" s="57"/>
      <c r="Z22" s="57"/>
      <c r="AA22" s="58"/>
      <c r="AB22" s="57"/>
      <c r="AC22" s="57"/>
      <c r="AD22" s="57"/>
      <c r="AE22" s="57"/>
      <c r="AF22" s="57"/>
      <c r="AG22" s="57"/>
      <c r="AH22" s="57"/>
      <c r="AI22" s="57"/>
      <c r="AJ22" s="103"/>
      <c r="AK22" s="58"/>
      <c r="AL22" s="58"/>
      <c r="AM22" s="58"/>
      <c r="AN22" s="58"/>
      <c r="AO22" s="119"/>
      <c r="AP22" s="57"/>
      <c r="AQ22" s="106"/>
      <c r="AR22" s="57"/>
      <c r="AS22" s="57"/>
      <c r="AT22" s="57"/>
      <c r="AU22" s="57"/>
      <c r="AV22" s="57"/>
      <c r="AW22" s="57"/>
      <c r="AX22" s="57"/>
    </row>
    <row r="23" spans="1:50" ht="12" customHeight="1">
      <c r="A23" s="1629"/>
      <c r="B23" s="119"/>
      <c r="C23" s="57"/>
      <c r="D23" s="57"/>
      <c r="E23" s="103"/>
      <c r="F23" s="119"/>
      <c r="G23" s="57"/>
      <c r="H23" s="103"/>
      <c r="I23" s="119"/>
      <c r="J23" s="57"/>
      <c r="K23" s="57"/>
      <c r="L23" s="103"/>
      <c r="M23" s="119"/>
      <c r="N23" s="57"/>
      <c r="O23" s="57"/>
      <c r="P23" s="103"/>
      <c r="Q23" s="57"/>
      <c r="R23" s="57"/>
      <c r="S23" s="57"/>
      <c r="T23" s="57"/>
      <c r="U23" s="58"/>
      <c r="V23" s="57"/>
      <c r="W23" s="57"/>
      <c r="X23" s="58"/>
      <c r="Y23" s="57"/>
      <c r="Z23" s="57"/>
      <c r="AA23" s="58"/>
      <c r="AB23" s="57"/>
      <c r="AC23" s="57"/>
      <c r="AD23" s="57"/>
      <c r="AE23" s="57"/>
      <c r="AF23" s="57"/>
      <c r="AG23" s="57"/>
      <c r="AH23" s="57"/>
      <c r="AI23" s="57"/>
      <c r="AJ23" s="103"/>
      <c r="AK23" s="58"/>
      <c r="AL23" s="58"/>
      <c r="AM23" s="58"/>
      <c r="AN23" s="58"/>
      <c r="AO23" s="119"/>
      <c r="AP23" s="57"/>
      <c r="AQ23" s="106"/>
      <c r="AR23" s="57"/>
      <c r="AS23" s="57"/>
      <c r="AT23" s="57"/>
      <c r="AU23" s="57"/>
      <c r="AV23" s="57"/>
      <c r="AW23" s="57"/>
      <c r="AX23" s="57"/>
    </row>
    <row r="24" spans="1:50" ht="12" customHeight="1">
      <c r="A24" s="1629"/>
      <c r="B24" s="119"/>
      <c r="C24" s="57"/>
      <c r="D24" s="57"/>
      <c r="E24" s="103"/>
      <c r="F24" s="119"/>
      <c r="G24" s="57"/>
      <c r="H24" s="103"/>
      <c r="I24" s="119"/>
      <c r="J24" s="57"/>
      <c r="K24" s="57"/>
      <c r="L24" s="103"/>
      <c r="M24" s="119"/>
      <c r="N24" s="57"/>
      <c r="O24" s="57"/>
      <c r="P24" s="103"/>
      <c r="Q24" s="57"/>
      <c r="R24" s="57"/>
      <c r="S24" s="57"/>
      <c r="T24" s="57"/>
      <c r="U24" s="58"/>
      <c r="V24" s="57"/>
      <c r="W24" s="57"/>
      <c r="X24" s="58"/>
      <c r="Y24" s="57"/>
      <c r="Z24" s="57"/>
      <c r="AA24" s="58"/>
      <c r="AB24" s="57"/>
      <c r="AC24" s="57"/>
      <c r="AD24" s="57"/>
      <c r="AE24" s="57"/>
      <c r="AF24" s="57"/>
      <c r="AG24" s="57"/>
      <c r="AH24" s="57"/>
      <c r="AI24" s="57"/>
      <c r="AJ24" s="103"/>
      <c r="AK24" s="58"/>
      <c r="AL24" s="58"/>
      <c r="AM24" s="58"/>
      <c r="AN24" s="58"/>
      <c r="AO24" s="119"/>
      <c r="AP24" s="57"/>
      <c r="AQ24" s="106"/>
      <c r="AR24" s="57"/>
      <c r="AS24" s="57"/>
      <c r="AT24" s="57"/>
      <c r="AU24" s="57"/>
      <c r="AV24" s="57"/>
      <c r="AW24" s="57"/>
      <c r="AX24" s="57"/>
    </row>
    <row r="25" spans="1:50" ht="12" customHeight="1">
      <c r="A25" s="1629"/>
      <c r="B25" s="119"/>
      <c r="C25" s="57"/>
      <c r="D25" s="57"/>
      <c r="E25" s="103"/>
      <c r="F25" s="119"/>
      <c r="G25" s="57"/>
      <c r="H25" s="103"/>
      <c r="I25" s="119"/>
      <c r="J25" s="57"/>
      <c r="K25" s="57"/>
      <c r="L25" s="103"/>
      <c r="M25" s="119"/>
      <c r="N25" s="57"/>
      <c r="O25" s="57"/>
      <c r="P25" s="103"/>
      <c r="Q25" s="57"/>
      <c r="R25" s="57"/>
      <c r="S25" s="57"/>
      <c r="T25" s="57"/>
      <c r="U25" s="58"/>
      <c r="V25" s="57"/>
      <c r="W25" s="57"/>
      <c r="X25" s="58"/>
      <c r="Y25" s="57"/>
      <c r="Z25" s="57"/>
      <c r="AA25" s="58"/>
      <c r="AB25" s="57"/>
      <c r="AC25" s="57"/>
      <c r="AD25" s="57"/>
      <c r="AE25" s="57"/>
      <c r="AF25" s="57"/>
      <c r="AG25" s="57"/>
      <c r="AH25" s="57"/>
      <c r="AI25" s="57"/>
      <c r="AJ25" s="103"/>
      <c r="AK25" s="58"/>
      <c r="AL25" s="58"/>
      <c r="AM25" s="58"/>
      <c r="AN25" s="58"/>
      <c r="AO25" s="119"/>
      <c r="AP25" s="57"/>
      <c r="AQ25" s="106"/>
      <c r="AR25" s="57"/>
      <c r="AS25" s="57"/>
      <c r="AT25" s="57"/>
      <c r="AU25" s="57"/>
      <c r="AV25" s="57"/>
      <c r="AW25" s="57"/>
      <c r="AX25" s="57"/>
    </row>
    <row r="26" spans="1:50" ht="12" customHeight="1">
      <c r="A26" s="1629"/>
      <c r="B26" s="119"/>
      <c r="C26" s="57"/>
      <c r="D26" s="57"/>
      <c r="E26" s="103"/>
      <c r="F26" s="119"/>
      <c r="G26" s="57"/>
      <c r="H26" s="103"/>
      <c r="I26" s="119"/>
      <c r="J26" s="57"/>
      <c r="K26" s="57"/>
      <c r="L26" s="103"/>
      <c r="M26" s="119"/>
      <c r="N26" s="57"/>
      <c r="O26" s="57"/>
      <c r="P26" s="103"/>
      <c r="Q26" s="57"/>
      <c r="R26" s="57"/>
      <c r="S26" s="57"/>
      <c r="T26" s="57"/>
      <c r="U26" s="58"/>
      <c r="V26" s="57"/>
      <c r="W26" s="57"/>
      <c r="X26" s="58"/>
      <c r="Y26" s="57"/>
      <c r="Z26" s="57"/>
      <c r="AA26" s="58"/>
      <c r="AB26" s="57"/>
      <c r="AC26" s="57"/>
      <c r="AD26" s="57"/>
      <c r="AE26" s="57"/>
      <c r="AF26" s="57"/>
      <c r="AG26" s="57"/>
      <c r="AH26" s="57"/>
      <c r="AI26" s="57"/>
      <c r="AJ26" s="103"/>
      <c r="AK26" s="58"/>
      <c r="AL26" s="58"/>
      <c r="AM26" s="58"/>
      <c r="AN26" s="58"/>
      <c r="AO26" s="119"/>
      <c r="AP26" s="57"/>
      <c r="AQ26" s="106"/>
      <c r="AR26" s="57"/>
      <c r="AS26" s="57"/>
      <c r="AT26" s="57"/>
      <c r="AU26" s="57"/>
      <c r="AV26" s="57"/>
      <c r="AW26" s="57"/>
      <c r="AX26" s="57"/>
    </row>
    <row r="27" spans="1:50" ht="12" customHeight="1">
      <c r="A27" s="1629"/>
      <c r="B27" s="119"/>
      <c r="C27" s="57"/>
      <c r="D27" s="57"/>
      <c r="E27" s="103"/>
      <c r="F27" s="119"/>
      <c r="G27" s="57"/>
      <c r="H27" s="103"/>
      <c r="I27" s="119"/>
      <c r="J27" s="57"/>
      <c r="K27" s="57"/>
      <c r="L27" s="103"/>
      <c r="M27" s="119"/>
      <c r="N27" s="57"/>
      <c r="O27" s="57"/>
      <c r="P27" s="103"/>
      <c r="Q27" s="57"/>
      <c r="R27" s="57"/>
      <c r="S27" s="57"/>
      <c r="T27" s="57"/>
      <c r="U27" s="58"/>
      <c r="V27" s="57"/>
      <c r="W27" s="57"/>
      <c r="X27" s="58"/>
      <c r="Y27" s="57"/>
      <c r="Z27" s="57"/>
      <c r="AA27" s="58"/>
      <c r="AB27" s="57"/>
      <c r="AC27" s="57"/>
      <c r="AD27" s="57"/>
      <c r="AE27" s="57"/>
      <c r="AF27" s="57"/>
      <c r="AG27" s="57"/>
      <c r="AH27" s="57"/>
      <c r="AI27" s="57"/>
      <c r="AJ27" s="103"/>
      <c r="AK27" s="58"/>
      <c r="AL27" s="58"/>
      <c r="AM27" s="58"/>
      <c r="AN27" s="58"/>
      <c r="AO27" s="119"/>
      <c r="AP27" s="57"/>
      <c r="AQ27" s="106"/>
      <c r="AR27" s="57"/>
      <c r="AS27" s="57"/>
      <c r="AT27" s="57"/>
      <c r="AU27" s="57"/>
      <c r="AV27" s="57"/>
      <c r="AW27" s="57"/>
      <c r="AX27" s="57"/>
    </row>
    <row r="28" spans="1:50" ht="12" customHeight="1">
      <c r="A28" s="1629"/>
      <c r="B28" s="119"/>
      <c r="C28" s="57"/>
      <c r="D28" s="57"/>
      <c r="E28" s="103"/>
      <c r="F28" s="119"/>
      <c r="G28" s="57"/>
      <c r="H28" s="103"/>
      <c r="I28" s="119"/>
      <c r="J28" s="57"/>
      <c r="K28" s="57"/>
      <c r="L28" s="103"/>
      <c r="M28" s="119"/>
      <c r="N28" s="57"/>
      <c r="O28" s="57"/>
      <c r="P28" s="103"/>
      <c r="Q28" s="57"/>
      <c r="R28" s="57"/>
      <c r="S28" s="57"/>
      <c r="T28" s="57"/>
      <c r="U28" s="58"/>
      <c r="V28" s="57"/>
      <c r="W28" s="57"/>
      <c r="X28" s="58"/>
      <c r="Y28" s="57"/>
      <c r="Z28" s="57"/>
      <c r="AA28" s="58"/>
      <c r="AB28" s="57"/>
      <c r="AC28" s="57"/>
      <c r="AD28" s="57"/>
      <c r="AE28" s="57"/>
      <c r="AF28" s="57"/>
      <c r="AG28" s="57"/>
      <c r="AH28" s="57"/>
      <c r="AI28" s="57"/>
      <c r="AJ28" s="103"/>
      <c r="AK28" s="58"/>
      <c r="AL28" s="58"/>
      <c r="AM28" s="58"/>
      <c r="AN28" s="58"/>
      <c r="AO28" s="119"/>
      <c r="AP28" s="57"/>
      <c r="AQ28" s="106"/>
      <c r="AR28" s="57"/>
      <c r="AS28" s="57"/>
      <c r="AT28" s="57" t="s">
        <v>524</v>
      </c>
      <c r="AU28" s="57" t="s">
        <v>291</v>
      </c>
      <c r="AV28" s="57" t="s">
        <v>292</v>
      </c>
      <c r="AW28" s="57" t="s">
        <v>293</v>
      </c>
      <c r="AX28" s="57" t="s">
        <v>294</v>
      </c>
    </row>
    <row r="29" spans="1:50" ht="12" customHeight="1">
      <c r="A29" s="1629"/>
      <c r="B29" s="119"/>
      <c r="C29" s="57"/>
      <c r="D29" s="57"/>
      <c r="E29" s="103"/>
      <c r="F29" s="119"/>
      <c r="G29" s="57"/>
      <c r="H29" s="103"/>
      <c r="I29" s="119"/>
      <c r="J29" s="57"/>
      <c r="K29" s="57"/>
      <c r="L29" s="103"/>
      <c r="M29" s="119"/>
      <c r="N29" s="57"/>
      <c r="O29" s="57"/>
      <c r="P29" s="103"/>
      <c r="Q29" s="57"/>
      <c r="R29" s="57"/>
      <c r="S29" s="57"/>
      <c r="T29" s="57"/>
      <c r="U29" s="58"/>
      <c r="V29" s="57"/>
      <c r="W29" s="57"/>
      <c r="X29" s="58"/>
      <c r="Y29" s="57"/>
      <c r="Z29" s="57"/>
      <c r="AA29" s="58"/>
      <c r="AB29" s="57"/>
      <c r="AC29" s="57"/>
      <c r="AD29" s="57"/>
      <c r="AE29" s="57"/>
      <c r="AF29" s="57"/>
      <c r="AG29" s="57"/>
      <c r="AH29" s="57"/>
      <c r="AI29" s="57"/>
      <c r="AJ29" s="103"/>
      <c r="AK29" s="58"/>
      <c r="AL29" s="58"/>
      <c r="AM29" s="58"/>
      <c r="AN29" s="58"/>
      <c r="AO29" s="119"/>
      <c r="AP29" s="57"/>
      <c r="AQ29" s="106"/>
      <c r="AR29" s="57"/>
      <c r="AS29" s="57"/>
      <c r="AT29" s="57"/>
      <c r="AU29" s="57"/>
      <c r="AV29" s="57"/>
      <c r="AW29" s="57"/>
      <c r="AX29" s="57"/>
    </row>
    <row r="30" spans="1:50" ht="12" customHeight="1" thickBot="1">
      <c r="A30" s="1630"/>
      <c r="B30" s="140"/>
      <c r="C30" s="126"/>
      <c r="D30" s="126"/>
      <c r="E30" s="128"/>
      <c r="F30" s="140"/>
      <c r="G30" s="126"/>
      <c r="H30" s="128"/>
      <c r="I30" s="140"/>
      <c r="J30" s="126"/>
      <c r="K30" s="126"/>
      <c r="L30" s="128"/>
      <c r="M30" s="140"/>
      <c r="N30" s="126"/>
      <c r="O30" s="126"/>
      <c r="P30" s="128"/>
      <c r="Q30" s="126"/>
      <c r="R30" s="126"/>
      <c r="S30" s="126"/>
      <c r="T30" s="126"/>
      <c r="U30" s="61"/>
      <c r="V30" s="126"/>
      <c r="W30" s="126"/>
      <c r="X30" s="61"/>
      <c r="Y30" s="126"/>
      <c r="Z30" s="126"/>
      <c r="AA30" s="61"/>
      <c r="AB30" s="126"/>
      <c r="AC30" s="126"/>
      <c r="AD30" s="126"/>
      <c r="AE30" s="126"/>
      <c r="AF30" s="126"/>
      <c r="AG30" s="126"/>
      <c r="AH30" s="126"/>
      <c r="AI30" s="126"/>
      <c r="AJ30" s="128"/>
      <c r="AK30" s="61"/>
      <c r="AL30" s="61"/>
      <c r="AM30" s="61"/>
      <c r="AN30" s="61"/>
      <c r="AO30" s="140"/>
      <c r="AP30" s="126"/>
      <c r="AQ30" s="130"/>
      <c r="AR30" s="57"/>
      <c r="AS30" s="57"/>
      <c r="AT30" s="57"/>
      <c r="AU30" s="57"/>
      <c r="AV30" s="57"/>
      <c r="AW30" s="57"/>
      <c r="AX30" s="57"/>
    </row>
    <row r="31" spans="1:50" ht="12" customHeight="1"/>
    <row r="32" spans="1:50" ht="12" customHeight="1"/>
    <row r="33" spans="1:50" ht="12" customHeight="1"/>
    <row r="34" spans="1:50" ht="12" customHeight="1"/>
    <row r="35" spans="1:50" ht="12" customHeight="1"/>
    <row r="36" spans="1:50" ht="12" customHeight="1"/>
    <row r="41" spans="1:50" ht="12" customHeight="1">
      <c r="A41" s="57"/>
      <c r="B41" s="57"/>
      <c r="C41" s="57"/>
      <c r="D41" s="57"/>
      <c r="E41" s="57"/>
      <c r="F41" s="57"/>
      <c r="G41" s="57"/>
      <c r="H41" s="57"/>
      <c r="I41" s="57"/>
      <c r="J41" s="57"/>
      <c r="K41" s="57"/>
      <c r="L41" s="57"/>
      <c r="M41" s="57"/>
      <c r="N41" s="57"/>
      <c r="O41" s="57"/>
      <c r="P41" s="57"/>
      <c r="Q41" s="1729"/>
      <c r="R41" s="1729"/>
      <c r="S41" s="1729"/>
      <c r="T41" s="1729"/>
      <c r="U41" s="1729"/>
      <c r="V41" s="1729"/>
      <c r="W41" s="1729"/>
      <c r="X41" s="1729"/>
      <c r="Y41" s="1729"/>
      <c r="Z41" s="1729"/>
      <c r="AA41" s="1729"/>
      <c r="AB41" s="1729"/>
      <c r="AC41" s="1729"/>
      <c r="AD41" s="1729"/>
      <c r="AE41" s="1729"/>
      <c r="AF41" s="1729"/>
      <c r="AG41" s="1729"/>
      <c r="AH41" s="1729"/>
      <c r="AI41" s="1729"/>
      <c r="AJ41" s="1729"/>
      <c r="AK41" s="1729"/>
      <c r="AL41" s="1729"/>
      <c r="AM41" s="1729"/>
      <c r="AN41" s="1729"/>
      <c r="AO41" s="1729"/>
      <c r="AP41" s="1729"/>
      <c r="AQ41" s="1729"/>
      <c r="AR41" s="57"/>
      <c r="AS41" s="57"/>
      <c r="AT41" s="57"/>
      <c r="AU41" s="57"/>
      <c r="AV41" s="57"/>
      <c r="AW41" s="57"/>
      <c r="AX41" s="57"/>
    </row>
    <row r="42" spans="1:50" ht="12" customHeight="1">
      <c r="A42" s="57"/>
      <c r="B42" s="57"/>
      <c r="C42" s="57"/>
      <c r="D42" s="57"/>
      <c r="E42" s="57"/>
      <c r="F42" s="57"/>
      <c r="G42" s="57"/>
      <c r="H42" s="57"/>
      <c r="I42" s="57"/>
      <c r="J42" s="57"/>
      <c r="K42" s="57"/>
      <c r="L42" s="57"/>
      <c r="M42" s="57"/>
      <c r="N42" s="57"/>
      <c r="O42" s="57"/>
      <c r="P42" s="57"/>
      <c r="Q42" s="1721" t="s">
        <v>1564</v>
      </c>
      <c r="R42" s="1722"/>
      <c r="S42" s="1722"/>
      <c r="T42" s="1723"/>
      <c r="U42" s="1818"/>
      <c r="V42" s="1754"/>
      <c r="W42" s="1754"/>
      <c r="X42" s="1754"/>
      <c r="Y42" s="1754"/>
      <c r="Z42" s="1754"/>
      <c r="AA42" s="1754"/>
      <c r="AB42" s="1754"/>
      <c r="AC42" s="1754"/>
      <c r="AD42" s="1754"/>
      <c r="AE42" s="1754"/>
      <c r="AF42" s="1754"/>
      <c r="AG42" s="1754"/>
      <c r="AH42" s="1754"/>
      <c r="AI42" s="1754"/>
      <c r="AJ42" s="1754"/>
      <c r="AK42" s="1754"/>
      <c r="AL42" s="1819"/>
      <c r="AM42" s="1721" t="s">
        <v>1004</v>
      </c>
      <c r="AN42" s="1722"/>
      <c r="AO42" s="1722"/>
      <c r="AP42" s="1722"/>
      <c r="AQ42" s="1723"/>
      <c r="AR42" s="57"/>
      <c r="AS42" s="57"/>
      <c r="AT42" s="57"/>
      <c r="AU42" s="57"/>
      <c r="AV42" s="57"/>
      <c r="AW42" s="57"/>
      <c r="AX42" s="57"/>
    </row>
    <row r="43" spans="1:50" ht="12" customHeight="1">
      <c r="A43" s="57"/>
      <c r="B43" s="57"/>
      <c r="C43" s="57"/>
      <c r="D43" s="57"/>
      <c r="E43" s="57"/>
      <c r="F43" s="57"/>
      <c r="G43" s="57"/>
      <c r="H43" s="57"/>
      <c r="I43" s="57"/>
      <c r="J43" s="57"/>
      <c r="K43" s="57"/>
      <c r="L43" s="57"/>
      <c r="M43" s="57"/>
      <c r="N43" s="57"/>
      <c r="O43" s="57"/>
      <c r="P43" s="57"/>
      <c r="Q43" s="1716" t="s">
        <v>105</v>
      </c>
      <c r="R43" s="1727"/>
      <c r="S43" s="1727"/>
      <c r="T43" s="1728"/>
      <c r="U43" s="1823"/>
      <c r="V43" s="1824"/>
      <c r="W43" s="1824"/>
      <c r="X43" s="1824"/>
      <c r="Y43" s="1824"/>
      <c r="Z43" s="1824"/>
      <c r="AA43" s="1824"/>
      <c r="AB43" s="1824"/>
      <c r="AC43" s="1824"/>
      <c r="AD43" s="1824"/>
      <c r="AE43" s="1824"/>
      <c r="AF43" s="1824"/>
      <c r="AG43" s="1824"/>
      <c r="AH43" s="1824"/>
      <c r="AI43" s="1824"/>
      <c r="AJ43" s="1824"/>
      <c r="AK43" s="1824"/>
      <c r="AL43" s="1824"/>
      <c r="AM43" s="1825" t="s">
        <v>1910</v>
      </c>
      <c r="AN43" s="1826"/>
      <c r="AO43" s="1826"/>
      <c r="AP43" s="1732">
        <v>2</v>
      </c>
      <c r="AQ43" s="1830"/>
      <c r="AR43" s="57"/>
      <c r="AS43" s="57"/>
      <c r="AT43" s="57"/>
      <c r="AU43" s="57"/>
      <c r="AV43" s="57"/>
      <c r="AW43" s="57"/>
      <c r="AX43" s="57"/>
    </row>
    <row r="44" spans="1:50" ht="12" customHeight="1">
      <c r="A44" s="57"/>
      <c r="B44" s="57"/>
      <c r="C44" s="57"/>
      <c r="D44" s="57"/>
      <c r="E44" s="57"/>
      <c r="F44" s="57"/>
      <c r="G44" s="57"/>
      <c r="H44" s="57"/>
      <c r="I44" s="57"/>
      <c r="J44" s="57"/>
      <c r="K44" s="57"/>
      <c r="L44" s="57"/>
      <c r="M44" s="57"/>
      <c r="N44" s="57"/>
      <c r="O44" s="57"/>
      <c r="P44" s="57"/>
      <c r="Q44" s="1820"/>
      <c r="R44" s="1821"/>
      <c r="S44" s="1821"/>
      <c r="T44" s="1822"/>
      <c r="U44" s="1833"/>
      <c r="V44" s="1834"/>
      <c r="W44" s="1834"/>
      <c r="X44" s="1834"/>
      <c r="Y44" s="1834"/>
      <c r="Z44" s="1834"/>
      <c r="AA44" s="1834"/>
      <c r="AB44" s="1834"/>
      <c r="AC44" s="1834"/>
      <c r="AD44" s="1834"/>
      <c r="AE44" s="1834"/>
      <c r="AF44" s="1834"/>
      <c r="AG44" s="1834"/>
      <c r="AH44" s="1834"/>
      <c r="AI44" s="1834"/>
      <c r="AJ44" s="1834"/>
      <c r="AK44" s="1834"/>
      <c r="AL44" s="1834"/>
      <c r="AM44" s="1827"/>
      <c r="AN44" s="1828"/>
      <c r="AO44" s="1828"/>
      <c r="AP44" s="1653"/>
      <c r="AQ44" s="1831"/>
      <c r="AR44" s="57"/>
      <c r="AS44" s="57"/>
      <c r="AT44" s="57"/>
      <c r="AU44" s="57"/>
      <c r="AV44" s="57"/>
      <c r="AW44" s="57"/>
      <c r="AX44" s="57"/>
    </row>
    <row r="45" spans="1:50" ht="12" customHeight="1">
      <c r="A45" s="57"/>
      <c r="B45" s="57"/>
      <c r="C45" s="57"/>
      <c r="D45" s="57"/>
      <c r="E45" s="57"/>
      <c r="F45" s="57"/>
      <c r="G45" s="57"/>
      <c r="H45" s="57"/>
      <c r="I45" s="57"/>
      <c r="J45" s="57"/>
      <c r="K45" s="57"/>
      <c r="L45" s="57"/>
      <c r="M45" s="57"/>
      <c r="N45" s="57"/>
      <c r="O45" s="57"/>
      <c r="P45" s="57"/>
      <c r="Q45" s="1717"/>
      <c r="R45" s="1729"/>
      <c r="S45" s="1729"/>
      <c r="T45" s="1730"/>
      <c r="U45" s="1835"/>
      <c r="V45" s="1836"/>
      <c r="W45" s="1836"/>
      <c r="X45" s="1836"/>
      <c r="Y45" s="1836"/>
      <c r="Z45" s="1836"/>
      <c r="AA45" s="1836"/>
      <c r="AB45" s="1836"/>
      <c r="AC45" s="1836"/>
      <c r="AD45" s="1836"/>
      <c r="AE45" s="1836"/>
      <c r="AF45" s="1836"/>
      <c r="AG45" s="1836"/>
      <c r="AH45" s="1836"/>
      <c r="AI45" s="1836"/>
      <c r="AJ45" s="1836"/>
      <c r="AK45" s="1836"/>
      <c r="AL45" s="1836"/>
      <c r="AM45" s="1829"/>
      <c r="AN45" s="1731"/>
      <c r="AO45" s="1731"/>
      <c r="AP45" s="1654"/>
      <c r="AQ45" s="1832"/>
      <c r="AR45" s="57"/>
      <c r="AS45" s="57"/>
      <c r="AT45" s="57"/>
      <c r="AU45" s="57"/>
      <c r="AV45" s="57"/>
      <c r="AW45" s="57"/>
      <c r="AX45" s="57"/>
    </row>
    <row r="46" spans="1:50" ht="12" customHeight="1">
      <c r="A46" s="57"/>
      <c r="B46" s="57"/>
      <c r="C46" s="57"/>
      <c r="D46" s="57"/>
      <c r="E46" s="57"/>
      <c r="F46" s="57"/>
      <c r="G46" s="57"/>
      <c r="H46" s="57"/>
      <c r="I46" s="57"/>
      <c r="J46" s="57"/>
      <c r="K46" s="57"/>
      <c r="L46" s="57"/>
      <c r="M46" s="57"/>
      <c r="N46" s="57"/>
      <c r="O46" s="57"/>
      <c r="P46" s="57"/>
      <c r="Q46" s="1721" t="s">
        <v>1568</v>
      </c>
      <c r="R46" s="1722"/>
      <c r="S46" s="1722"/>
      <c r="T46" s="1723"/>
      <c r="U46" s="1721" t="s">
        <v>1961</v>
      </c>
      <c r="V46" s="1722"/>
      <c r="W46" s="1722"/>
      <c r="X46" s="1722"/>
      <c r="Y46" s="1722"/>
      <c r="Z46" s="1722"/>
      <c r="AA46" s="1722"/>
      <c r="AB46" s="1722"/>
      <c r="AC46" s="1722"/>
      <c r="AD46" s="1722"/>
      <c r="AE46" s="1722"/>
      <c r="AF46" s="1722"/>
      <c r="AG46" s="1722"/>
      <c r="AH46" s="1722"/>
      <c r="AI46" s="1722"/>
      <c r="AJ46" s="1722"/>
      <c r="AK46" s="1722"/>
      <c r="AL46" s="1722"/>
      <c r="AM46" s="1722"/>
      <c r="AN46" s="1722"/>
      <c r="AO46" s="1722"/>
      <c r="AP46" s="1722"/>
      <c r="AQ46" s="1723"/>
      <c r="AR46" s="57"/>
      <c r="AS46" s="57"/>
      <c r="AT46" s="57"/>
      <c r="AU46" s="57"/>
      <c r="AV46" s="57"/>
      <c r="AW46" s="57"/>
      <c r="AX46" s="57"/>
    </row>
    <row r="47" spans="1:50" ht="12"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0"/>
      <c r="AM47" s="570"/>
      <c r="AN47" s="570"/>
      <c r="AO47" s="57"/>
      <c r="AP47" s="57"/>
      <c r="AQ47" s="57"/>
      <c r="AR47" s="57"/>
      <c r="AS47" s="57"/>
      <c r="AT47" s="57"/>
      <c r="AU47" s="57"/>
      <c r="AV47" s="57"/>
      <c r="AW47" s="57"/>
      <c r="AX47" s="57"/>
    </row>
    <row r="48" spans="1:50" ht="18.75" customHeight="1">
      <c r="A48" s="1765"/>
      <c r="B48" s="1765"/>
      <c r="C48" s="1765"/>
      <c r="D48" s="1765"/>
      <c r="E48" s="1765"/>
      <c r="F48" s="1765"/>
      <c r="G48" s="1765"/>
      <c r="H48" s="1765"/>
      <c r="I48" s="1765"/>
      <c r="J48" s="1765"/>
      <c r="K48" s="1765"/>
      <c r="L48" s="1765"/>
      <c r="M48" s="1765"/>
      <c r="N48" s="1765"/>
      <c r="O48" s="1765"/>
      <c r="P48" s="1765"/>
      <c r="Q48" s="1765"/>
      <c r="R48" s="1765"/>
      <c r="S48" s="1765"/>
      <c r="T48" s="1765"/>
      <c r="U48" s="1765"/>
      <c r="V48" s="1765"/>
      <c r="W48" s="1765"/>
      <c r="X48" s="1765"/>
      <c r="Y48" s="1765"/>
      <c r="Z48" s="1765"/>
      <c r="AA48" s="1765"/>
      <c r="AB48" s="1765"/>
      <c r="AC48" s="1765"/>
      <c r="AD48" s="57"/>
      <c r="AE48" s="57"/>
      <c r="AF48" s="57"/>
      <c r="AG48" s="57"/>
      <c r="AH48" s="57"/>
      <c r="AI48" s="662"/>
      <c r="AJ48" s="57"/>
      <c r="AK48" s="57"/>
      <c r="AL48" s="570"/>
      <c r="AM48" s="570"/>
      <c r="AN48" s="570"/>
      <c r="AO48" s="120"/>
      <c r="AP48" s="120"/>
      <c r="AQ48" s="120"/>
      <c r="AR48" s="57"/>
      <c r="AS48" s="57"/>
      <c r="AT48" s="57"/>
      <c r="AU48" s="57"/>
      <c r="AV48" s="57"/>
      <c r="AW48" s="57"/>
      <c r="AX48" s="57"/>
    </row>
    <row r="49" spans="1:50" ht="12"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0"/>
      <c r="AM49" s="570"/>
      <c r="AN49" s="570"/>
      <c r="AO49" s="120"/>
      <c r="AP49" s="120"/>
      <c r="AQ49" s="120"/>
      <c r="AR49" s="57"/>
      <c r="AS49" s="57"/>
      <c r="AT49" s="57"/>
      <c r="AU49" s="57"/>
      <c r="AV49" s="57"/>
      <c r="AW49" s="57"/>
      <c r="AX49" s="57"/>
    </row>
    <row r="50" spans="1:50" ht="12" customHeight="1" thickBot="1">
      <c r="A50" s="150" t="s">
        <v>641</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t="s">
        <v>108</v>
      </c>
      <c r="AK50" s="57"/>
      <c r="AL50" s="570"/>
      <c r="AM50" s="570"/>
      <c r="AN50" s="570"/>
      <c r="AO50" s="57"/>
      <c r="AP50" s="57"/>
      <c r="AQ50" s="57"/>
      <c r="AR50" s="57"/>
      <c r="AS50" s="57"/>
      <c r="AT50" s="57"/>
      <c r="AU50" s="57"/>
      <c r="AV50" s="57"/>
      <c r="AW50" s="57"/>
      <c r="AX50" s="57"/>
    </row>
    <row r="51" spans="1:50" ht="12" customHeight="1">
      <c r="A51" s="519"/>
      <c r="B51" s="1673" t="s">
        <v>111</v>
      </c>
      <c r="C51" s="1674"/>
      <c r="D51" s="1674"/>
      <c r="E51" s="1675"/>
      <c r="F51" s="1620" t="s">
        <v>24</v>
      </c>
      <c r="G51" s="1621"/>
      <c r="H51" s="1676"/>
      <c r="I51" s="1620" t="s">
        <v>112</v>
      </c>
      <c r="J51" s="1621"/>
      <c r="K51" s="1621"/>
      <c r="L51" s="1676"/>
      <c r="M51" s="520"/>
      <c r="N51" s="514"/>
      <c r="O51" s="514"/>
      <c r="P51" s="514"/>
      <c r="Q51" s="514"/>
      <c r="R51" s="514"/>
      <c r="S51" s="514"/>
      <c r="T51" s="514"/>
      <c r="U51" s="514"/>
      <c r="V51" s="514" t="s">
        <v>113</v>
      </c>
      <c r="W51" s="514"/>
      <c r="X51" s="514"/>
      <c r="Y51" s="514"/>
      <c r="Z51" s="514"/>
      <c r="AA51" s="514"/>
      <c r="AB51" s="514"/>
      <c r="AC51" s="514"/>
      <c r="AD51" s="514"/>
      <c r="AE51" s="514"/>
      <c r="AF51" s="514"/>
      <c r="AG51" s="514"/>
      <c r="AH51" s="514"/>
      <c r="AI51" s="514"/>
      <c r="AJ51" s="514"/>
      <c r="AK51" s="141"/>
      <c r="AL51" s="143"/>
      <c r="AM51" s="143"/>
      <c r="AN51" s="521" t="s">
        <v>1870</v>
      </c>
      <c r="AO51" s="1620" t="s">
        <v>115</v>
      </c>
      <c r="AP51" s="1621"/>
      <c r="AQ51" s="1622"/>
      <c r="AR51" s="57"/>
      <c r="AS51" s="57"/>
      <c r="AT51" s="57"/>
      <c r="AU51" s="57"/>
      <c r="AV51" s="57"/>
      <c r="AW51" s="57"/>
      <c r="AX51" s="57"/>
    </row>
    <row r="52" spans="1:50" ht="12" customHeight="1" thickBot="1">
      <c r="A52" s="522"/>
      <c r="B52" s="1641" t="s">
        <v>1825</v>
      </c>
      <c r="C52" s="1642"/>
      <c r="D52" s="1642"/>
      <c r="E52" s="1643"/>
      <c r="F52" s="1641" t="s">
        <v>1826</v>
      </c>
      <c r="G52" s="1642"/>
      <c r="H52" s="1643"/>
      <c r="I52" s="1641"/>
      <c r="J52" s="1642"/>
      <c r="K52" s="1642"/>
      <c r="L52" s="1643"/>
      <c r="M52" s="1623" t="s">
        <v>114</v>
      </c>
      <c r="N52" s="1624"/>
      <c r="O52" s="1624"/>
      <c r="P52" s="1625"/>
      <c r="Q52" s="126"/>
      <c r="R52" s="126"/>
      <c r="S52" s="126"/>
      <c r="T52" s="126"/>
      <c r="U52" s="126"/>
      <c r="V52" s="126"/>
      <c r="W52" s="126"/>
      <c r="X52" s="126" t="s">
        <v>115</v>
      </c>
      <c r="Y52" s="126"/>
      <c r="Z52" s="126"/>
      <c r="AA52" s="126"/>
      <c r="AB52" s="126"/>
      <c r="AC52" s="126"/>
      <c r="AD52" s="126"/>
      <c r="AE52" s="126"/>
      <c r="AF52" s="126"/>
      <c r="AG52" s="126"/>
      <c r="AH52" s="126"/>
      <c r="AI52" s="126"/>
      <c r="AJ52" s="126"/>
      <c r="AK52" s="1623" t="s">
        <v>116</v>
      </c>
      <c r="AL52" s="1624"/>
      <c r="AM52" s="1624"/>
      <c r="AN52" s="1625"/>
      <c r="AO52" s="1641" t="s">
        <v>1827</v>
      </c>
      <c r="AP52" s="1642"/>
      <c r="AQ52" s="1647"/>
      <c r="AR52" s="57"/>
      <c r="AS52" s="57"/>
      <c r="AT52" s="57"/>
      <c r="AU52" s="57"/>
      <c r="AV52" s="57"/>
      <c r="AW52" s="57"/>
      <c r="AX52" s="57"/>
    </row>
    <row r="53" spans="1:50" ht="12" customHeight="1">
      <c r="A53" s="1628" t="s">
        <v>1869</v>
      </c>
      <c r="B53" s="146" t="s">
        <v>250</v>
      </c>
      <c r="C53" s="147"/>
      <c r="D53" s="147"/>
      <c r="E53" s="148"/>
      <c r="F53" s="1857" t="str">
        <f>F12</f>
        <v>-</v>
      </c>
      <c r="G53" s="1858"/>
      <c r="H53" s="1859"/>
      <c r="I53" s="525" t="s">
        <v>1912</v>
      </c>
      <c r="J53" s="141"/>
      <c r="K53" s="141"/>
      <c r="L53" s="172"/>
      <c r="M53" s="525" t="s">
        <v>1913</v>
      </c>
      <c r="N53" s="141"/>
      <c r="O53" s="141"/>
      <c r="P53" s="172"/>
      <c r="Q53" s="141" t="s">
        <v>1248</v>
      </c>
      <c r="R53" s="141" t="s">
        <v>1913</v>
      </c>
      <c r="S53" s="141"/>
      <c r="T53" s="141"/>
      <c r="U53" s="59"/>
      <c r="V53" s="141"/>
      <c r="W53" s="141"/>
      <c r="X53" s="59"/>
      <c r="Y53" s="141"/>
      <c r="Z53" s="141"/>
      <c r="AA53" s="141"/>
      <c r="AB53" s="141"/>
      <c r="AC53" s="141"/>
      <c r="AD53" s="141"/>
      <c r="AE53" s="141"/>
      <c r="AF53" s="141"/>
      <c r="AG53" s="141"/>
      <c r="AH53" s="141"/>
      <c r="AI53" s="141"/>
      <c r="AJ53" s="172"/>
      <c r="AK53" s="691" t="s">
        <v>1107</v>
      </c>
      <c r="AL53" s="59" t="s">
        <v>1920</v>
      </c>
      <c r="AM53" s="59"/>
      <c r="AN53" s="59"/>
      <c r="AO53" s="525" t="s">
        <v>251</v>
      </c>
      <c r="AP53" s="141" t="s">
        <v>1829</v>
      </c>
      <c r="AQ53" s="526"/>
      <c r="AR53" s="57"/>
      <c r="AS53" s="57"/>
      <c r="AT53" s="57"/>
      <c r="AU53" s="57"/>
      <c r="AV53" s="57"/>
      <c r="AW53" s="57"/>
      <c r="AX53" s="57"/>
    </row>
    <row r="54" spans="1:50" ht="12" customHeight="1">
      <c r="A54" s="1629"/>
      <c r="B54" s="119" t="s">
        <v>1876</v>
      </c>
      <c r="C54" s="57"/>
      <c r="D54" s="57"/>
      <c r="E54" s="103"/>
      <c r="F54" s="131"/>
      <c r="G54" s="124"/>
      <c r="H54" s="132"/>
      <c r="I54" s="119"/>
      <c r="J54" s="57"/>
      <c r="K54" s="57"/>
      <c r="L54" s="103"/>
      <c r="M54" s="119"/>
      <c r="N54" s="57"/>
      <c r="O54" s="57"/>
      <c r="P54" s="103"/>
      <c r="Q54" s="57"/>
      <c r="R54" s="57" t="s">
        <v>1874</v>
      </c>
      <c r="S54" s="1759"/>
      <c r="T54" s="1759"/>
      <c r="U54" s="1759"/>
      <c r="V54" s="1759"/>
      <c r="W54" s="1759"/>
      <c r="X54" s="1759"/>
      <c r="Y54" s="1759"/>
      <c r="Z54" s="57" t="s">
        <v>1914</v>
      </c>
      <c r="AA54" s="57"/>
      <c r="AB54" s="57"/>
      <c r="AC54" s="57"/>
      <c r="AD54" s="57"/>
      <c r="AE54" s="57"/>
      <c r="AF54" s="57"/>
      <c r="AG54" s="57"/>
      <c r="AH54" s="57"/>
      <c r="AI54" s="57"/>
      <c r="AJ54" s="103"/>
      <c r="AK54" s="683" t="s">
        <v>1107</v>
      </c>
      <c r="AL54" s="1626"/>
      <c r="AM54" s="1626"/>
      <c r="AN54" s="1627"/>
      <c r="AO54" s="119" t="s">
        <v>330</v>
      </c>
      <c r="AP54" s="57" t="s">
        <v>1830</v>
      </c>
      <c r="AQ54" s="106"/>
      <c r="AR54" s="57"/>
      <c r="AS54" s="57"/>
      <c r="AT54" s="57"/>
      <c r="AU54" s="57"/>
      <c r="AV54" s="57"/>
      <c r="AW54" s="57"/>
      <c r="AX54" s="57"/>
    </row>
    <row r="55" spans="1:50" ht="12" customHeight="1">
      <c r="A55" s="1629"/>
      <c r="B55" s="119" t="s">
        <v>1911</v>
      </c>
      <c r="C55" s="57"/>
      <c r="D55" s="57"/>
      <c r="E55" s="103"/>
      <c r="F55" s="131"/>
      <c r="G55" s="124"/>
      <c r="H55" s="132"/>
      <c r="I55" s="119"/>
      <c r="J55" s="57"/>
      <c r="K55" s="57"/>
      <c r="L55" s="103"/>
      <c r="M55" s="119"/>
      <c r="N55" s="57"/>
      <c r="O55" s="57"/>
      <c r="P55" s="103"/>
      <c r="Q55" s="682" t="s">
        <v>1107</v>
      </c>
      <c r="R55" s="57" t="s">
        <v>1915</v>
      </c>
      <c r="S55" s="57"/>
      <c r="T55" s="57"/>
      <c r="U55" s="58"/>
      <c r="V55" s="57"/>
      <c r="W55" s="57"/>
      <c r="X55" s="58"/>
      <c r="Y55" s="57"/>
      <c r="Z55" s="57"/>
      <c r="AA55" s="57"/>
      <c r="AB55" s="57"/>
      <c r="AC55" s="57"/>
      <c r="AD55" s="57"/>
      <c r="AE55" s="57"/>
      <c r="AF55" s="57"/>
      <c r="AG55" s="57"/>
      <c r="AH55" s="57"/>
      <c r="AI55" s="57"/>
      <c r="AJ55" s="103"/>
      <c r="AK55" s="683" t="s">
        <v>1107</v>
      </c>
      <c r="AL55" s="1626"/>
      <c r="AM55" s="1626"/>
      <c r="AN55" s="1627"/>
      <c r="AO55" s="119"/>
      <c r="AP55" s="57"/>
      <c r="AQ55" s="106"/>
      <c r="AR55" s="57"/>
      <c r="AS55" s="57"/>
      <c r="AT55" s="57"/>
      <c r="AU55" s="57"/>
      <c r="AV55" s="57"/>
      <c r="AW55" s="57"/>
      <c r="AX55" s="57"/>
    </row>
    <row r="56" spans="1:50" ht="12" customHeight="1">
      <c r="A56" s="1629"/>
      <c r="F56" s="131"/>
      <c r="G56" s="124"/>
      <c r="H56" s="132"/>
      <c r="I56" s="119"/>
      <c r="J56" s="57"/>
      <c r="K56" s="57"/>
      <c r="L56" s="103"/>
      <c r="M56" s="119"/>
      <c r="N56" s="57"/>
      <c r="O56" s="57"/>
      <c r="P56" s="103"/>
      <c r="Q56" s="57"/>
      <c r="R56" s="57" t="s">
        <v>1916</v>
      </c>
      <c r="S56" s="57"/>
      <c r="T56" s="57"/>
      <c r="U56" s="58"/>
      <c r="V56" s="57"/>
      <c r="W56" s="57"/>
      <c r="X56" s="58"/>
      <c r="Y56" s="57"/>
      <c r="Z56" s="57"/>
      <c r="AA56" s="58"/>
      <c r="AB56" s="57"/>
      <c r="AC56" s="57"/>
      <c r="AD56" s="57"/>
      <c r="AE56" s="57"/>
      <c r="AF56" s="57"/>
      <c r="AG56" s="57"/>
      <c r="AH56" s="57"/>
      <c r="AI56" s="57"/>
      <c r="AJ56" s="103"/>
      <c r="AK56" s="58"/>
      <c r="AL56" s="58"/>
      <c r="AM56" s="58"/>
      <c r="AN56" s="58"/>
      <c r="AO56" s="119"/>
      <c r="AP56" s="57"/>
      <c r="AQ56" s="106"/>
      <c r="AR56" s="57"/>
      <c r="AS56" s="57"/>
      <c r="AT56" s="57"/>
      <c r="AU56" s="57"/>
      <c r="AV56" s="57"/>
      <c r="AW56" s="57"/>
      <c r="AX56" s="57"/>
    </row>
    <row r="57" spans="1:50" ht="12" customHeight="1">
      <c r="A57" s="1629"/>
      <c r="B57" s="1686" t="str">
        <f>IF(自己評価書表紙!A38="□","■選択無","□選択無")</f>
        <v>■選択無</v>
      </c>
      <c r="C57" s="1687"/>
      <c r="D57" s="1687"/>
      <c r="E57" s="1692"/>
      <c r="F57" s="131"/>
      <c r="G57" s="124"/>
      <c r="H57" s="132"/>
      <c r="I57" s="119"/>
      <c r="J57" s="57"/>
      <c r="K57" s="57"/>
      <c r="L57" s="103"/>
      <c r="M57" s="119"/>
      <c r="N57" s="57"/>
      <c r="O57" s="57"/>
      <c r="P57" s="103"/>
      <c r="Q57" s="57"/>
      <c r="R57" s="57" t="s">
        <v>783</v>
      </c>
      <c r="S57" s="1759"/>
      <c r="T57" s="1759"/>
      <c r="U57" s="1759"/>
      <c r="V57" s="1759"/>
      <c r="W57" s="1759"/>
      <c r="X57" s="1759"/>
      <c r="Y57" s="1759"/>
      <c r="Z57" s="57" t="s">
        <v>1914</v>
      </c>
      <c r="AA57" s="57"/>
      <c r="AB57" s="57"/>
      <c r="AC57" s="57"/>
      <c r="AD57" s="57"/>
      <c r="AE57" s="57"/>
      <c r="AF57" s="57"/>
      <c r="AG57" s="57"/>
      <c r="AH57" s="57"/>
      <c r="AI57" s="57"/>
      <c r="AJ57" s="103"/>
      <c r="AK57" s="58"/>
      <c r="AL57" s="58"/>
      <c r="AM57" s="58"/>
      <c r="AN57" s="58"/>
      <c r="AO57" s="119"/>
      <c r="AP57" s="57"/>
      <c r="AQ57" s="106"/>
      <c r="AR57" s="57"/>
      <c r="AS57" s="57"/>
      <c r="AT57" s="57"/>
      <c r="AU57" s="57"/>
      <c r="AV57" s="57"/>
      <c r="AW57" s="57"/>
      <c r="AX57" s="57"/>
    </row>
    <row r="58" spans="1:50" ht="12" customHeight="1">
      <c r="A58" s="1629"/>
      <c r="B58" s="119"/>
      <c r="C58" s="57"/>
      <c r="D58" s="57"/>
      <c r="E58" s="103"/>
      <c r="F58" s="131"/>
      <c r="G58" s="124"/>
      <c r="H58" s="132"/>
      <c r="I58" s="119"/>
      <c r="J58" s="57"/>
      <c r="K58" s="57"/>
      <c r="L58" s="103"/>
      <c r="M58" s="119"/>
      <c r="N58" s="57"/>
      <c r="O58" s="57"/>
      <c r="P58" s="103"/>
      <c r="Q58" s="57"/>
      <c r="R58" s="57" t="s">
        <v>1917</v>
      </c>
      <c r="S58" s="57"/>
      <c r="T58" s="57"/>
      <c r="U58" s="58"/>
      <c r="V58" s="57"/>
      <c r="W58" s="57"/>
      <c r="X58" s="58"/>
      <c r="Y58" s="57"/>
      <c r="Z58" s="57"/>
      <c r="AA58" s="58"/>
      <c r="AB58" s="57"/>
      <c r="AC58" s="57"/>
      <c r="AD58" s="57"/>
      <c r="AE58" s="57"/>
      <c r="AF58" s="57"/>
      <c r="AG58" s="57"/>
      <c r="AH58" s="57"/>
      <c r="AI58" s="57"/>
      <c r="AJ58" s="57"/>
      <c r="AK58" s="105"/>
      <c r="AL58" s="58"/>
      <c r="AM58" s="58"/>
      <c r="AN58" s="58"/>
      <c r="AO58" s="119"/>
      <c r="AP58" s="57"/>
      <c r="AQ58" s="106"/>
      <c r="AR58" s="57"/>
      <c r="AS58" s="57"/>
      <c r="AT58" s="57"/>
      <c r="AU58" s="57"/>
      <c r="AV58" s="57"/>
      <c r="AW58" s="57"/>
      <c r="AX58" s="57"/>
    </row>
    <row r="59" spans="1:50" ht="12" customHeight="1">
      <c r="A59" s="1629"/>
      <c r="B59" s="119"/>
      <c r="C59" s="57"/>
      <c r="D59" s="57"/>
      <c r="E59" s="103"/>
      <c r="F59" s="131"/>
      <c r="G59" s="124"/>
      <c r="H59" s="132"/>
      <c r="I59" s="119"/>
      <c r="J59" s="57"/>
      <c r="K59" s="57"/>
      <c r="L59" s="103"/>
      <c r="M59" s="119"/>
      <c r="N59" s="57"/>
      <c r="O59" s="57"/>
      <c r="P59" s="103"/>
      <c r="Q59" s="57"/>
      <c r="R59" s="57" t="s">
        <v>252</v>
      </c>
      <c r="S59" s="683" t="s">
        <v>1107</v>
      </c>
      <c r="T59" s="57" t="s">
        <v>253</v>
      </c>
      <c r="U59" s="58"/>
      <c r="V59" s="57"/>
      <c r="W59" s="683" t="s">
        <v>1107</v>
      </c>
      <c r="X59" s="58" t="s">
        <v>1918</v>
      </c>
      <c r="Y59" s="57"/>
      <c r="Z59" s="57"/>
      <c r="AA59" s="683" t="s">
        <v>1107</v>
      </c>
      <c r="AB59" s="57" t="s">
        <v>1763</v>
      </c>
      <c r="AC59" s="57"/>
      <c r="AD59" s="124" t="s">
        <v>8</v>
      </c>
      <c r="AE59" s="1755"/>
      <c r="AF59" s="1755"/>
      <c r="AG59" s="1755"/>
      <c r="AH59" s="1755"/>
      <c r="AI59" s="124" t="s">
        <v>94</v>
      </c>
      <c r="AJ59" s="57"/>
      <c r="AK59" s="112"/>
      <c r="AL59" s="113"/>
      <c r="AM59" s="113"/>
      <c r="AN59" s="532"/>
      <c r="AO59" s="119"/>
      <c r="AP59" s="57"/>
      <c r="AQ59" s="106"/>
      <c r="AR59" s="57"/>
      <c r="AS59" s="57"/>
      <c r="AT59" s="57"/>
      <c r="AU59" s="57"/>
      <c r="AV59" s="57"/>
      <c r="AW59" s="57"/>
      <c r="AX59" s="57"/>
    </row>
    <row r="60" spans="1:50" ht="12" customHeight="1">
      <c r="A60" s="1629"/>
      <c r="B60" s="119"/>
      <c r="C60" s="57"/>
      <c r="D60" s="57"/>
      <c r="E60" s="103"/>
      <c r="F60" s="119"/>
      <c r="G60" s="57"/>
      <c r="H60" s="103"/>
      <c r="I60" s="119"/>
      <c r="J60" s="57"/>
      <c r="K60" s="57"/>
      <c r="L60" s="103"/>
      <c r="M60" s="1737" t="s">
        <v>1919</v>
      </c>
      <c r="N60" s="1783"/>
      <c r="O60" s="1783"/>
      <c r="P60" s="1856"/>
      <c r="Q60" s="109" t="s">
        <v>393</v>
      </c>
      <c r="R60" s="109" t="s">
        <v>1921</v>
      </c>
      <c r="S60" s="109"/>
      <c r="T60" s="109"/>
      <c r="U60" s="153"/>
      <c r="V60" s="109"/>
      <c r="W60" s="109"/>
      <c r="X60" s="153"/>
      <c r="Y60" s="109"/>
      <c r="Z60" s="109"/>
      <c r="AA60" s="109"/>
      <c r="AB60" s="109"/>
      <c r="AC60" s="109"/>
      <c r="AD60" s="109"/>
      <c r="AE60" s="109"/>
      <c r="AF60" s="109"/>
      <c r="AG60" s="109"/>
      <c r="AH60" s="109"/>
      <c r="AI60" s="109"/>
      <c r="AJ60" s="110"/>
      <c r="AK60" s="683" t="s">
        <v>1107</v>
      </c>
      <c r="AL60" s="1626"/>
      <c r="AM60" s="1626"/>
      <c r="AN60" s="1627"/>
      <c r="AO60" s="138" t="s">
        <v>1309</v>
      </c>
      <c r="AP60" s="109" t="s">
        <v>1829</v>
      </c>
      <c r="AQ60" s="533"/>
      <c r="AR60" s="57"/>
      <c r="AS60" s="57"/>
      <c r="AT60" s="57"/>
      <c r="AU60" s="57"/>
      <c r="AV60" s="57"/>
      <c r="AW60" s="57"/>
      <c r="AX60" s="57"/>
    </row>
    <row r="61" spans="1:50" ht="12" customHeight="1">
      <c r="A61" s="1629"/>
      <c r="B61" s="119"/>
      <c r="C61" s="57"/>
      <c r="D61" s="57"/>
      <c r="E61" s="103"/>
      <c r="F61" s="119"/>
      <c r="G61" s="57"/>
      <c r="H61" s="103"/>
      <c r="I61" s="119"/>
      <c r="J61" s="57"/>
      <c r="K61" s="57"/>
      <c r="L61" s="103"/>
      <c r="M61" s="1746"/>
      <c r="N61" s="1744"/>
      <c r="O61" s="1744"/>
      <c r="P61" s="1745"/>
      <c r="Q61" s="57"/>
      <c r="R61" s="683" t="s">
        <v>1107</v>
      </c>
      <c r="S61" s="162" t="s">
        <v>256</v>
      </c>
      <c r="U61" s="57" t="s">
        <v>1874</v>
      </c>
      <c r="V61" s="683" t="s">
        <v>1107</v>
      </c>
      <c r="W61" s="58" t="s">
        <v>825</v>
      </c>
      <c r="X61" s="57"/>
      <c r="Y61" s="57"/>
      <c r="Z61" s="683" t="s">
        <v>1107</v>
      </c>
      <c r="AA61" s="57" t="s">
        <v>1922</v>
      </c>
      <c r="AB61" s="57"/>
      <c r="AC61" s="57" t="s">
        <v>257</v>
      </c>
      <c r="AD61" s="57"/>
      <c r="AE61" s="57"/>
      <c r="AF61" s="57"/>
      <c r="AG61" s="57"/>
      <c r="AH61" s="57"/>
      <c r="AI61" s="57"/>
      <c r="AJ61" s="103"/>
      <c r="AK61" s="683" t="s">
        <v>1107</v>
      </c>
      <c r="AL61" s="1626"/>
      <c r="AM61" s="1626"/>
      <c r="AN61" s="1627"/>
      <c r="AO61" s="119" t="s">
        <v>258</v>
      </c>
      <c r="AP61" s="57" t="s">
        <v>1830</v>
      </c>
      <c r="AQ61" s="106"/>
      <c r="AR61" s="57"/>
      <c r="AS61" s="57"/>
      <c r="AT61" s="57"/>
      <c r="AU61" s="57"/>
      <c r="AV61" s="57"/>
      <c r="AW61" s="57"/>
      <c r="AX61" s="57"/>
    </row>
    <row r="62" spans="1:50" ht="12" customHeight="1">
      <c r="A62" s="1629"/>
      <c r="B62" s="119"/>
      <c r="C62" s="57"/>
      <c r="D62" s="57"/>
      <c r="E62" s="103"/>
      <c r="F62" s="119"/>
      <c r="G62" s="57"/>
      <c r="H62" s="103"/>
      <c r="I62" s="119"/>
      <c r="J62" s="57"/>
      <c r="K62" s="57"/>
      <c r="L62" s="103"/>
      <c r="M62" s="1746"/>
      <c r="N62" s="1744"/>
      <c r="O62" s="1744"/>
      <c r="P62" s="1745"/>
      <c r="Q62" s="57"/>
      <c r="R62" s="683" t="s">
        <v>1107</v>
      </c>
      <c r="S62" s="57" t="s">
        <v>259</v>
      </c>
      <c r="T62" s="57"/>
      <c r="U62" s="58"/>
      <c r="V62" s="57"/>
      <c r="W62" s="57"/>
      <c r="X62" s="58"/>
      <c r="Y62" s="57"/>
      <c r="Z62" s="57"/>
      <c r="AA62" s="57"/>
      <c r="AB62" s="57"/>
      <c r="AC62" s="57"/>
      <c r="AD62" s="57"/>
      <c r="AE62" s="57"/>
      <c r="AF62" s="57"/>
      <c r="AG62" s="57"/>
      <c r="AH62" s="57"/>
      <c r="AI62" s="57"/>
      <c r="AJ62" s="103"/>
      <c r="AK62" s="683" t="s">
        <v>1107</v>
      </c>
      <c r="AL62" s="1626"/>
      <c r="AM62" s="1626"/>
      <c r="AN62" s="1627"/>
      <c r="AO62" s="119"/>
      <c r="AP62" s="57"/>
      <c r="AQ62" s="106"/>
      <c r="AR62" s="57"/>
      <c r="AS62" s="57"/>
      <c r="AT62" s="57"/>
      <c r="AU62" s="57"/>
      <c r="AV62" s="57"/>
      <c r="AW62" s="57"/>
      <c r="AX62" s="57"/>
    </row>
    <row r="63" spans="1:50" ht="12" customHeight="1">
      <c r="A63" s="1629"/>
      <c r="B63" s="119"/>
      <c r="C63" s="57"/>
      <c r="D63" s="57"/>
      <c r="E63" s="103"/>
      <c r="F63" s="119"/>
      <c r="G63" s="57"/>
      <c r="H63" s="103"/>
      <c r="I63" s="119"/>
      <c r="J63" s="57"/>
      <c r="K63" s="57"/>
      <c r="L63" s="103"/>
      <c r="M63" s="119"/>
      <c r="N63" s="57"/>
      <c r="O63" s="57"/>
      <c r="P63" s="103"/>
      <c r="Q63" s="57"/>
      <c r="R63" s="57"/>
      <c r="S63" s="57"/>
      <c r="T63" s="57"/>
      <c r="U63" s="58"/>
      <c r="V63" s="57"/>
      <c r="W63" s="57"/>
      <c r="X63" s="58"/>
      <c r="Y63" s="57"/>
      <c r="Z63" s="57"/>
      <c r="AA63" s="58"/>
      <c r="AB63" s="57"/>
      <c r="AC63" s="57"/>
      <c r="AD63" s="57"/>
      <c r="AE63" s="57"/>
      <c r="AF63" s="57"/>
      <c r="AG63" s="57"/>
      <c r="AH63" s="57"/>
      <c r="AI63" s="57"/>
      <c r="AJ63" s="103"/>
      <c r="AK63" s="58"/>
      <c r="AL63" s="58"/>
      <c r="AM63" s="58"/>
      <c r="AN63" s="58"/>
      <c r="AO63" s="119"/>
      <c r="AP63" s="57"/>
      <c r="AQ63" s="106"/>
      <c r="AR63" s="57"/>
      <c r="AS63" s="57"/>
      <c r="AT63" s="57"/>
      <c r="AU63" s="57"/>
      <c r="AV63" s="57"/>
      <c r="AW63" s="57"/>
      <c r="AX63" s="57"/>
    </row>
    <row r="64" spans="1:50" ht="12" customHeight="1">
      <c r="A64" s="1629"/>
      <c r="B64" s="119"/>
      <c r="C64" s="57"/>
      <c r="D64" s="57"/>
      <c r="E64" s="103"/>
      <c r="F64" s="119"/>
      <c r="G64" s="57"/>
      <c r="H64" s="103"/>
      <c r="I64" s="119"/>
      <c r="J64" s="57"/>
      <c r="K64" s="57"/>
      <c r="L64" s="103"/>
      <c r="M64" s="119"/>
      <c r="N64" s="57"/>
      <c r="O64" s="57"/>
      <c r="P64" s="103"/>
      <c r="Q64" s="57"/>
      <c r="R64" s="57"/>
      <c r="S64" s="57"/>
      <c r="T64" s="57"/>
      <c r="U64" s="58"/>
      <c r="V64" s="57"/>
      <c r="W64" s="57"/>
      <c r="X64" s="58"/>
      <c r="Y64" s="57"/>
      <c r="Z64" s="57"/>
      <c r="AA64" s="58"/>
      <c r="AB64" s="57"/>
      <c r="AC64" s="57"/>
      <c r="AD64" s="57"/>
      <c r="AE64" s="57"/>
      <c r="AF64" s="57"/>
      <c r="AG64" s="57"/>
      <c r="AH64" s="57"/>
      <c r="AI64" s="57"/>
      <c r="AJ64" s="103"/>
      <c r="AK64" s="58"/>
      <c r="AL64" s="58"/>
      <c r="AM64" s="58"/>
      <c r="AN64" s="58"/>
      <c r="AO64" s="119"/>
      <c r="AP64" s="57"/>
      <c r="AQ64" s="106"/>
      <c r="AR64" s="57"/>
      <c r="AS64" s="57"/>
      <c r="AT64" s="57"/>
      <c r="AU64" s="57"/>
      <c r="AV64" s="57"/>
      <c r="AW64" s="57"/>
      <c r="AX64" s="57"/>
    </row>
    <row r="65" spans="1:50" ht="12" customHeight="1">
      <c r="A65" s="1629"/>
      <c r="B65" s="119"/>
      <c r="C65" s="57"/>
      <c r="D65" s="57"/>
      <c r="E65" s="103"/>
      <c r="F65" s="119"/>
      <c r="G65" s="57"/>
      <c r="H65" s="103"/>
      <c r="I65" s="119"/>
      <c r="J65" s="57"/>
      <c r="K65" s="57"/>
      <c r="L65" s="103"/>
      <c r="M65" s="119"/>
      <c r="N65" s="57"/>
      <c r="O65" s="57"/>
      <c r="P65" s="103"/>
      <c r="Q65" s="57"/>
      <c r="R65" s="57"/>
      <c r="S65" s="57"/>
      <c r="T65" s="57"/>
      <c r="U65" s="58"/>
      <c r="V65" s="57"/>
      <c r="W65" s="57"/>
      <c r="X65" s="58"/>
      <c r="Y65" s="57"/>
      <c r="Z65" s="57"/>
      <c r="AA65" s="58"/>
      <c r="AB65" s="57"/>
      <c r="AC65" s="57"/>
      <c r="AD65" s="57"/>
      <c r="AE65" s="57"/>
      <c r="AF65" s="57"/>
      <c r="AG65" s="57"/>
      <c r="AH65" s="57"/>
      <c r="AI65" s="57"/>
      <c r="AJ65" s="103"/>
      <c r="AK65" s="58"/>
      <c r="AL65" s="58"/>
      <c r="AM65" s="58"/>
      <c r="AN65" s="58"/>
      <c r="AO65" s="119"/>
      <c r="AP65" s="57"/>
      <c r="AQ65" s="106"/>
      <c r="AR65" s="57"/>
      <c r="AS65" s="57"/>
      <c r="AT65" s="57"/>
      <c r="AU65" s="57"/>
      <c r="AV65" s="57"/>
      <c r="AW65" s="57"/>
      <c r="AX65" s="57"/>
    </row>
    <row r="66" spans="1:50" ht="12" customHeight="1">
      <c r="A66" s="1629"/>
      <c r="B66" s="119"/>
      <c r="C66" s="57"/>
      <c r="D66" s="57"/>
      <c r="E66" s="103"/>
      <c r="F66" s="119"/>
      <c r="G66" s="57"/>
      <c r="H66" s="103"/>
      <c r="I66" s="119"/>
      <c r="J66" s="57"/>
      <c r="K66" s="57"/>
      <c r="L66" s="103"/>
      <c r="M66" s="119"/>
      <c r="N66" s="57"/>
      <c r="O66" s="57"/>
      <c r="P66" s="103"/>
      <c r="Q66" s="57"/>
      <c r="R66" s="57"/>
      <c r="S66" s="57"/>
      <c r="T66" s="57"/>
      <c r="U66" s="58"/>
      <c r="V66" s="57"/>
      <c r="W66" s="57"/>
      <c r="X66" s="58"/>
      <c r="Y66" s="57"/>
      <c r="Z66" s="57"/>
      <c r="AA66" s="58"/>
      <c r="AB66" s="57"/>
      <c r="AC66" s="57"/>
      <c r="AD66" s="57"/>
      <c r="AE66" s="57"/>
      <c r="AF66" s="57"/>
      <c r="AG66" s="57"/>
      <c r="AH66" s="57"/>
      <c r="AI66" s="57"/>
      <c r="AJ66" s="103"/>
      <c r="AK66" s="58"/>
      <c r="AL66" s="58"/>
      <c r="AM66" s="58"/>
      <c r="AN66" s="58"/>
      <c r="AO66" s="119"/>
      <c r="AP66" s="57"/>
      <c r="AQ66" s="106"/>
      <c r="AR66" s="57"/>
      <c r="AS66" s="57"/>
      <c r="AT66" s="57"/>
      <c r="AU66" s="57"/>
      <c r="AV66" s="57"/>
      <c r="AW66" s="57"/>
      <c r="AX66" s="57"/>
    </row>
    <row r="67" spans="1:50" ht="12" customHeight="1">
      <c r="A67" s="1629"/>
      <c r="B67" s="119"/>
      <c r="C67" s="57"/>
      <c r="D67" s="57"/>
      <c r="E67" s="103"/>
      <c r="F67" s="119"/>
      <c r="G67" s="57"/>
      <c r="H67" s="103"/>
      <c r="I67" s="119"/>
      <c r="J67" s="57"/>
      <c r="K67" s="57"/>
      <c r="L67" s="103"/>
      <c r="M67" s="119"/>
      <c r="N67" s="57"/>
      <c r="O67" s="57"/>
      <c r="P67" s="103"/>
      <c r="Q67" s="57"/>
      <c r="R67" s="57"/>
      <c r="S67" s="57"/>
      <c r="T67" s="57"/>
      <c r="U67" s="58"/>
      <c r="V67" s="57"/>
      <c r="W67" s="57"/>
      <c r="X67" s="58"/>
      <c r="Y67" s="57"/>
      <c r="Z67" s="57"/>
      <c r="AA67" s="58"/>
      <c r="AB67" s="57"/>
      <c r="AC67" s="57"/>
      <c r="AD67" s="57"/>
      <c r="AE67" s="57"/>
      <c r="AF67" s="57"/>
      <c r="AG67" s="57"/>
      <c r="AH67" s="57"/>
      <c r="AI67" s="57"/>
      <c r="AJ67" s="103"/>
      <c r="AK67" s="58"/>
      <c r="AL67" s="58"/>
      <c r="AM67" s="58"/>
      <c r="AN67" s="58"/>
      <c r="AO67" s="119"/>
      <c r="AP67" s="57"/>
      <c r="AQ67" s="106"/>
      <c r="AR67" s="57"/>
      <c r="AS67" s="57"/>
      <c r="AT67" s="57"/>
      <c r="AU67" s="57"/>
      <c r="AV67" s="57"/>
      <c r="AW67" s="57"/>
      <c r="AX67" s="57"/>
    </row>
    <row r="68" spans="1:50" ht="12" customHeight="1">
      <c r="A68" s="1629"/>
      <c r="B68" s="119"/>
      <c r="C68" s="57"/>
      <c r="D68" s="57"/>
      <c r="E68" s="103"/>
      <c r="F68" s="119"/>
      <c r="G68" s="57"/>
      <c r="H68" s="103"/>
      <c r="I68" s="119"/>
      <c r="J68" s="57"/>
      <c r="K68" s="57"/>
      <c r="L68" s="103"/>
      <c r="M68" s="119"/>
      <c r="N68" s="57"/>
      <c r="O68" s="57"/>
      <c r="P68" s="103"/>
      <c r="Q68" s="57"/>
      <c r="R68" s="57"/>
      <c r="S68" s="57"/>
      <c r="T68" s="57"/>
      <c r="U68" s="58"/>
      <c r="V68" s="57"/>
      <c r="W68" s="57"/>
      <c r="X68" s="58"/>
      <c r="Y68" s="57"/>
      <c r="Z68" s="57"/>
      <c r="AA68" s="58"/>
      <c r="AB68" s="57"/>
      <c r="AC68" s="57"/>
      <c r="AD68" s="57"/>
      <c r="AE68" s="57"/>
      <c r="AF68" s="57"/>
      <c r="AG68" s="57"/>
      <c r="AH68" s="57"/>
      <c r="AI68" s="57"/>
      <c r="AJ68" s="103"/>
      <c r="AK68" s="58"/>
      <c r="AL68" s="58"/>
      <c r="AM68" s="58"/>
      <c r="AN68" s="58"/>
      <c r="AO68" s="119"/>
      <c r="AP68" s="57"/>
      <c r="AQ68" s="106"/>
      <c r="AR68" s="57"/>
      <c r="AS68" s="57"/>
      <c r="AT68" s="57"/>
      <c r="AU68" s="57"/>
      <c r="AV68" s="57"/>
      <c r="AW68" s="57"/>
      <c r="AX68" s="57"/>
    </row>
    <row r="69" spans="1:50" ht="12" customHeight="1">
      <c r="A69" s="1629"/>
      <c r="B69" s="119"/>
      <c r="C69" s="57"/>
      <c r="D69" s="57"/>
      <c r="E69" s="103"/>
      <c r="F69" s="119"/>
      <c r="G69" s="57"/>
      <c r="H69" s="103"/>
      <c r="I69" s="119"/>
      <c r="J69" s="57"/>
      <c r="K69" s="57"/>
      <c r="L69" s="103"/>
      <c r="M69" s="119"/>
      <c r="N69" s="57"/>
      <c r="O69" s="57"/>
      <c r="P69" s="103"/>
      <c r="Q69" s="57"/>
      <c r="R69" s="57"/>
      <c r="S69" s="57"/>
      <c r="T69" s="57"/>
      <c r="U69" s="58"/>
      <c r="V69" s="57"/>
      <c r="W69" s="57"/>
      <c r="X69" s="58"/>
      <c r="Y69" s="57"/>
      <c r="Z69" s="57"/>
      <c r="AA69" s="58"/>
      <c r="AB69" s="57"/>
      <c r="AC69" s="57"/>
      <c r="AD69" s="57"/>
      <c r="AE69" s="57"/>
      <c r="AF69" s="57"/>
      <c r="AG69" s="57"/>
      <c r="AH69" s="57"/>
      <c r="AI69" s="57"/>
      <c r="AJ69" s="103"/>
      <c r="AK69" s="58"/>
      <c r="AL69" s="58"/>
      <c r="AM69" s="58"/>
      <c r="AN69" s="58"/>
      <c r="AO69" s="119"/>
      <c r="AP69" s="57"/>
      <c r="AQ69" s="106"/>
      <c r="AR69" s="57"/>
      <c r="AS69" s="57"/>
      <c r="AT69" s="57" t="s">
        <v>524</v>
      </c>
      <c r="AU69" s="57" t="s">
        <v>291</v>
      </c>
      <c r="AV69" s="57" t="s">
        <v>292</v>
      </c>
      <c r="AW69" s="57" t="s">
        <v>293</v>
      </c>
      <c r="AX69" s="57" t="s">
        <v>294</v>
      </c>
    </row>
    <row r="70" spans="1:50" ht="12" customHeight="1">
      <c r="A70" s="1629"/>
      <c r="B70" s="119"/>
      <c r="C70" s="57"/>
      <c r="D70" s="57"/>
      <c r="E70" s="103"/>
      <c r="F70" s="119"/>
      <c r="G70" s="57"/>
      <c r="H70" s="103"/>
      <c r="I70" s="119"/>
      <c r="J70" s="57"/>
      <c r="K70" s="57"/>
      <c r="L70" s="103"/>
      <c r="M70" s="119"/>
      <c r="N70" s="57"/>
      <c r="O70" s="57"/>
      <c r="P70" s="103"/>
      <c r="Q70" s="57"/>
      <c r="R70" s="57"/>
      <c r="S70" s="57"/>
      <c r="T70" s="57"/>
      <c r="U70" s="58"/>
      <c r="V70" s="57"/>
      <c r="W70" s="57"/>
      <c r="X70" s="58"/>
      <c r="Y70" s="57"/>
      <c r="Z70" s="57"/>
      <c r="AA70" s="58"/>
      <c r="AB70" s="57"/>
      <c r="AC70" s="57"/>
      <c r="AD70" s="57"/>
      <c r="AE70" s="57"/>
      <c r="AF70" s="57"/>
      <c r="AG70" s="57"/>
      <c r="AH70" s="57"/>
      <c r="AI70" s="57"/>
      <c r="AJ70" s="103"/>
      <c r="AK70" s="58"/>
      <c r="AL70" s="58"/>
      <c r="AM70" s="58"/>
      <c r="AN70" s="58"/>
      <c r="AO70" s="119"/>
      <c r="AP70" s="57"/>
      <c r="AQ70" s="106"/>
      <c r="AR70" s="57"/>
      <c r="AS70" s="57"/>
      <c r="AT70" s="57"/>
      <c r="AU70" s="57"/>
      <c r="AV70" s="57"/>
      <c r="AW70" s="57"/>
      <c r="AX70" s="57"/>
    </row>
    <row r="71" spans="1:50" ht="12" customHeight="1" thickBot="1">
      <c r="A71" s="1630"/>
      <c r="B71" s="140"/>
      <c r="C71" s="126"/>
      <c r="D71" s="126"/>
      <c r="E71" s="128"/>
      <c r="F71" s="140"/>
      <c r="G71" s="126"/>
      <c r="H71" s="128"/>
      <c r="I71" s="140"/>
      <c r="J71" s="126"/>
      <c r="K71" s="126"/>
      <c r="L71" s="128"/>
      <c r="M71" s="140"/>
      <c r="N71" s="126"/>
      <c r="O71" s="126"/>
      <c r="P71" s="128"/>
      <c r="Q71" s="126"/>
      <c r="R71" s="126"/>
      <c r="S71" s="126"/>
      <c r="T71" s="126"/>
      <c r="U71" s="61"/>
      <c r="V71" s="126"/>
      <c r="W71" s="126"/>
      <c r="X71" s="61"/>
      <c r="Y71" s="126"/>
      <c r="Z71" s="126"/>
      <c r="AA71" s="61"/>
      <c r="AB71" s="126"/>
      <c r="AC71" s="126"/>
      <c r="AD71" s="126"/>
      <c r="AE71" s="126"/>
      <c r="AF71" s="126"/>
      <c r="AG71" s="126"/>
      <c r="AH71" s="126"/>
      <c r="AI71" s="126"/>
      <c r="AJ71" s="128"/>
      <c r="AK71" s="61"/>
      <c r="AL71" s="61"/>
      <c r="AM71" s="61"/>
      <c r="AN71" s="61"/>
      <c r="AO71" s="140"/>
      <c r="AP71" s="126"/>
      <c r="AQ71" s="130"/>
      <c r="AR71" s="57"/>
      <c r="AS71" s="57"/>
      <c r="AT71" s="57"/>
      <c r="AU71" s="57"/>
      <c r="AV71" s="57"/>
      <c r="AW71" s="57"/>
      <c r="AX71" s="57"/>
    </row>
  </sheetData>
  <mergeCells count="71">
    <mergeCell ref="AL19:AN19"/>
    <mergeCell ref="AL20:AN20"/>
    <mergeCell ref="AM43:AO45"/>
    <mergeCell ref="Q43:T45"/>
    <mergeCell ref="U43:AL43"/>
    <mergeCell ref="Q5:T5"/>
    <mergeCell ref="I10:L10"/>
    <mergeCell ref="A12:A30"/>
    <mergeCell ref="S13:Y13"/>
    <mergeCell ref="S16:Y16"/>
    <mergeCell ref="U5:AQ5"/>
    <mergeCell ref="A7:AC7"/>
    <mergeCell ref="AK11:AN11"/>
    <mergeCell ref="AO11:AQ11"/>
    <mergeCell ref="M11:P11"/>
    <mergeCell ref="M19:P21"/>
    <mergeCell ref="F11:H11"/>
    <mergeCell ref="I11:L11"/>
    <mergeCell ref="B10:E10"/>
    <mergeCell ref="F10:H10"/>
    <mergeCell ref="AO10:AQ10"/>
    <mergeCell ref="AM1:AQ1"/>
    <mergeCell ref="Q2:T4"/>
    <mergeCell ref="U2:AL2"/>
    <mergeCell ref="AM2:AO4"/>
    <mergeCell ref="AP2:AQ4"/>
    <mergeCell ref="U3:AL3"/>
    <mergeCell ref="Q1:T1"/>
    <mergeCell ref="U1:AL1"/>
    <mergeCell ref="U4:AL4"/>
    <mergeCell ref="AO52:AQ52"/>
    <mergeCell ref="I51:L51"/>
    <mergeCell ref="AK52:AN52"/>
    <mergeCell ref="A53:A71"/>
    <mergeCell ref="B11:E11"/>
    <mergeCell ref="AL21:AN21"/>
    <mergeCell ref="AE18:AH18"/>
    <mergeCell ref="Q41:T41"/>
    <mergeCell ref="U41:AL41"/>
    <mergeCell ref="B16:E16"/>
    <mergeCell ref="F12:H12"/>
    <mergeCell ref="AM41:AQ41"/>
    <mergeCell ref="Q46:T46"/>
    <mergeCell ref="U46:AQ46"/>
    <mergeCell ref="AL13:AN13"/>
    <mergeCell ref="AL14:AN14"/>
    <mergeCell ref="A48:AC48"/>
    <mergeCell ref="AO51:AQ51"/>
    <mergeCell ref="Q42:T42"/>
    <mergeCell ref="U42:AL42"/>
    <mergeCell ref="AM42:AQ42"/>
    <mergeCell ref="U44:AL44"/>
    <mergeCell ref="B51:E51"/>
    <mergeCell ref="F51:H51"/>
    <mergeCell ref="U45:AL45"/>
    <mergeCell ref="AP43:AQ45"/>
    <mergeCell ref="B52:E52"/>
    <mergeCell ref="F52:H52"/>
    <mergeCell ref="AL54:AN54"/>
    <mergeCell ref="AE59:AH59"/>
    <mergeCell ref="AL60:AN60"/>
    <mergeCell ref="B57:E57"/>
    <mergeCell ref="AL55:AN55"/>
    <mergeCell ref="F53:H53"/>
    <mergeCell ref="AL61:AN61"/>
    <mergeCell ref="AL62:AN62"/>
    <mergeCell ref="M60:P62"/>
    <mergeCell ref="I52:L52"/>
    <mergeCell ref="M52:P52"/>
    <mergeCell ref="S54:Y54"/>
    <mergeCell ref="S57:Y57"/>
  </mergeCells>
  <phoneticPr fontId="4"/>
  <dataValidations count="3">
    <dataValidation type="list" allowBlank="1" showInputMessage="1" showErrorMessage="1" sqref="B57:E57 B16:E16" xr:uid="{00000000-0002-0000-1200-000000000000}">
      <formula1>"■選択無,□選択無"</formula1>
    </dataValidation>
    <dataValidation type="list" allowBlank="1" showInputMessage="1" showErrorMessage="1" sqref="Z20 V20 R20:R21 S18 W18 AA18 Q14 AK60:AK62 Z61 V61 R61:R62 S59 W59 AA59 Q55 AK54:AK55 AK13:AK14 AK19:AK21" xr:uid="{00000000-0002-0000-1200-000001000000}">
      <formula1>"■,□"</formula1>
    </dataValidation>
    <dataValidation type="list" showInputMessage="1" showErrorMessage="1" sqref="AK12 AK53" xr:uid="{00000000-0002-0000-1200-000002000000}">
      <formula1>"　,■,□"</formula1>
    </dataValidation>
  </dataValidations>
  <printOptions horizontalCentered="1"/>
  <pageMargins left="0.39370078740157483" right="0.39370078740157483" top="0.39370078740157483" bottom="0.39370078740157483" header="0.19685039370078741" footer="0.19685039370078741"/>
  <pageSetup paperSize="9" scale="85" orientation="portrait" blackAndWhite="1" verticalDpi="4294967293" r:id="rId1"/>
  <headerFooter alignWithMargins="0"/>
  <ignoredErrors>
    <ignoredError sqref="F12 F53 B16 B57"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1170" customWidth="1"/>
    <col min="8" max="8" width="2.625" style="1170" customWidth="1"/>
    <col min="9" max="20" width="5.125" style="1170" customWidth="1"/>
    <col min="21" max="22" width="7.875" style="1166" customWidth="1"/>
    <col min="23" max="16384" width="9" style="1166"/>
  </cols>
  <sheetData>
    <row r="1" spans="1:21" ht="18" customHeight="1">
      <c r="A1" s="1339" t="s">
        <v>2567</v>
      </c>
      <c r="B1" s="1339"/>
      <c r="C1" s="1339"/>
      <c r="D1" s="1339"/>
      <c r="E1" s="1339"/>
      <c r="F1" s="1339"/>
      <c r="G1" s="1339"/>
      <c r="H1" s="1339"/>
      <c r="I1" s="1339"/>
      <c r="J1" s="1339"/>
      <c r="K1" s="1339"/>
      <c r="L1" s="1339"/>
      <c r="M1" s="1339"/>
      <c r="N1" s="1339"/>
      <c r="O1" s="1339"/>
      <c r="P1" s="1339"/>
      <c r="Q1" s="1339"/>
      <c r="R1" s="1339"/>
      <c r="S1" s="1339"/>
      <c r="T1" s="1339"/>
    </row>
    <row r="2" spans="1:21" s="189" customFormat="1" ht="18" customHeight="1">
      <c r="A2" s="472" t="s">
        <v>1077</v>
      </c>
      <c r="B2" s="472"/>
      <c r="C2" s="472"/>
      <c r="D2" s="472"/>
      <c r="E2" s="472"/>
      <c r="F2" s="472"/>
      <c r="G2" s="472"/>
      <c r="H2" s="472"/>
      <c r="I2" s="472"/>
      <c r="J2" s="472"/>
      <c r="K2" s="472"/>
      <c r="L2" s="472"/>
      <c r="M2" s="472"/>
      <c r="N2" s="472"/>
      <c r="O2" s="472"/>
      <c r="P2" s="472"/>
      <c r="Q2" s="472"/>
      <c r="R2" s="472"/>
      <c r="S2" s="472"/>
      <c r="T2" s="472"/>
    </row>
    <row r="3" spans="1:21" s="189" customFormat="1" ht="17.100000000000001" customHeight="1">
      <c r="A3" s="1318" t="s">
        <v>2568</v>
      </c>
      <c r="B3" s="1318"/>
      <c r="C3" s="1318"/>
      <c r="H3" s="188"/>
    </row>
    <row r="4" spans="1:21" s="189" customFormat="1" ht="17.100000000000001" customHeight="1">
      <c r="A4" s="1335" t="s">
        <v>529</v>
      </c>
      <c r="B4" s="1335"/>
      <c r="C4" s="1335"/>
      <c r="D4" s="1319"/>
      <c r="E4" s="1319"/>
      <c r="F4" s="1319"/>
      <c r="G4" s="1319"/>
      <c r="H4" s="1319"/>
      <c r="I4" s="1319"/>
      <c r="J4" s="1319"/>
      <c r="K4" s="1319"/>
      <c r="L4" s="1319"/>
      <c r="M4" s="1319"/>
      <c r="N4" s="1319"/>
      <c r="O4" s="1319"/>
      <c r="P4" s="1319"/>
      <c r="Q4" s="1319"/>
      <c r="R4" s="1319"/>
      <c r="S4" s="1319"/>
      <c r="T4" s="1319"/>
    </row>
    <row r="5" spans="1:21" s="189" customFormat="1" ht="17.100000000000001" customHeight="1">
      <c r="A5" s="1312" t="s">
        <v>530</v>
      </c>
      <c r="B5" s="1312"/>
      <c r="C5" s="1312"/>
      <c r="D5" s="1319"/>
      <c r="E5" s="1319"/>
      <c r="F5" s="1319"/>
      <c r="G5" s="1319"/>
      <c r="H5" s="1319"/>
      <c r="I5" s="1319"/>
      <c r="J5" s="1319"/>
      <c r="K5" s="1319"/>
      <c r="L5" s="1319"/>
      <c r="M5" s="1319"/>
      <c r="N5" s="1319"/>
      <c r="O5" s="1319"/>
      <c r="P5" s="1319"/>
      <c r="Q5" s="1319"/>
      <c r="R5" s="1319"/>
      <c r="S5" s="1319"/>
      <c r="T5" s="1319"/>
    </row>
    <row r="6" spans="1:21" s="189" customFormat="1" ht="17.100000000000001" customHeight="1">
      <c r="A6" s="1312" t="s">
        <v>531</v>
      </c>
      <c r="B6" s="1312"/>
      <c r="C6" s="1312"/>
      <c r="D6" s="188" t="s">
        <v>118</v>
      </c>
      <c r="E6" s="1329"/>
      <c r="F6" s="1329"/>
      <c r="G6" s="1329"/>
      <c r="H6" s="188"/>
      <c r="I6" s="188"/>
      <c r="J6" s="188"/>
      <c r="K6" s="188"/>
      <c r="L6" s="188"/>
    </row>
    <row r="7" spans="1:21" s="189" customFormat="1" ht="17.100000000000001" customHeight="1">
      <c r="A7" s="1312" t="s">
        <v>533</v>
      </c>
      <c r="B7" s="1312"/>
      <c r="C7" s="1312"/>
      <c r="D7" s="1319"/>
      <c r="E7" s="1319"/>
      <c r="F7" s="1319"/>
      <c r="G7" s="1319"/>
      <c r="H7" s="1319"/>
      <c r="I7" s="1319"/>
      <c r="J7" s="1319"/>
      <c r="K7" s="1319"/>
      <c r="L7" s="1319"/>
      <c r="M7" s="1319"/>
      <c r="N7" s="1319"/>
      <c r="O7" s="1319"/>
      <c r="P7" s="1319"/>
      <c r="Q7" s="1319"/>
      <c r="R7" s="1319"/>
      <c r="S7" s="1319"/>
      <c r="T7" s="1319"/>
    </row>
    <row r="8" spans="1:21" s="189" customFormat="1" ht="17.100000000000001" customHeight="1">
      <c r="A8" s="1312" t="s">
        <v>534</v>
      </c>
      <c r="B8" s="1312"/>
      <c r="C8" s="1312"/>
      <c r="D8" s="1328"/>
      <c r="E8" s="1328"/>
      <c r="F8" s="1328"/>
      <c r="G8" s="1328"/>
      <c r="H8" s="1328"/>
      <c r="I8" s="1328"/>
      <c r="J8" s="1328"/>
      <c r="K8" s="1312"/>
      <c r="L8" s="1312"/>
      <c r="M8" s="1312"/>
      <c r="N8" s="1324"/>
      <c r="O8" s="1324"/>
      <c r="P8" s="1324"/>
      <c r="Q8" s="1324"/>
      <c r="R8" s="1324"/>
      <c r="S8" s="1324"/>
      <c r="T8" s="1324"/>
    </row>
    <row r="9" spans="1:21" s="189" customFormat="1" ht="12" customHeight="1">
      <c r="A9" s="472"/>
      <c r="B9" s="472"/>
      <c r="C9" s="472"/>
      <c r="D9" s="472"/>
      <c r="E9" s="472"/>
      <c r="F9" s="472"/>
      <c r="G9" s="472"/>
      <c r="H9" s="470"/>
      <c r="I9" s="472"/>
      <c r="J9" s="472"/>
      <c r="K9" s="472"/>
      <c r="L9" s="472"/>
      <c r="M9" s="472"/>
      <c r="N9" s="472"/>
      <c r="O9" s="472"/>
      <c r="P9" s="472"/>
      <c r="Q9" s="472"/>
      <c r="R9" s="472"/>
      <c r="S9" s="472"/>
      <c r="T9" s="472"/>
      <c r="U9" s="475"/>
    </row>
    <row r="10" spans="1:21" s="189" customFormat="1" ht="17.100000000000001" customHeight="1">
      <c r="A10" s="1318" t="s">
        <v>2569</v>
      </c>
      <c r="B10" s="1318"/>
      <c r="C10" s="1318"/>
      <c r="H10" s="188"/>
      <c r="K10" s="195"/>
      <c r="L10" s="195"/>
    </row>
    <row r="11" spans="1:21" s="189" customFormat="1" ht="17.100000000000001" customHeight="1">
      <c r="A11" s="1335" t="s">
        <v>529</v>
      </c>
      <c r="B11" s="1335"/>
      <c r="C11" s="1335"/>
      <c r="D11" s="1319"/>
      <c r="E11" s="1319"/>
      <c r="F11" s="1319"/>
      <c r="G11" s="1319"/>
      <c r="H11" s="1319"/>
      <c r="I11" s="1319"/>
      <c r="J11" s="1319"/>
      <c r="K11" s="1319"/>
      <c r="L11" s="1319"/>
      <c r="M11" s="1319"/>
      <c r="N11" s="1319"/>
      <c r="O11" s="1319"/>
      <c r="P11" s="1319"/>
      <c r="Q11" s="1319"/>
      <c r="R11" s="1319"/>
      <c r="S11" s="1319"/>
      <c r="T11" s="1319"/>
    </row>
    <row r="12" spans="1:21" s="189" customFormat="1" ht="17.100000000000001" customHeight="1">
      <c r="A12" s="1312" t="s">
        <v>530</v>
      </c>
      <c r="B12" s="1312"/>
      <c r="C12" s="1312"/>
      <c r="D12" s="1319"/>
      <c r="E12" s="1319"/>
      <c r="F12" s="1319"/>
      <c r="G12" s="1319"/>
      <c r="H12" s="1319"/>
      <c r="I12" s="1319"/>
      <c r="J12" s="1319"/>
      <c r="K12" s="1319"/>
      <c r="L12" s="1319"/>
      <c r="M12" s="1319"/>
      <c r="N12" s="1319"/>
      <c r="O12" s="1319"/>
      <c r="P12" s="1319"/>
      <c r="Q12" s="1319"/>
      <c r="R12" s="1319"/>
      <c r="S12" s="1319"/>
      <c r="T12" s="1319"/>
    </row>
    <row r="13" spans="1:21" s="189" customFormat="1" ht="17.100000000000001" customHeight="1">
      <c r="A13" s="1312" t="s">
        <v>531</v>
      </c>
      <c r="B13" s="1312"/>
      <c r="C13" s="1312"/>
      <c r="D13" s="188" t="s">
        <v>118</v>
      </c>
      <c r="E13" s="1329"/>
      <c r="F13" s="1329"/>
      <c r="G13" s="1329"/>
      <c r="H13" s="188"/>
      <c r="I13" s="188"/>
      <c r="J13" s="188"/>
      <c r="K13" s="188"/>
      <c r="L13" s="188"/>
    </row>
    <row r="14" spans="1:21" s="189" customFormat="1" ht="17.100000000000001" customHeight="1">
      <c r="A14" s="1312" t="s">
        <v>533</v>
      </c>
      <c r="B14" s="1312"/>
      <c r="C14" s="1312"/>
      <c r="D14" s="1319"/>
      <c r="E14" s="1319"/>
      <c r="F14" s="1319"/>
      <c r="G14" s="1319"/>
      <c r="H14" s="1319"/>
      <c r="I14" s="1319"/>
      <c r="J14" s="1319"/>
      <c r="K14" s="1319"/>
      <c r="L14" s="1319"/>
      <c r="M14" s="1319"/>
      <c r="N14" s="1319"/>
      <c r="O14" s="1319"/>
      <c r="P14" s="1319"/>
      <c r="Q14" s="1319"/>
      <c r="R14" s="1319"/>
      <c r="S14" s="1319"/>
      <c r="T14" s="1319"/>
    </row>
    <row r="15" spans="1:21" s="189" customFormat="1" ht="17.100000000000001" customHeight="1">
      <c r="A15" s="1312" t="s">
        <v>534</v>
      </c>
      <c r="B15" s="1312"/>
      <c r="C15" s="1312"/>
      <c r="D15" s="1328"/>
      <c r="E15" s="1328"/>
      <c r="F15" s="1328"/>
      <c r="G15" s="1328"/>
      <c r="H15" s="1328"/>
      <c r="I15" s="1328"/>
      <c r="J15" s="1328"/>
      <c r="K15" s="1312"/>
      <c r="L15" s="1312"/>
      <c r="M15" s="1312"/>
      <c r="N15" s="1324"/>
      <c r="O15" s="1324"/>
      <c r="P15" s="1324"/>
      <c r="Q15" s="1324"/>
      <c r="R15" s="1324"/>
      <c r="S15" s="1324"/>
      <c r="T15" s="1324"/>
    </row>
    <row r="16" spans="1:21" s="189" customFormat="1" ht="12" customHeight="1">
      <c r="A16" s="472"/>
      <c r="B16" s="472"/>
      <c r="C16" s="472"/>
      <c r="D16" s="472"/>
      <c r="E16" s="472"/>
      <c r="F16" s="472"/>
      <c r="G16" s="472"/>
      <c r="H16" s="470"/>
      <c r="I16" s="472"/>
      <c r="J16" s="472"/>
      <c r="K16" s="472"/>
      <c r="L16" s="472"/>
      <c r="M16" s="472"/>
      <c r="N16" s="472"/>
      <c r="O16" s="472"/>
      <c r="P16" s="472"/>
      <c r="Q16" s="472"/>
      <c r="R16" s="472"/>
      <c r="S16" s="472"/>
      <c r="T16" s="472"/>
    </row>
    <row r="17" spans="1:20" s="189" customFormat="1" ht="17.100000000000001" customHeight="1">
      <c r="A17" s="479"/>
      <c r="B17" s="479"/>
      <c r="C17" s="479"/>
      <c r="D17" s="479"/>
      <c r="E17" s="479"/>
      <c r="F17" s="479"/>
      <c r="G17" s="479"/>
      <c r="H17" s="479"/>
      <c r="I17" s="479"/>
      <c r="J17" s="479"/>
      <c r="K17" s="479"/>
      <c r="L17" s="479"/>
      <c r="M17" s="479"/>
      <c r="N17" s="479"/>
      <c r="O17" s="479"/>
      <c r="P17" s="479"/>
      <c r="Q17" s="479"/>
      <c r="R17" s="479"/>
      <c r="S17" s="479"/>
      <c r="T17" s="479"/>
    </row>
    <row r="18" spans="1:20" s="189" customFormat="1" ht="17.100000000000001" customHeight="1"/>
    <row r="19" spans="1:20" s="189" customFormat="1" ht="12" customHeight="1">
      <c r="A19" s="472"/>
      <c r="B19" s="472"/>
      <c r="C19" s="472"/>
      <c r="D19" s="472"/>
      <c r="E19" s="472"/>
      <c r="F19" s="472"/>
      <c r="G19" s="472"/>
      <c r="H19" s="472"/>
      <c r="I19" s="472"/>
      <c r="J19" s="472"/>
      <c r="K19" s="472"/>
      <c r="L19" s="472"/>
      <c r="M19" s="472"/>
      <c r="N19" s="472"/>
      <c r="O19" s="472"/>
      <c r="P19" s="472"/>
      <c r="Q19" s="472"/>
      <c r="R19" s="472"/>
      <c r="S19" s="472"/>
      <c r="T19" s="472"/>
    </row>
    <row r="20" spans="1:20" s="189" customFormat="1" ht="17.100000000000001" customHeight="1">
      <c r="A20" s="1318" t="s">
        <v>2570</v>
      </c>
      <c r="B20" s="1318"/>
      <c r="C20" s="1324"/>
      <c r="H20" s="188"/>
      <c r="K20" s="195"/>
      <c r="L20" s="195"/>
    </row>
    <row r="21" spans="1:20" s="189" customFormat="1" ht="17.100000000000001" customHeight="1">
      <c r="A21" s="1335" t="s">
        <v>529</v>
      </c>
      <c r="B21" s="1335"/>
      <c r="C21" s="1335"/>
      <c r="D21" s="1319"/>
      <c r="E21" s="1319"/>
      <c r="F21" s="1319"/>
      <c r="G21" s="1319"/>
      <c r="H21" s="1319"/>
      <c r="I21" s="1319"/>
      <c r="J21" s="1319"/>
      <c r="K21" s="1319"/>
      <c r="L21" s="1319"/>
      <c r="M21" s="1319"/>
      <c r="N21" s="1319"/>
      <c r="O21" s="1319"/>
      <c r="P21" s="1319"/>
      <c r="Q21" s="1319"/>
      <c r="R21" s="1319"/>
      <c r="S21" s="1319"/>
      <c r="T21" s="1319"/>
    </row>
    <row r="22" spans="1:20" s="189" customFormat="1" ht="17.100000000000001" customHeight="1">
      <c r="A22" s="1312" t="s">
        <v>530</v>
      </c>
      <c r="B22" s="1312"/>
      <c r="C22" s="1312"/>
      <c r="D22" s="1319"/>
      <c r="E22" s="1319"/>
      <c r="F22" s="1319"/>
      <c r="G22" s="1319"/>
      <c r="H22" s="1319"/>
      <c r="I22" s="1319"/>
      <c r="J22" s="1319"/>
      <c r="K22" s="1319"/>
      <c r="L22" s="1319"/>
      <c r="M22" s="1319"/>
      <c r="N22" s="1319"/>
      <c r="O22" s="1319"/>
      <c r="P22" s="1319"/>
      <c r="Q22" s="1319"/>
      <c r="R22" s="1319"/>
      <c r="S22" s="1319"/>
      <c r="T22" s="1319"/>
    </row>
    <row r="23" spans="1:20" s="189" customFormat="1" ht="17.100000000000001" customHeight="1">
      <c r="A23" s="1312" t="s">
        <v>531</v>
      </c>
      <c r="B23" s="1312"/>
      <c r="C23" s="1312"/>
      <c r="D23" s="188" t="s">
        <v>118</v>
      </c>
      <c r="E23" s="1329"/>
      <c r="F23" s="1329"/>
      <c r="G23" s="1329"/>
      <c r="H23" s="188"/>
      <c r="I23" s="188"/>
      <c r="J23" s="188"/>
      <c r="K23" s="188"/>
      <c r="L23" s="188"/>
    </row>
    <row r="24" spans="1:20" s="189" customFormat="1" ht="17.100000000000001" customHeight="1">
      <c r="A24" s="1312" t="s">
        <v>533</v>
      </c>
      <c r="B24" s="1312"/>
      <c r="C24" s="1312"/>
      <c r="D24" s="1319"/>
      <c r="E24" s="1319"/>
      <c r="F24" s="1319"/>
      <c r="G24" s="1319"/>
      <c r="H24" s="1319"/>
      <c r="I24" s="1319"/>
      <c r="J24" s="1319"/>
      <c r="K24" s="1319"/>
      <c r="L24" s="1319"/>
      <c r="M24" s="1319"/>
      <c r="N24" s="1319"/>
      <c r="O24" s="1319"/>
      <c r="P24" s="1319"/>
      <c r="Q24" s="1319"/>
      <c r="R24" s="1319"/>
      <c r="S24" s="1319"/>
      <c r="T24" s="1319"/>
    </row>
    <row r="25" spans="1:20" s="189" customFormat="1" ht="17.100000000000001" customHeight="1">
      <c r="A25" s="1312" t="s">
        <v>534</v>
      </c>
      <c r="B25" s="1312"/>
      <c r="C25" s="1312"/>
      <c r="D25" s="1328"/>
      <c r="E25" s="1328"/>
      <c r="F25" s="1328"/>
      <c r="G25" s="1328"/>
      <c r="H25" s="1328"/>
      <c r="I25" s="1328"/>
      <c r="J25" s="1328"/>
      <c r="K25" s="1312"/>
      <c r="L25" s="1312"/>
      <c r="M25" s="1312"/>
      <c r="N25" s="1324"/>
      <c r="O25" s="1324"/>
      <c r="P25" s="1324"/>
      <c r="Q25" s="1324"/>
      <c r="R25" s="1324"/>
      <c r="S25" s="1324"/>
      <c r="T25" s="1324"/>
    </row>
    <row r="26" spans="1:20" s="189" customFormat="1" ht="12" customHeight="1">
      <c r="A26" s="472"/>
      <c r="B26" s="472"/>
      <c r="C26" s="472"/>
      <c r="D26" s="472"/>
      <c r="E26" s="472"/>
      <c r="F26" s="472"/>
      <c r="G26" s="472"/>
      <c r="H26" s="470"/>
      <c r="I26" s="472"/>
      <c r="J26" s="472"/>
      <c r="K26" s="474"/>
      <c r="L26" s="474"/>
      <c r="M26" s="472"/>
      <c r="N26" s="472"/>
      <c r="O26" s="472"/>
      <c r="P26" s="472"/>
      <c r="Q26" s="472"/>
      <c r="R26" s="472"/>
      <c r="S26" s="472"/>
      <c r="T26" s="472"/>
    </row>
    <row r="27" spans="1:20" s="189" customFormat="1" ht="17.100000000000001" customHeight="1">
      <c r="A27" s="1318" t="s">
        <v>2571</v>
      </c>
      <c r="B27" s="1318"/>
      <c r="C27" s="1324"/>
      <c r="H27" s="188"/>
      <c r="K27" s="195"/>
      <c r="L27" s="195"/>
    </row>
    <row r="28" spans="1:20" s="189" customFormat="1" ht="17.100000000000001" customHeight="1">
      <c r="A28" s="1335" t="s">
        <v>529</v>
      </c>
      <c r="B28" s="1335"/>
      <c r="C28" s="1335"/>
      <c r="D28" s="1319"/>
      <c r="E28" s="1319"/>
      <c r="F28" s="1319"/>
      <c r="G28" s="1319"/>
      <c r="H28" s="1319"/>
      <c r="I28" s="1319"/>
      <c r="J28" s="1319"/>
      <c r="K28" s="1319"/>
      <c r="L28" s="1319"/>
      <c r="M28" s="1319"/>
      <c r="N28" s="1319"/>
      <c r="O28" s="1319"/>
      <c r="P28" s="1319"/>
      <c r="Q28" s="1319"/>
      <c r="R28" s="1319"/>
      <c r="S28" s="1319"/>
      <c r="T28" s="1319"/>
    </row>
    <row r="29" spans="1:20" s="189" customFormat="1" ht="17.100000000000001" customHeight="1">
      <c r="A29" s="1312" t="s">
        <v>530</v>
      </c>
      <c r="B29" s="1312"/>
      <c r="C29" s="1312"/>
      <c r="D29" s="1319"/>
      <c r="E29" s="1319"/>
      <c r="F29" s="1319"/>
      <c r="G29" s="1319"/>
      <c r="H29" s="1319"/>
      <c r="I29" s="1319"/>
      <c r="J29" s="1319"/>
      <c r="K29" s="1319"/>
      <c r="L29" s="1319"/>
      <c r="M29" s="1319"/>
      <c r="N29" s="1319"/>
      <c r="O29" s="1319"/>
      <c r="P29" s="1319"/>
      <c r="Q29" s="1319"/>
      <c r="R29" s="1319"/>
      <c r="S29" s="1319"/>
      <c r="T29" s="1319"/>
    </row>
    <row r="30" spans="1:20" s="189" customFormat="1" ht="17.100000000000001" customHeight="1">
      <c r="A30" s="1312" t="s">
        <v>531</v>
      </c>
      <c r="B30" s="1312"/>
      <c r="C30" s="1312"/>
      <c r="D30" s="188" t="s">
        <v>118</v>
      </c>
      <c r="E30" s="1329"/>
      <c r="F30" s="1329"/>
      <c r="G30" s="1329"/>
      <c r="H30" s="188"/>
      <c r="I30" s="188"/>
      <c r="J30" s="188"/>
      <c r="K30" s="188"/>
      <c r="L30" s="188"/>
    </row>
    <row r="31" spans="1:20" s="189" customFormat="1" ht="17.100000000000001" customHeight="1">
      <c r="A31" s="1312" t="s">
        <v>533</v>
      </c>
      <c r="B31" s="1312"/>
      <c r="C31" s="1312"/>
      <c r="D31" s="1319"/>
      <c r="E31" s="1319"/>
      <c r="F31" s="1319"/>
      <c r="G31" s="1319"/>
      <c r="H31" s="1319"/>
      <c r="I31" s="1319"/>
      <c r="J31" s="1319"/>
      <c r="K31" s="1319"/>
      <c r="L31" s="1319"/>
      <c r="M31" s="1319"/>
      <c r="N31" s="1319"/>
      <c r="O31" s="1319"/>
      <c r="P31" s="1319"/>
      <c r="Q31" s="1319"/>
      <c r="R31" s="1319"/>
      <c r="S31" s="1319"/>
      <c r="T31" s="1319"/>
    </row>
    <row r="32" spans="1:20" s="189" customFormat="1" ht="17.100000000000001" customHeight="1">
      <c r="A32" s="1312" t="s">
        <v>534</v>
      </c>
      <c r="B32" s="1312"/>
      <c r="C32" s="1312"/>
      <c r="D32" s="1328"/>
      <c r="E32" s="1328"/>
      <c r="F32" s="1328"/>
      <c r="G32" s="1328"/>
      <c r="H32" s="1328"/>
      <c r="I32" s="1328"/>
      <c r="J32" s="1328"/>
      <c r="K32" s="1312"/>
      <c r="L32" s="1312"/>
      <c r="M32" s="1312"/>
      <c r="N32" s="1324"/>
      <c r="O32" s="1324"/>
      <c r="P32" s="1324"/>
      <c r="Q32" s="1324"/>
      <c r="R32" s="1324"/>
      <c r="S32" s="1324"/>
      <c r="T32" s="1324"/>
    </row>
    <row r="33" spans="1:20" s="189" customFormat="1" ht="12" customHeight="1">
      <c r="A33" s="472"/>
      <c r="B33" s="472"/>
      <c r="C33" s="472"/>
      <c r="D33" s="472"/>
      <c r="E33" s="472"/>
      <c r="F33" s="472"/>
      <c r="G33" s="472"/>
      <c r="H33" s="470"/>
      <c r="I33" s="472"/>
      <c r="J33" s="472"/>
      <c r="K33" s="474"/>
      <c r="L33" s="474"/>
      <c r="M33" s="472"/>
      <c r="N33" s="472"/>
      <c r="O33" s="472"/>
      <c r="P33" s="472"/>
      <c r="Q33" s="472"/>
      <c r="R33" s="472"/>
      <c r="S33" s="472"/>
      <c r="T33" s="472"/>
    </row>
    <row r="34" spans="1:20" ht="17.100000000000001" customHeight="1">
      <c r="A34" s="1167"/>
      <c r="B34" s="1168"/>
      <c r="C34" s="1168"/>
      <c r="D34" s="1168"/>
      <c r="E34" s="1168"/>
      <c r="F34" s="1168"/>
      <c r="G34" s="1168"/>
      <c r="H34" s="1168"/>
      <c r="I34" s="1168"/>
      <c r="J34" s="1168"/>
      <c r="K34" s="1168"/>
      <c r="L34" s="1168"/>
      <c r="M34" s="1168"/>
      <c r="N34" s="1168"/>
      <c r="O34" s="1168"/>
      <c r="P34" s="1168"/>
      <c r="Q34" s="1168"/>
      <c r="R34" s="1168"/>
      <c r="S34" s="1168"/>
      <c r="T34" s="1168"/>
    </row>
    <row r="35" spans="1:20" ht="17.100000000000001" customHeight="1">
      <c r="A35" s="1167"/>
      <c r="B35" s="1168"/>
      <c r="C35" s="1168"/>
      <c r="D35" s="1168"/>
      <c r="E35" s="1168"/>
      <c r="F35" s="1168"/>
      <c r="G35" s="1168"/>
      <c r="H35" s="1168"/>
      <c r="I35" s="1168"/>
      <c r="J35" s="1168"/>
      <c r="K35" s="1168"/>
      <c r="L35" s="1168"/>
      <c r="M35" s="1168"/>
      <c r="N35" s="1168"/>
      <c r="O35" s="1168"/>
      <c r="P35" s="1168"/>
      <c r="Q35" s="1168"/>
      <c r="R35" s="1168"/>
      <c r="S35" s="1168"/>
      <c r="T35" s="1168"/>
    </row>
    <row r="36" spans="1:20" ht="17.100000000000001" customHeight="1">
      <c r="A36" s="1167"/>
      <c r="B36" s="1168"/>
      <c r="C36" s="1168"/>
      <c r="D36" s="1168"/>
      <c r="E36" s="1168"/>
      <c r="F36" s="1168"/>
      <c r="G36" s="1168"/>
      <c r="H36" s="1168"/>
      <c r="I36" s="1168"/>
      <c r="J36" s="1168"/>
      <c r="K36" s="1168"/>
      <c r="L36" s="1168"/>
      <c r="M36" s="1168"/>
      <c r="N36" s="1168"/>
      <c r="O36" s="1168"/>
      <c r="P36" s="1168"/>
      <c r="Q36" s="1168"/>
      <c r="R36" s="1168"/>
      <c r="S36" s="1168"/>
      <c r="T36" s="1168"/>
    </row>
    <row r="37" spans="1:20" ht="17.100000000000001" customHeight="1">
      <c r="A37" s="1167"/>
      <c r="B37" s="1168"/>
      <c r="C37" s="1168"/>
      <c r="D37" s="1168"/>
      <c r="E37" s="1168"/>
      <c r="F37" s="1168"/>
      <c r="G37" s="1168"/>
      <c r="H37" s="1168"/>
      <c r="I37" s="1168"/>
      <c r="J37" s="1168"/>
      <c r="K37" s="1168"/>
      <c r="L37" s="1168"/>
      <c r="M37" s="1168"/>
      <c r="N37" s="1168"/>
      <c r="O37" s="1168"/>
      <c r="P37" s="1168"/>
      <c r="Q37" s="1168"/>
      <c r="R37" s="1168"/>
      <c r="S37" s="1168"/>
      <c r="T37" s="1168"/>
    </row>
    <row r="38" spans="1:20" ht="17.100000000000001" customHeight="1">
      <c r="A38" s="1167"/>
      <c r="B38" s="1168"/>
      <c r="C38" s="1168"/>
      <c r="D38" s="1168"/>
      <c r="E38" s="1168"/>
      <c r="F38" s="1168"/>
      <c r="G38" s="1168"/>
      <c r="H38" s="1168"/>
      <c r="I38" s="1168"/>
      <c r="J38" s="1168"/>
      <c r="K38" s="1168"/>
      <c r="L38" s="1168"/>
      <c r="M38" s="1168"/>
      <c r="N38" s="1168"/>
      <c r="O38" s="1168"/>
      <c r="P38" s="1168"/>
      <c r="Q38" s="1168"/>
      <c r="R38" s="1168"/>
      <c r="S38" s="1168"/>
      <c r="T38" s="1168"/>
    </row>
    <row r="39" spans="1:20" ht="17.100000000000001" customHeight="1">
      <c r="A39" s="1167"/>
      <c r="B39" s="1168"/>
      <c r="C39" s="1168"/>
      <c r="D39" s="1168"/>
      <c r="E39" s="1168"/>
      <c r="F39" s="1168"/>
      <c r="G39" s="1168"/>
      <c r="H39" s="1168"/>
      <c r="I39" s="1168"/>
      <c r="J39" s="1168"/>
      <c r="K39" s="1168"/>
      <c r="L39" s="1168"/>
      <c r="M39" s="1168"/>
      <c r="N39" s="1168"/>
      <c r="O39" s="1168"/>
      <c r="P39" s="1168"/>
      <c r="Q39" s="1168"/>
      <c r="R39" s="1168"/>
      <c r="S39" s="1168"/>
      <c r="T39" s="1168"/>
    </row>
    <row r="40" spans="1:20" ht="17.100000000000001" customHeight="1">
      <c r="A40" s="1167"/>
      <c r="B40" s="1168"/>
      <c r="C40" s="1168"/>
      <c r="D40" s="1168"/>
      <c r="E40" s="1168"/>
      <c r="F40" s="1168"/>
      <c r="G40" s="1168"/>
      <c r="H40" s="1168"/>
      <c r="I40" s="1168"/>
      <c r="J40" s="1168"/>
      <c r="K40" s="1168"/>
      <c r="L40" s="1168"/>
      <c r="M40" s="1168"/>
      <c r="N40" s="1168"/>
      <c r="O40" s="1168"/>
      <c r="P40" s="1168"/>
      <c r="Q40" s="1168"/>
      <c r="R40" s="1168"/>
      <c r="S40" s="1168"/>
      <c r="T40" s="1168"/>
    </row>
    <row r="41" spans="1:20" ht="17.100000000000001" customHeight="1">
      <c r="A41" s="1167"/>
      <c r="B41" s="1168"/>
      <c r="C41" s="1168"/>
      <c r="D41" s="1168"/>
      <c r="E41" s="1168"/>
      <c r="F41" s="1168"/>
      <c r="G41" s="1168"/>
      <c r="H41" s="1168"/>
      <c r="I41" s="1168"/>
      <c r="J41" s="1168"/>
      <c r="K41" s="1168"/>
      <c r="L41" s="1168"/>
      <c r="M41" s="1168"/>
      <c r="N41" s="1168"/>
      <c r="O41" s="1168"/>
      <c r="P41" s="1168"/>
      <c r="Q41" s="1168"/>
      <c r="R41" s="1168"/>
      <c r="S41" s="1168"/>
      <c r="T41" s="1168"/>
    </row>
    <row r="42" spans="1:20" ht="18" customHeight="1">
      <c r="A42" s="1169"/>
      <c r="B42" s="1338"/>
      <c r="C42" s="1338"/>
      <c r="D42" s="1338"/>
      <c r="E42" s="1338"/>
      <c r="F42" s="1338"/>
      <c r="G42" s="1338"/>
      <c r="H42" s="1338"/>
      <c r="I42" s="1338"/>
      <c r="J42" s="1338"/>
      <c r="K42" s="1338"/>
      <c r="L42" s="1338"/>
      <c r="M42" s="1338"/>
      <c r="N42" s="1338"/>
      <c r="O42" s="1338"/>
      <c r="P42" s="1338"/>
      <c r="Q42" s="1338"/>
      <c r="R42" s="1338"/>
      <c r="S42" s="1338"/>
    </row>
  </sheetData>
  <mergeCells count="54">
    <mergeCell ref="A1:T1"/>
    <mergeCell ref="A3:C3"/>
    <mergeCell ref="A4:C4"/>
    <mergeCell ref="D4:T4"/>
    <mergeCell ref="A5:C5"/>
    <mergeCell ref="D5:T5"/>
    <mergeCell ref="A13:C13"/>
    <mergeCell ref="E13:G13"/>
    <mergeCell ref="A6:C6"/>
    <mergeCell ref="E6:G6"/>
    <mergeCell ref="A7:C7"/>
    <mergeCell ref="D7:T7"/>
    <mergeCell ref="A8:C8"/>
    <mergeCell ref="D8:J8"/>
    <mergeCell ref="K8:M8"/>
    <mergeCell ref="N8:T8"/>
    <mergeCell ref="A10:C10"/>
    <mergeCell ref="A11:C11"/>
    <mergeCell ref="D11:T11"/>
    <mergeCell ref="A12:C12"/>
    <mergeCell ref="D12:T12"/>
    <mergeCell ref="A23:C23"/>
    <mergeCell ref="E23:G23"/>
    <mergeCell ref="A14:C14"/>
    <mergeCell ref="D14:T14"/>
    <mergeCell ref="A15:C15"/>
    <mergeCell ref="D15:J15"/>
    <mergeCell ref="K15:M15"/>
    <mergeCell ref="N15:T15"/>
    <mergeCell ref="A20:C20"/>
    <mergeCell ref="A21:C21"/>
    <mergeCell ref="D21:T21"/>
    <mergeCell ref="A22:C22"/>
    <mergeCell ref="D22:T22"/>
    <mergeCell ref="A30:C30"/>
    <mergeCell ref="E30:G30"/>
    <mergeCell ref="A24:C24"/>
    <mergeCell ref="D24:T24"/>
    <mergeCell ref="A25:C25"/>
    <mergeCell ref="D25:J25"/>
    <mergeCell ref="K25:M25"/>
    <mergeCell ref="N25:T25"/>
    <mergeCell ref="A27:C27"/>
    <mergeCell ref="A28:C28"/>
    <mergeCell ref="D28:T28"/>
    <mergeCell ref="A29:C29"/>
    <mergeCell ref="D29:T29"/>
    <mergeCell ref="B42:S42"/>
    <mergeCell ref="A31:C31"/>
    <mergeCell ref="D31:T31"/>
    <mergeCell ref="A32:C32"/>
    <mergeCell ref="D32:J32"/>
    <mergeCell ref="K32:M32"/>
    <mergeCell ref="N32:T32"/>
  </mergeCells>
  <phoneticPr fontId="4"/>
  <dataValidations disablePrompts="1" count="3">
    <dataValidation imeMode="halfAlpha" allowBlank="1" showInputMessage="1" showErrorMessage="1" sqref="E6:G6 N32:T32 D32:J32 E30:G30 N25:T25 D25:J25 E23:G23 E13:G13 N8:T8 D15:J15 D8:J8 N15:T15" xr:uid="{00000000-0002-0000-0100-000000000000}"/>
    <dataValidation imeMode="hiragana" allowBlank="1" showInputMessage="1" showErrorMessage="1" sqref="D14:T14 D29:T29 D31:T31 D22:T22 D5:T5 D24:T24 D12:T12 D7:T7" xr:uid="{00000000-0002-0000-0100-000001000000}"/>
    <dataValidation imeMode="halfKatakana" allowBlank="1" showInputMessage="1" showErrorMessage="1" sqref="D4:T4 D11:T11 D21:T21 D28:T28" xr:uid="{00000000-0002-0000-0100-000002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AW113"/>
  <sheetViews>
    <sheetView showGridLines="0" showZeros="0" view="pageBreakPreview" zoomScaleNormal="100" zoomScaleSheetLayoutView="100" workbookViewId="0">
      <selection activeCell="AQ1" sqref="AQ1"/>
    </sheetView>
  </sheetViews>
  <sheetFormatPr defaultColWidth="9" defaultRowHeight="13.5"/>
  <cols>
    <col min="1" max="43" width="2.625" style="1023" customWidth="1"/>
    <col min="44" max="44" width="9" style="1023"/>
    <col min="45" max="49" width="9" style="1023" customWidth="1"/>
    <col min="50" max="16384" width="9" style="1023"/>
  </cols>
  <sheetData>
    <row r="1" spans="1:49" ht="12" customHeight="1">
      <c r="A1" s="57"/>
      <c r="B1" s="57"/>
      <c r="C1" s="57"/>
      <c r="D1" s="57"/>
      <c r="E1" s="57"/>
      <c r="F1" s="57"/>
      <c r="G1" s="57"/>
      <c r="H1" s="57"/>
      <c r="I1" s="57"/>
      <c r="J1" s="57"/>
      <c r="K1" s="57"/>
      <c r="L1" s="57"/>
      <c r="M1" s="57"/>
      <c r="N1" s="57"/>
      <c r="O1" s="57"/>
      <c r="P1" s="1721" t="s">
        <v>1564</v>
      </c>
      <c r="Q1" s="1722"/>
      <c r="R1" s="1722"/>
      <c r="S1" s="1723"/>
      <c r="T1" s="1818"/>
      <c r="U1" s="1754"/>
      <c r="V1" s="1754"/>
      <c r="W1" s="1754"/>
      <c r="X1" s="1754"/>
      <c r="Y1" s="1754"/>
      <c r="Z1" s="1754"/>
      <c r="AA1" s="1754"/>
      <c r="AB1" s="1754"/>
      <c r="AC1" s="1754"/>
      <c r="AD1" s="1754"/>
      <c r="AE1" s="1754"/>
      <c r="AF1" s="1754"/>
      <c r="AG1" s="1754"/>
      <c r="AH1" s="1754"/>
      <c r="AI1" s="1754"/>
      <c r="AJ1" s="1754"/>
      <c r="AK1" s="1819"/>
      <c r="AL1" s="1721" t="s">
        <v>2804</v>
      </c>
      <c r="AM1" s="1722"/>
      <c r="AN1" s="1722"/>
      <c r="AO1" s="1722"/>
      <c r="AP1" s="1723"/>
      <c r="AQ1" s="576"/>
      <c r="AR1" s="5"/>
      <c r="AS1" s="5"/>
      <c r="AT1" s="5"/>
      <c r="AU1" s="5"/>
      <c r="AV1" s="5"/>
      <c r="AW1" s="576"/>
    </row>
    <row r="2" spans="1:49" ht="12" customHeight="1">
      <c r="A2" s="57"/>
      <c r="B2" s="57"/>
      <c r="C2" s="57"/>
      <c r="D2" s="57"/>
      <c r="E2" s="57"/>
      <c r="F2" s="57"/>
      <c r="G2" s="57"/>
      <c r="H2" s="57"/>
      <c r="I2" s="57"/>
      <c r="J2" s="57"/>
      <c r="K2" s="57"/>
      <c r="L2" s="57"/>
      <c r="M2" s="57"/>
      <c r="N2" s="57"/>
      <c r="O2" s="57"/>
      <c r="P2" s="1716" t="s">
        <v>105</v>
      </c>
      <c r="Q2" s="1727"/>
      <c r="R2" s="1727"/>
      <c r="S2" s="1728"/>
      <c r="T2" s="1823"/>
      <c r="U2" s="1824"/>
      <c r="V2" s="1824"/>
      <c r="W2" s="1824"/>
      <c r="X2" s="1824"/>
      <c r="Y2" s="1824"/>
      <c r="Z2" s="1824"/>
      <c r="AA2" s="1824"/>
      <c r="AB2" s="1824"/>
      <c r="AC2" s="1824"/>
      <c r="AD2" s="1824"/>
      <c r="AE2" s="1824"/>
      <c r="AF2" s="1824"/>
      <c r="AG2" s="1824"/>
      <c r="AH2" s="1824"/>
      <c r="AI2" s="1824"/>
      <c r="AJ2" s="1824"/>
      <c r="AK2" s="1860"/>
      <c r="AL2" s="1825" t="s">
        <v>267</v>
      </c>
      <c r="AM2" s="1826"/>
      <c r="AN2" s="1826"/>
      <c r="AO2" s="1732">
        <v>1</v>
      </c>
      <c r="AP2" s="1830"/>
      <c r="AQ2" s="576"/>
      <c r="AR2" s="5"/>
      <c r="AS2" s="5"/>
      <c r="AT2" s="5"/>
      <c r="AU2" s="5"/>
      <c r="AV2" s="5"/>
      <c r="AW2" s="576"/>
    </row>
    <row r="3" spans="1:49" ht="12" customHeight="1">
      <c r="A3" s="57"/>
      <c r="B3" s="57"/>
      <c r="C3" s="57"/>
      <c r="D3" s="57"/>
      <c r="E3" s="57"/>
      <c r="F3" s="57"/>
      <c r="G3" s="57"/>
      <c r="H3" s="57"/>
      <c r="I3" s="57"/>
      <c r="J3" s="57"/>
      <c r="K3" s="57"/>
      <c r="L3" s="57"/>
      <c r="M3" s="57"/>
      <c r="N3" s="57"/>
      <c r="O3" s="57"/>
      <c r="P3" s="1820"/>
      <c r="Q3" s="1821"/>
      <c r="R3" s="1821"/>
      <c r="S3" s="1822"/>
      <c r="T3" s="1833"/>
      <c r="U3" s="1834"/>
      <c r="V3" s="1834"/>
      <c r="W3" s="1834"/>
      <c r="X3" s="1834"/>
      <c r="Y3" s="1834"/>
      <c r="Z3" s="1834"/>
      <c r="AA3" s="1834"/>
      <c r="AB3" s="1834"/>
      <c r="AC3" s="1834"/>
      <c r="AD3" s="1834"/>
      <c r="AE3" s="1834"/>
      <c r="AF3" s="1834"/>
      <c r="AG3" s="1834"/>
      <c r="AH3" s="1834"/>
      <c r="AI3" s="1834"/>
      <c r="AJ3" s="1834"/>
      <c r="AK3" s="1861"/>
      <c r="AL3" s="1827"/>
      <c r="AM3" s="1828"/>
      <c r="AN3" s="1828"/>
      <c r="AO3" s="1653"/>
      <c r="AP3" s="1831"/>
      <c r="AQ3" s="576"/>
      <c r="AR3" s="5"/>
      <c r="AS3" s="5"/>
      <c r="AT3" s="5"/>
      <c r="AU3" s="5"/>
      <c r="AV3" s="5"/>
      <c r="AW3" s="576"/>
    </row>
    <row r="4" spans="1:49" ht="12" customHeight="1">
      <c r="A4" s="57"/>
      <c r="B4" s="57"/>
      <c r="C4" s="57"/>
      <c r="D4" s="57"/>
      <c r="E4" s="57"/>
      <c r="F4" s="57"/>
      <c r="G4" s="57"/>
      <c r="H4" s="57"/>
      <c r="I4" s="57"/>
      <c r="J4" s="57"/>
      <c r="K4" s="57"/>
      <c r="L4" s="57"/>
      <c r="M4" s="57"/>
      <c r="N4" s="57"/>
      <c r="O4" s="57"/>
      <c r="P4" s="1717"/>
      <c r="Q4" s="1729"/>
      <c r="R4" s="1729"/>
      <c r="S4" s="1730"/>
      <c r="T4" s="1835"/>
      <c r="U4" s="1836"/>
      <c r="V4" s="1836"/>
      <c r="W4" s="1836"/>
      <c r="X4" s="1836"/>
      <c r="Y4" s="1836"/>
      <c r="Z4" s="1836"/>
      <c r="AA4" s="1836"/>
      <c r="AB4" s="1836"/>
      <c r="AC4" s="1836"/>
      <c r="AD4" s="1836"/>
      <c r="AE4" s="1836"/>
      <c r="AF4" s="1836"/>
      <c r="AG4" s="1836"/>
      <c r="AH4" s="1836"/>
      <c r="AI4" s="1836"/>
      <c r="AJ4" s="1836"/>
      <c r="AK4" s="1862"/>
      <c r="AL4" s="1829"/>
      <c r="AM4" s="1731"/>
      <c r="AN4" s="1731"/>
      <c r="AO4" s="1654"/>
      <c r="AP4" s="1832"/>
      <c r="AQ4" s="576"/>
      <c r="AR4" s="5"/>
      <c r="AS4" s="5"/>
      <c r="AT4" s="5"/>
      <c r="AU4" s="5"/>
      <c r="AV4" s="5"/>
      <c r="AW4" s="576"/>
    </row>
    <row r="5" spans="1:49" ht="12" customHeight="1">
      <c r="A5" s="57"/>
      <c r="B5" s="57"/>
      <c r="C5" s="57"/>
      <c r="D5" s="57"/>
      <c r="E5" s="57"/>
      <c r="F5" s="57"/>
      <c r="G5" s="57"/>
      <c r="H5" s="57"/>
      <c r="I5" s="57"/>
      <c r="J5" s="57"/>
      <c r="K5" s="57"/>
      <c r="L5" s="57"/>
      <c r="M5" s="57"/>
      <c r="N5" s="57"/>
      <c r="O5" s="57"/>
      <c r="P5" s="1721" t="s">
        <v>1568</v>
      </c>
      <c r="Q5" s="1722"/>
      <c r="R5" s="1722"/>
      <c r="S5" s="1723"/>
      <c r="T5" s="1721" t="s">
        <v>1961</v>
      </c>
      <c r="U5" s="1722"/>
      <c r="V5" s="1722"/>
      <c r="W5" s="1722"/>
      <c r="X5" s="1722"/>
      <c r="Y5" s="1722"/>
      <c r="Z5" s="1722"/>
      <c r="AA5" s="1722"/>
      <c r="AB5" s="1722"/>
      <c r="AC5" s="1722"/>
      <c r="AD5" s="1722"/>
      <c r="AE5" s="1722"/>
      <c r="AF5" s="1722"/>
      <c r="AG5" s="1722"/>
      <c r="AH5" s="1722"/>
      <c r="AI5" s="1722"/>
      <c r="AJ5" s="1722"/>
      <c r="AK5" s="1722"/>
      <c r="AL5" s="1722"/>
      <c r="AM5" s="1722"/>
      <c r="AN5" s="1722"/>
      <c r="AO5" s="1722"/>
      <c r="AP5" s="1723"/>
      <c r="AQ5" s="576"/>
      <c r="AR5" s="5"/>
      <c r="AS5" s="5"/>
      <c r="AT5" s="5"/>
      <c r="AU5" s="5"/>
      <c r="AV5" s="5"/>
      <c r="AW5" s="576"/>
    </row>
    <row r="6" spans="1:49"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6"/>
      <c r="AR6" s="5"/>
      <c r="AS6" s="5"/>
      <c r="AT6" s="5"/>
      <c r="AU6" s="5"/>
      <c r="AV6" s="5"/>
      <c r="AW6" s="576"/>
    </row>
    <row r="7" spans="1:49">
      <c r="A7" s="1765" t="s">
        <v>2698</v>
      </c>
      <c r="B7" s="1765"/>
      <c r="C7" s="1765"/>
      <c r="D7" s="1765"/>
      <c r="E7" s="1765"/>
      <c r="F7" s="1765"/>
      <c r="G7" s="1765"/>
      <c r="H7" s="1765"/>
      <c r="I7" s="1765"/>
      <c r="J7" s="1765"/>
      <c r="K7" s="1765"/>
      <c r="L7" s="1765"/>
      <c r="M7" s="1765"/>
      <c r="N7" s="1765"/>
      <c r="O7" s="1765"/>
      <c r="P7" s="1765"/>
      <c r="Q7" s="1765"/>
      <c r="R7" s="1765"/>
      <c r="S7" s="1765"/>
      <c r="T7" s="1765"/>
      <c r="U7" s="1765"/>
      <c r="V7" s="1765"/>
      <c r="W7" s="1765"/>
      <c r="X7" s="1765"/>
      <c r="Y7" s="1765"/>
      <c r="Z7" s="1765"/>
      <c r="AA7" s="1765"/>
      <c r="AB7" s="1765"/>
      <c r="AC7" s="1765"/>
      <c r="AD7" s="1765"/>
      <c r="AE7" s="57"/>
      <c r="AF7" s="57"/>
      <c r="AG7" s="57"/>
      <c r="AH7" s="57"/>
      <c r="AI7" s="57"/>
      <c r="AJ7" s="57"/>
      <c r="AK7" s="57"/>
      <c r="AL7" s="57"/>
      <c r="AM7" s="57"/>
      <c r="AN7" s="577"/>
      <c r="AO7" s="577"/>
      <c r="AP7" s="120" t="s">
        <v>912</v>
      </c>
      <c r="AQ7" s="576"/>
      <c r="AR7" s="5"/>
      <c r="AS7" s="5"/>
      <c r="AT7" s="5"/>
      <c r="AU7" s="5"/>
      <c r="AV7" s="5"/>
      <c r="AW7" s="576"/>
    </row>
    <row r="8" spans="1:49" ht="12" customHeight="1">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
      <c r="AF8" s="57"/>
      <c r="AG8" s="57"/>
      <c r="AH8" s="57"/>
      <c r="AI8" s="57"/>
      <c r="AJ8" s="57"/>
      <c r="AK8" s="57"/>
      <c r="AL8" s="57"/>
      <c r="AM8" s="57"/>
      <c r="AN8" s="577"/>
      <c r="AO8" s="577"/>
      <c r="AP8" s="120"/>
      <c r="AQ8" s="576"/>
      <c r="AR8" s="5"/>
      <c r="AS8" s="5"/>
      <c r="AT8" s="5"/>
      <c r="AU8" s="5"/>
      <c r="AV8" s="5"/>
      <c r="AW8" s="576"/>
    </row>
    <row r="9" spans="1:49" ht="12" customHeight="1" thickBot="1">
      <c r="A9" s="150" t="s">
        <v>2478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6"/>
      <c r="AR9" s="5"/>
      <c r="AS9" s="5"/>
      <c r="AT9" s="5"/>
      <c r="AU9" s="5"/>
      <c r="AV9" s="5"/>
      <c r="AW9" s="576"/>
    </row>
    <row r="10" spans="1:49" ht="12" customHeight="1">
      <c r="A10" s="519"/>
      <c r="B10" s="1673" t="s">
        <v>111</v>
      </c>
      <c r="C10" s="1674"/>
      <c r="D10" s="1674"/>
      <c r="E10" s="1675"/>
      <c r="F10" s="1620" t="s">
        <v>24</v>
      </c>
      <c r="G10" s="1621"/>
      <c r="H10" s="1676"/>
      <c r="I10" s="1620" t="s">
        <v>112</v>
      </c>
      <c r="J10" s="1621"/>
      <c r="K10" s="1676"/>
      <c r="L10" s="520"/>
      <c r="M10" s="514"/>
      <c r="N10" s="514"/>
      <c r="O10" s="514"/>
      <c r="P10" s="514"/>
      <c r="Q10" s="514"/>
      <c r="R10" s="514"/>
      <c r="S10" s="514"/>
      <c r="T10" s="514"/>
      <c r="U10" s="514"/>
      <c r="V10" s="514"/>
      <c r="W10" s="514" t="s">
        <v>113</v>
      </c>
      <c r="X10" s="514"/>
      <c r="Y10" s="514"/>
      <c r="Z10" s="514"/>
      <c r="AA10" s="514"/>
      <c r="AB10" s="514"/>
      <c r="AC10" s="514"/>
      <c r="AD10" s="514"/>
      <c r="AE10" s="514"/>
      <c r="AF10" s="514"/>
      <c r="AG10" s="514"/>
      <c r="AH10" s="514"/>
      <c r="AI10" s="514"/>
      <c r="AJ10" s="141"/>
      <c r="AK10" s="143"/>
      <c r="AL10" s="143"/>
      <c r="AM10" s="521" t="s">
        <v>420</v>
      </c>
      <c r="AN10" s="1620" t="s">
        <v>115</v>
      </c>
      <c r="AO10" s="1621"/>
      <c r="AP10" s="1622"/>
      <c r="AQ10" s="576"/>
      <c r="AR10" s="577"/>
      <c r="AS10" s="576"/>
      <c r="AT10" s="576"/>
      <c r="AU10" s="576"/>
      <c r="AV10" s="576"/>
      <c r="AW10" s="576"/>
    </row>
    <row r="11" spans="1:49" ht="12" customHeight="1" thickBot="1">
      <c r="A11" s="522"/>
      <c r="B11" s="1641" t="s">
        <v>1825</v>
      </c>
      <c r="C11" s="1642"/>
      <c r="D11" s="1642"/>
      <c r="E11" s="1643"/>
      <c r="F11" s="1641" t="s">
        <v>1826</v>
      </c>
      <c r="G11" s="1642"/>
      <c r="H11" s="1643"/>
      <c r="I11" s="1641"/>
      <c r="J11" s="1642"/>
      <c r="K11" s="1643"/>
      <c r="L11" s="1623" t="s">
        <v>114</v>
      </c>
      <c r="M11" s="1624"/>
      <c r="N11" s="1624"/>
      <c r="O11" s="1624"/>
      <c r="P11" s="1624"/>
      <c r="Q11" s="1625"/>
      <c r="R11" s="126"/>
      <c r="S11" s="126"/>
      <c r="T11" s="126"/>
      <c r="U11" s="126"/>
      <c r="V11" s="126"/>
      <c r="W11" s="126"/>
      <c r="X11" s="126"/>
      <c r="Y11" s="126" t="s">
        <v>115</v>
      </c>
      <c r="Z11" s="126"/>
      <c r="AA11" s="126"/>
      <c r="AB11" s="126"/>
      <c r="AC11" s="126"/>
      <c r="AD11" s="126"/>
      <c r="AE11" s="126"/>
      <c r="AF11" s="126"/>
      <c r="AG11" s="126"/>
      <c r="AH11" s="126"/>
      <c r="AI11" s="126"/>
      <c r="AJ11" s="1623" t="s">
        <v>116</v>
      </c>
      <c r="AK11" s="1624"/>
      <c r="AL11" s="1624"/>
      <c r="AM11" s="1625"/>
      <c r="AN11" s="1641" t="s">
        <v>1827</v>
      </c>
      <c r="AO11" s="1642"/>
      <c r="AP11" s="1647"/>
      <c r="AQ11" s="576"/>
      <c r="AR11" s="576"/>
      <c r="AS11" s="576"/>
      <c r="AT11" s="576"/>
      <c r="AU11" s="576"/>
      <c r="AV11" s="576"/>
      <c r="AW11" s="576"/>
    </row>
    <row r="12" spans="1:49" ht="12" customHeight="1">
      <c r="A12" s="1628" t="s">
        <v>2321</v>
      </c>
      <c r="B12" s="1022" t="s">
        <v>2322</v>
      </c>
      <c r="C12" s="57"/>
      <c r="D12" s="57"/>
      <c r="E12" s="103"/>
      <c r="F12" s="1695">
        <f>自己評価書表紙!O40</f>
        <v>1</v>
      </c>
      <c r="G12" s="1648"/>
      <c r="H12" s="1696"/>
      <c r="I12" s="1282" t="s">
        <v>2323</v>
      </c>
      <c r="J12" s="173"/>
      <c r="K12" s="174"/>
      <c r="L12" s="1282" t="s">
        <v>2324</v>
      </c>
      <c r="M12" s="173"/>
      <c r="N12" s="173"/>
      <c r="O12" s="173"/>
      <c r="P12" s="173"/>
      <c r="Q12" s="174"/>
      <c r="R12" s="683" t="s">
        <v>1107</v>
      </c>
      <c r="S12" s="57" t="s">
        <v>2806</v>
      </c>
      <c r="T12" s="141"/>
      <c r="U12" s="141"/>
      <c r="V12" s="141"/>
      <c r="W12" s="141"/>
      <c r="X12" s="141"/>
      <c r="Y12" s="142" t="s">
        <v>8</v>
      </c>
      <c r="Z12" s="691" t="s">
        <v>1107</v>
      </c>
      <c r="AA12" s="57" t="s">
        <v>2807</v>
      </c>
      <c r="AB12" s="141"/>
      <c r="AC12" s="141"/>
      <c r="AD12" s="691" t="s">
        <v>1107</v>
      </c>
      <c r="AE12" s="57" t="s">
        <v>2808</v>
      </c>
      <c r="AF12" s="142"/>
      <c r="AG12" s="142"/>
      <c r="AH12" s="173" t="s">
        <v>94</v>
      </c>
      <c r="AI12" s="172"/>
      <c r="AJ12" s="58"/>
      <c r="AK12" s="59"/>
      <c r="AL12" s="59"/>
      <c r="AM12" s="59"/>
      <c r="AN12" s="525" t="s">
        <v>3</v>
      </c>
      <c r="AO12" s="141" t="s">
        <v>1829</v>
      </c>
      <c r="AP12" s="526"/>
      <c r="AQ12" s="576"/>
      <c r="AR12" s="5"/>
      <c r="AS12" s="5"/>
      <c r="AT12" s="5"/>
      <c r="AU12" s="5"/>
      <c r="AV12" s="5"/>
      <c r="AW12" s="576"/>
    </row>
    <row r="13" spans="1:49" ht="12" customHeight="1">
      <c r="A13" s="1629"/>
      <c r="B13" s="119" t="s">
        <v>2325</v>
      </c>
      <c r="C13" s="57"/>
      <c r="D13" s="57"/>
      <c r="E13" s="103"/>
      <c r="F13" s="119"/>
      <c r="G13" s="57"/>
      <c r="H13" s="103"/>
      <c r="I13" s="578" t="s">
        <v>2326</v>
      </c>
      <c r="J13" s="118"/>
      <c r="K13" s="121"/>
      <c r="L13" s="578" t="s">
        <v>2326</v>
      </c>
      <c r="M13" s="118"/>
      <c r="N13" s="118"/>
      <c r="O13" s="118"/>
      <c r="P13" s="118"/>
      <c r="Q13" s="121"/>
      <c r="R13" s="683" t="s">
        <v>1107</v>
      </c>
      <c r="S13" s="57" t="s">
        <v>2885</v>
      </c>
      <c r="T13" s="57"/>
      <c r="U13" s="57"/>
      <c r="V13" s="57"/>
      <c r="W13" s="57"/>
      <c r="X13" s="57"/>
      <c r="Y13" s="57"/>
      <c r="Z13" s="57"/>
      <c r="AA13" s="57"/>
      <c r="AB13" s="57"/>
      <c r="AC13" s="57"/>
      <c r="AD13" s="124"/>
      <c r="AE13" s="124"/>
      <c r="AF13" s="124"/>
      <c r="AG13" s="118"/>
      <c r="AH13" s="124"/>
      <c r="AI13" s="103"/>
      <c r="AJ13" s="58"/>
      <c r="AK13" s="58"/>
      <c r="AL13" s="58"/>
      <c r="AM13" s="58"/>
      <c r="AN13" s="119" t="s">
        <v>3</v>
      </c>
      <c r="AO13" s="57" t="s">
        <v>1830</v>
      </c>
      <c r="AP13" s="106"/>
      <c r="AQ13" s="576"/>
      <c r="AR13" s="5"/>
      <c r="AS13" s="5"/>
      <c r="AT13" s="5"/>
      <c r="AU13" s="5"/>
      <c r="AV13" s="5"/>
      <c r="AW13" s="576"/>
    </row>
    <row r="14" spans="1:49" ht="12" customHeight="1">
      <c r="A14" s="1629"/>
      <c r="B14" s="119" t="s">
        <v>2327</v>
      </c>
      <c r="C14" s="57"/>
      <c r="D14" s="57"/>
      <c r="E14" s="103"/>
      <c r="F14" s="119"/>
      <c r="G14" s="57"/>
      <c r="H14" s="103"/>
      <c r="I14" s="578"/>
      <c r="J14" s="118"/>
      <c r="K14" s="121"/>
      <c r="L14" s="578"/>
      <c r="M14" s="118"/>
      <c r="N14" s="118"/>
      <c r="O14" s="118"/>
      <c r="P14" s="118"/>
      <c r="Q14" s="121"/>
      <c r="R14" s="683" t="s">
        <v>1107</v>
      </c>
      <c r="S14" s="57" t="s">
        <v>2886</v>
      </c>
      <c r="T14" s="57"/>
      <c r="U14" s="57"/>
      <c r="V14" s="57"/>
      <c r="W14" s="57"/>
      <c r="X14" s="57"/>
      <c r="Y14" s="57"/>
      <c r="Z14" s="57"/>
      <c r="AA14" s="57"/>
      <c r="AB14" s="57"/>
      <c r="AC14" s="57"/>
      <c r="AD14" s="124"/>
      <c r="AE14" s="124"/>
      <c r="AF14" s="124"/>
      <c r="AG14" s="118"/>
      <c r="AH14" s="124"/>
      <c r="AI14" s="103"/>
      <c r="AJ14" s="58"/>
      <c r="AK14" s="58"/>
      <c r="AL14" s="58"/>
      <c r="AM14" s="58"/>
      <c r="AN14" s="119"/>
      <c r="AO14" s="57"/>
      <c r="AP14" s="106"/>
      <c r="AQ14" s="576"/>
      <c r="AR14" s="5"/>
      <c r="AS14" s="5"/>
      <c r="AT14" s="5"/>
      <c r="AU14" s="5"/>
      <c r="AV14" s="5"/>
      <c r="AW14" s="576"/>
    </row>
    <row r="15" spans="1:49" ht="12" customHeight="1">
      <c r="A15" s="1629"/>
      <c r="C15" s="57"/>
      <c r="D15" s="57"/>
      <c r="E15" s="103"/>
      <c r="F15" s="119"/>
      <c r="G15" s="57"/>
      <c r="H15" s="103"/>
      <c r="I15" s="578"/>
      <c r="J15" s="118"/>
      <c r="K15" s="121"/>
      <c r="L15" s="1281"/>
      <c r="M15" s="134"/>
      <c r="N15" s="134"/>
      <c r="O15" s="134"/>
      <c r="P15" s="134"/>
      <c r="Q15" s="123"/>
      <c r="R15" s="122"/>
      <c r="S15" s="111"/>
      <c r="T15" s="111"/>
      <c r="U15" s="111"/>
      <c r="V15" s="111"/>
      <c r="W15" s="111"/>
      <c r="X15" s="1283"/>
      <c r="Y15" s="111"/>
      <c r="Z15" s="111"/>
      <c r="AA15" s="111"/>
      <c r="AB15" s="111"/>
      <c r="AC15" s="111"/>
      <c r="AD15" s="111"/>
      <c r="AE15" s="117"/>
      <c r="AF15" s="117"/>
      <c r="AG15" s="134"/>
      <c r="AH15" s="158"/>
      <c r="AI15" s="152"/>
      <c r="AJ15" s="113"/>
      <c r="AK15" s="113"/>
      <c r="AL15" s="113"/>
      <c r="AM15" s="532"/>
      <c r="AN15" s="119"/>
      <c r="AO15" s="57"/>
      <c r="AP15" s="106"/>
      <c r="AQ15" s="576"/>
      <c r="AR15" s="5"/>
      <c r="AS15" s="5"/>
      <c r="AT15" s="5"/>
      <c r="AU15" s="5"/>
      <c r="AV15" s="5"/>
      <c r="AW15" s="576"/>
    </row>
    <row r="16" spans="1:49" ht="12" customHeight="1">
      <c r="A16" s="1629"/>
      <c r="C16" s="57"/>
      <c r="D16" s="57"/>
      <c r="E16" s="103"/>
      <c r="F16" s="119"/>
      <c r="G16" s="57"/>
      <c r="H16" s="103"/>
      <c r="I16" s="578"/>
      <c r="J16" s="118"/>
      <c r="K16" s="121"/>
      <c r="L16" s="1865" t="s">
        <v>2809</v>
      </c>
      <c r="M16" s="1866"/>
      <c r="N16" s="1867"/>
      <c r="O16" s="545" t="s">
        <v>2328</v>
      </c>
      <c r="P16" s="124"/>
      <c r="Q16" s="121"/>
      <c r="R16" s="682" t="s">
        <v>1107</v>
      </c>
      <c r="S16" s="57" t="s">
        <v>2329</v>
      </c>
      <c r="T16" s="57"/>
      <c r="U16" s="57"/>
      <c r="V16" s="124"/>
      <c r="W16" s="124"/>
      <c r="X16" s="124"/>
      <c r="Y16" s="124"/>
      <c r="Z16" s="124"/>
      <c r="AA16" s="124"/>
      <c r="AB16" s="124"/>
      <c r="AC16" s="124"/>
      <c r="AD16" s="124"/>
      <c r="AE16" s="124"/>
      <c r="AF16" s="124"/>
      <c r="AG16" s="124"/>
      <c r="AH16" s="124"/>
      <c r="AI16" s="103"/>
      <c r="AJ16" s="685" t="s">
        <v>1107</v>
      </c>
      <c r="AK16" s="58" t="s">
        <v>1748</v>
      </c>
      <c r="AL16" s="58"/>
      <c r="AM16" s="58"/>
      <c r="AN16" s="119"/>
      <c r="AO16" s="57"/>
      <c r="AP16" s="106"/>
      <c r="AQ16" s="576"/>
      <c r="AR16" s="5"/>
      <c r="AS16" s="5"/>
      <c r="AT16" s="5"/>
      <c r="AU16" s="5"/>
      <c r="AV16" s="5"/>
      <c r="AW16" s="576"/>
    </row>
    <row r="17" spans="1:49" ht="12" customHeight="1">
      <c r="A17" s="1629"/>
      <c r="B17" s="119"/>
      <c r="C17" s="57"/>
      <c r="D17" s="57"/>
      <c r="E17" s="103"/>
      <c r="F17" s="119"/>
      <c r="G17" s="57"/>
      <c r="H17" s="103"/>
      <c r="I17" s="578"/>
      <c r="J17" s="118"/>
      <c r="K17" s="121"/>
      <c r="L17" s="1868"/>
      <c r="M17" s="1869"/>
      <c r="N17" s="1870"/>
      <c r="O17" s="578" t="s">
        <v>2330</v>
      </c>
      <c r="P17" s="124"/>
      <c r="Q17" s="121"/>
      <c r="R17" s="57"/>
      <c r="S17" s="124" t="s">
        <v>8</v>
      </c>
      <c r="T17" s="1874"/>
      <c r="U17" s="1874"/>
      <c r="V17" s="1874"/>
      <c r="W17" s="1874"/>
      <c r="X17" s="1874"/>
      <c r="Y17" s="1874"/>
      <c r="Z17" s="124" t="s">
        <v>94</v>
      </c>
      <c r="AA17" s="1284" t="s">
        <v>2331</v>
      </c>
      <c r="AB17" s="58"/>
      <c r="AC17" s="124"/>
      <c r="AD17" s="124"/>
      <c r="AE17" s="124"/>
      <c r="AF17" s="124"/>
      <c r="AG17" s="124"/>
      <c r="AH17" s="124"/>
      <c r="AI17" s="103"/>
      <c r="AJ17" s="702" t="s">
        <v>1107</v>
      </c>
      <c r="AK17" s="1863"/>
      <c r="AL17" s="1863"/>
      <c r="AM17" s="1864"/>
      <c r="AN17" s="119"/>
      <c r="AO17" s="57"/>
      <c r="AP17" s="106"/>
      <c r="AQ17" s="576"/>
      <c r="AR17" s="5"/>
      <c r="AS17" s="5"/>
      <c r="AT17" s="5"/>
      <c r="AU17" s="5"/>
      <c r="AV17" s="5"/>
      <c r="AW17" s="576"/>
    </row>
    <row r="18" spans="1:49" ht="12" customHeight="1">
      <c r="A18" s="1629"/>
      <c r="B18" s="119" t="s">
        <v>2589</v>
      </c>
      <c r="C18" s="57"/>
      <c r="D18" s="57"/>
      <c r="E18" s="103"/>
      <c r="F18" s="119"/>
      <c r="G18" s="57"/>
      <c r="H18" s="103"/>
      <c r="I18" s="578"/>
      <c r="J18" s="118"/>
      <c r="K18" s="121"/>
      <c r="L18" s="1868"/>
      <c r="M18" s="1869"/>
      <c r="N18" s="1870"/>
      <c r="O18" s="578"/>
      <c r="P18" s="124"/>
      <c r="Q18" s="121"/>
      <c r="R18" s="119"/>
      <c r="S18" s="683" t="s">
        <v>1107</v>
      </c>
      <c r="T18" s="57" t="s">
        <v>2887</v>
      </c>
      <c r="U18" s="57"/>
      <c r="V18" s="124"/>
      <c r="W18" s="124"/>
      <c r="X18" s="124"/>
      <c r="Y18" s="124"/>
      <c r="Z18" s="124"/>
      <c r="AA18" s="124"/>
      <c r="AB18" s="124"/>
      <c r="AC18" s="124"/>
      <c r="AD18" s="124"/>
      <c r="AE18" s="124"/>
      <c r="AF18" s="124"/>
      <c r="AG18" s="124"/>
      <c r="AH18" s="124"/>
      <c r="AI18" s="103"/>
      <c r="AJ18" s="702"/>
      <c r="AK18" s="1863"/>
      <c r="AL18" s="1863"/>
      <c r="AM18" s="1864"/>
      <c r="AN18" s="119"/>
      <c r="AO18" s="57"/>
      <c r="AP18" s="106"/>
      <c r="AQ18" s="576"/>
      <c r="AR18" s="5"/>
      <c r="AS18" s="5"/>
      <c r="AT18" s="5"/>
      <c r="AU18" s="5"/>
      <c r="AV18" s="5"/>
      <c r="AW18" s="576"/>
    </row>
    <row r="19" spans="1:49" ht="12" customHeight="1">
      <c r="A19" s="1629"/>
      <c r="B19" s="1875"/>
      <c r="C19" s="1876"/>
      <c r="D19" s="1876"/>
      <c r="E19" s="1877"/>
      <c r="F19" s="119"/>
      <c r="G19" s="57"/>
      <c r="H19" s="103"/>
      <c r="I19" s="578"/>
      <c r="J19" s="118"/>
      <c r="K19" s="121"/>
      <c r="L19" s="1868"/>
      <c r="M19" s="1869"/>
      <c r="N19" s="1870"/>
      <c r="O19" s="134"/>
      <c r="P19" s="134"/>
      <c r="Q19" s="123"/>
      <c r="R19" s="111"/>
      <c r="S19" s="111"/>
      <c r="T19" s="111"/>
      <c r="U19" s="111"/>
      <c r="V19" s="111"/>
      <c r="W19" s="111"/>
      <c r="X19" s="111"/>
      <c r="Y19" s="111"/>
      <c r="Z19" s="111"/>
      <c r="AA19" s="111"/>
      <c r="AB19" s="111"/>
      <c r="AC19" s="111"/>
      <c r="AD19" s="158"/>
      <c r="AE19" s="158"/>
      <c r="AF19" s="158"/>
      <c r="AG19" s="158"/>
      <c r="AH19" s="158"/>
      <c r="AI19" s="152"/>
      <c r="AJ19" s="58"/>
      <c r="AK19" s="58"/>
      <c r="AL19" s="58"/>
      <c r="AM19" s="58"/>
      <c r="AN19" s="119"/>
      <c r="AO19" s="57"/>
      <c r="AP19" s="106"/>
      <c r="AQ19" s="576"/>
      <c r="AR19" s="5"/>
      <c r="AS19" s="5"/>
      <c r="AT19" s="5"/>
      <c r="AU19" s="5"/>
      <c r="AV19" s="5"/>
      <c r="AW19" s="576"/>
    </row>
    <row r="20" spans="1:49" ht="12" customHeight="1">
      <c r="A20" s="1629"/>
      <c r="F20" s="119"/>
      <c r="G20" s="57"/>
      <c r="H20" s="103"/>
      <c r="I20" s="578"/>
      <c r="J20" s="118"/>
      <c r="K20" s="121"/>
      <c r="L20" s="1868"/>
      <c r="M20" s="1869"/>
      <c r="N20" s="1870"/>
      <c r="O20" s="578" t="s">
        <v>2332</v>
      </c>
      <c r="P20" s="124"/>
      <c r="Q20" s="121"/>
      <c r="R20" s="682" t="s">
        <v>1107</v>
      </c>
      <c r="S20" s="57" t="s">
        <v>2595</v>
      </c>
      <c r="T20" s="57"/>
      <c r="U20" s="124"/>
      <c r="V20" s="124"/>
      <c r="W20" s="124"/>
      <c r="X20" s="124"/>
      <c r="Y20" s="124"/>
      <c r="Z20" s="124"/>
      <c r="AA20" s="124"/>
      <c r="AB20" s="124"/>
      <c r="AC20" s="124"/>
      <c r="AD20" s="124"/>
      <c r="AE20" s="124"/>
      <c r="AF20" s="124"/>
      <c r="AG20" s="124"/>
      <c r="AH20" s="124"/>
      <c r="AI20" s="103"/>
      <c r="AJ20" s="58"/>
      <c r="AK20" s="58"/>
      <c r="AL20" s="58"/>
      <c r="AM20" s="58"/>
      <c r="AN20" s="119"/>
      <c r="AO20" s="57"/>
      <c r="AP20" s="106"/>
      <c r="AQ20" s="576"/>
      <c r="AR20" s="5"/>
      <c r="AS20" s="5"/>
      <c r="AT20" s="5"/>
      <c r="AU20" s="5"/>
      <c r="AV20" s="5"/>
      <c r="AW20" s="576"/>
    </row>
    <row r="21" spans="1:49" ht="12" customHeight="1">
      <c r="A21" s="1629"/>
      <c r="C21" s="57"/>
      <c r="D21" s="57"/>
      <c r="E21" s="103"/>
      <c r="F21" s="119"/>
      <c r="G21" s="57"/>
      <c r="H21" s="103"/>
      <c r="I21" s="578"/>
      <c r="J21" s="118"/>
      <c r="K21" s="121"/>
      <c r="L21" s="1868"/>
      <c r="M21" s="1869"/>
      <c r="N21" s="1870"/>
      <c r="O21" s="578" t="s">
        <v>2333</v>
      </c>
      <c r="P21" s="124"/>
      <c r="Q21" s="121"/>
      <c r="R21" s="57"/>
      <c r="S21" s="124" t="s">
        <v>8</v>
      </c>
      <c r="T21" s="1878"/>
      <c r="U21" s="1878"/>
      <c r="V21" s="1878"/>
      <c r="W21" s="1878"/>
      <c r="X21" s="1878"/>
      <c r="Y21" s="124" t="s">
        <v>94</v>
      </c>
      <c r="Z21" s="124"/>
      <c r="AA21" s="124"/>
      <c r="AB21" s="124"/>
      <c r="AC21" s="124"/>
      <c r="AD21" s="124"/>
      <c r="AE21" s="124"/>
      <c r="AF21" s="124"/>
      <c r="AG21" s="124"/>
      <c r="AH21" s="124"/>
      <c r="AI21" s="103"/>
      <c r="AJ21" s="58"/>
      <c r="AK21" s="58"/>
      <c r="AL21" s="58"/>
      <c r="AM21" s="58"/>
      <c r="AN21" s="119"/>
      <c r="AO21" s="57"/>
      <c r="AP21" s="106"/>
      <c r="AQ21" s="576"/>
      <c r="AR21" s="5"/>
      <c r="AS21" s="5"/>
      <c r="AT21" s="5"/>
      <c r="AU21" s="5"/>
      <c r="AV21" s="5"/>
      <c r="AW21" s="576"/>
    </row>
    <row r="22" spans="1:49" ht="12" customHeight="1">
      <c r="A22" s="1629"/>
      <c r="C22" s="57"/>
      <c r="D22" s="57"/>
      <c r="E22" s="103"/>
      <c r="F22" s="119"/>
      <c r="G22" s="57"/>
      <c r="H22" s="103"/>
      <c r="I22" s="578"/>
      <c r="J22" s="118"/>
      <c r="K22" s="121"/>
      <c r="L22" s="1868"/>
      <c r="M22" s="1869"/>
      <c r="N22" s="1870"/>
      <c r="O22" s="578" t="s">
        <v>2334</v>
      </c>
      <c r="P22" s="124"/>
      <c r="Q22" s="121"/>
      <c r="R22" s="57"/>
      <c r="S22" s="683" t="s">
        <v>1107</v>
      </c>
      <c r="T22" s="57" t="s">
        <v>2888</v>
      </c>
      <c r="U22" s="57"/>
      <c r="V22" s="124"/>
      <c r="W22" s="124"/>
      <c r="X22" s="124"/>
      <c r="Y22" s="124"/>
      <c r="Z22" s="124"/>
      <c r="AA22" s="124"/>
      <c r="AB22" s="124"/>
      <c r="AC22" s="124"/>
      <c r="AD22" s="124"/>
      <c r="AE22" s="124"/>
      <c r="AF22" s="124"/>
      <c r="AG22" s="124"/>
      <c r="AH22" s="124"/>
      <c r="AI22" s="103"/>
      <c r="AJ22" s="58"/>
      <c r="AL22" s="58"/>
      <c r="AM22" s="58"/>
      <c r="AN22" s="119"/>
      <c r="AO22" s="57"/>
      <c r="AP22" s="106"/>
      <c r="AQ22" s="576"/>
      <c r="AR22" s="5"/>
      <c r="AS22" s="5"/>
      <c r="AT22" s="5"/>
      <c r="AU22" s="5"/>
      <c r="AV22" s="5"/>
      <c r="AW22" s="576"/>
    </row>
    <row r="23" spans="1:49" ht="12" customHeight="1">
      <c r="A23" s="1629"/>
      <c r="B23" s="119"/>
      <c r="C23" s="57"/>
      <c r="D23" s="57"/>
      <c r="E23" s="103"/>
      <c r="F23" s="119"/>
      <c r="G23" s="57"/>
      <c r="H23" s="103"/>
      <c r="I23" s="578"/>
      <c r="J23" s="118"/>
      <c r="K23" s="121"/>
      <c r="L23" s="1871"/>
      <c r="M23" s="1872"/>
      <c r="N23" s="1873"/>
      <c r="O23" s="134"/>
      <c r="P23" s="134"/>
      <c r="Q23" s="123"/>
      <c r="R23" s="111"/>
      <c r="S23" s="111"/>
      <c r="T23" s="111"/>
      <c r="U23" s="111"/>
      <c r="V23" s="111"/>
      <c r="W23" s="111"/>
      <c r="X23" s="111"/>
      <c r="Y23" s="111"/>
      <c r="Z23" s="111"/>
      <c r="AA23" s="111"/>
      <c r="AB23" s="111"/>
      <c r="AC23" s="111"/>
      <c r="AD23" s="158"/>
      <c r="AE23" s="158"/>
      <c r="AF23" s="158"/>
      <c r="AG23" s="158"/>
      <c r="AH23" s="158"/>
      <c r="AI23" s="152"/>
      <c r="AJ23" s="112"/>
      <c r="AK23" s="1283"/>
      <c r="AL23" s="113"/>
      <c r="AM23" s="532"/>
      <c r="AN23" s="119"/>
      <c r="AO23" s="57"/>
      <c r="AP23" s="106"/>
      <c r="AQ23" s="576"/>
      <c r="AR23" s="5"/>
      <c r="AS23" s="5"/>
      <c r="AT23" s="5"/>
      <c r="AU23" s="5"/>
      <c r="AV23" s="5"/>
      <c r="AW23" s="576"/>
    </row>
    <row r="24" spans="1:49" ht="12" customHeight="1">
      <c r="A24" s="1629"/>
      <c r="C24" s="57"/>
      <c r="D24" s="57"/>
      <c r="E24" s="103"/>
      <c r="F24" s="119"/>
      <c r="G24" s="57"/>
      <c r="H24" s="103"/>
      <c r="I24" s="578"/>
      <c r="J24" s="118"/>
      <c r="K24" s="121"/>
      <c r="L24" s="1865" t="s">
        <v>2889</v>
      </c>
      <c r="M24" s="1866"/>
      <c r="N24" s="1867"/>
      <c r="O24" s="578" t="s">
        <v>2336</v>
      </c>
      <c r="P24" s="124"/>
      <c r="Q24" s="121"/>
      <c r="R24" s="683" t="s">
        <v>1107</v>
      </c>
      <c r="S24" s="57" t="s">
        <v>2337</v>
      </c>
      <c r="T24" s="124"/>
      <c r="U24" s="124"/>
      <c r="V24" s="124"/>
      <c r="W24" s="124"/>
      <c r="X24" s="124"/>
      <c r="Y24" s="124"/>
      <c r="Z24" s="124"/>
      <c r="AA24" s="124"/>
      <c r="AB24" s="124"/>
      <c r="AC24" s="124"/>
      <c r="AD24" s="124"/>
      <c r="AE24" s="124"/>
      <c r="AF24" s="124"/>
      <c r="AG24" s="124"/>
      <c r="AH24" s="124"/>
      <c r="AI24" s="103"/>
      <c r="AJ24" s="682" t="s">
        <v>1107</v>
      </c>
      <c r="AK24" s="58" t="s">
        <v>2335</v>
      </c>
      <c r="AL24" s="58"/>
      <c r="AM24" s="58"/>
      <c r="AN24" s="119"/>
      <c r="AO24" s="57"/>
      <c r="AP24" s="106"/>
      <c r="AQ24" s="576"/>
      <c r="AR24" s="5"/>
      <c r="AS24" s="5"/>
      <c r="AT24" s="5"/>
      <c r="AU24" s="5"/>
      <c r="AV24" s="5"/>
      <c r="AW24" s="576"/>
    </row>
    <row r="25" spans="1:49" ht="12" customHeight="1">
      <c r="A25" s="1629"/>
      <c r="C25" s="57"/>
      <c r="D25" s="57"/>
      <c r="E25" s="103"/>
      <c r="F25" s="119"/>
      <c r="G25" s="57"/>
      <c r="H25" s="103"/>
      <c r="I25" s="1285"/>
      <c r="J25" s="1286"/>
      <c r="K25" s="1287"/>
      <c r="L25" s="1868"/>
      <c r="M25" s="1869"/>
      <c r="N25" s="1870"/>
      <c r="O25" s="578" t="s">
        <v>2339</v>
      </c>
      <c r="P25" s="124"/>
      <c r="Q25" s="121"/>
      <c r="R25" s="682" t="s">
        <v>1107</v>
      </c>
      <c r="S25" s="57" t="s">
        <v>2340</v>
      </c>
      <c r="T25" s="124"/>
      <c r="U25" s="124"/>
      <c r="V25" s="124"/>
      <c r="W25" s="124"/>
      <c r="X25" s="124"/>
      <c r="Y25" s="124"/>
      <c r="Z25" s="124"/>
      <c r="AA25" s="124"/>
      <c r="AB25" s="124"/>
      <c r="AC25" s="124"/>
      <c r="AD25" s="124"/>
      <c r="AE25" s="104"/>
      <c r="AF25" s="104"/>
      <c r="AG25" s="104"/>
      <c r="AH25" s="104"/>
      <c r="AI25" s="103"/>
      <c r="AJ25" s="702" t="s">
        <v>1107</v>
      </c>
      <c r="AK25" s="58" t="s">
        <v>672</v>
      </c>
      <c r="AL25" s="58"/>
      <c r="AM25" s="58"/>
      <c r="AN25" s="119"/>
      <c r="AO25" s="57"/>
      <c r="AP25" s="106"/>
      <c r="AQ25" s="576"/>
      <c r="AR25" s="5"/>
      <c r="AS25" s="5"/>
      <c r="AT25" s="5"/>
      <c r="AU25" s="5"/>
      <c r="AV25" s="5"/>
      <c r="AW25" s="576"/>
    </row>
    <row r="26" spans="1:49" ht="12" customHeight="1">
      <c r="A26" s="1629"/>
      <c r="C26" s="57"/>
      <c r="D26" s="57"/>
      <c r="E26" s="103"/>
      <c r="F26" s="119"/>
      <c r="G26" s="57"/>
      <c r="H26" s="103"/>
      <c r="I26" s="1285"/>
      <c r="J26" s="1286"/>
      <c r="K26" s="1287"/>
      <c r="L26" s="1868"/>
      <c r="M26" s="1869"/>
      <c r="N26" s="1870"/>
      <c r="O26" s="1281" t="s">
        <v>2341</v>
      </c>
      <c r="P26" s="158"/>
      <c r="Q26" s="123"/>
      <c r="R26" s="111"/>
      <c r="S26" s="111"/>
      <c r="T26" s="158"/>
      <c r="U26" s="158"/>
      <c r="V26" s="158"/>
      <c r="W26" s="158"/>
      <c r="X26" s="158"/>
      <c r="Y26" s="158"/>
      <c r="Z26" s="158"/>
      <c r="AA26" s="158"/>
      <c r="AB26" s="158"/>
      <c r="AC26" s="158"/>
      <c r="AD26" s="158"/>
      <c r="AE26" s="117"/>
      <c r="AF26" s="117"/>
      <c r="AG26" s="117"/>
      <c r="AH26" s="117"/>
      <c r="AI26" s="152"/>
      <c r="AJ26" s="702" t="s">
        <v>1107</v>
      </c>
      <c r="AK26" s="58" t="s">
        <v>399</v>
      </c>
      <c r="AL26" s="58"/>
      <c r="AM26" s="58"/>
      <c r="AN26" s="119"/>
      <c r="AO26" s="57"/>
      <c r="AP26" s="106"/>
      <c r="AQ26" s="576"/>
      <c r="AR26" s="5"/>
      <c r="AS26" s="5"/>
      <c r="AT26" s="5"/>
      <c r="AU26" s="5"/>
      <c r="AV26" s="5"/>
      <c r="AW26" s="576"/>
    </row>
    <row r="27" spans="1:49" ht="12" customHeight="1">
      <c r="A27" s="1629"/>
      <c r="B27" s="58"/>
      <c r="C27" s="58"/>
      <c r="D27" s="58"/>
      <c r="E27" s="58"/>
      <c r="F27" s="119"/>
      <c r="G27" s="57"/>
      <c r="H27" s="103"/>
      <c r="I27" s="1285"/>
      <c r="J27" s="1286"/>
      <c r="K27" s="1287"/>
      <c r="L27" s="1868"/>
      <c r="M27" s="1869"/>
      <c r="N27" s="1870"/>
      <c r="O27" s="578" t="s">
        <v>502</v>
      </c>
      <c r="P27" s="124"/>
      <c r="Q27" s="121"/>
      <c r="R27" s="57" t="s">
        <v>27</v>
      </c>
      <c r="S27" s="57" t="s">
        <v>2810</v>
      </c>
      <c r="T27" s="124"/>
      <c r="U27" s="124"/>
      <c r="V27" s="124"/>
      <c r="W27" s="124"/>
      <c r="X27" s="124"/>
      <c r="Y27" s="483" t="s">
        <v>8</v>
      </c>
      <c r="Z27" s="1760"/>
      <c r="AA27" s="1760"/>
      <c r="AB27" s="1760"/>
      <c r="AC27" s="1760"/>
      <c r="AD27" s="1760"/>
      <c r="AE27" s="1760"/>
      <c r="AF27" s="1760"/>
      <c r="AG27" s="1760"/>
      <c r="AH27" s="1760"/>
      <c r="AI27" s="1288" t="s">
        <v>2811</v>
      </c>
      <c r="AJ27" s="702" t="s">
        <v>1107</v>
      </c>
      <c r="AK27" s="1863"/>
      <c r="AL27" s="1863"/>
      <c r="AM27" s="1864"/>
      <c r="AN27" s="119"/>
      <c r="AO27" s="57"/>
      <c r="AP27" s="106"/>
      <c r="AQ27" s="576"/>
      <c r="AR27" s="5"/>
      <c r="AS27" s="5"/>
      <c r="AT27" s="5"/>
      <c r="AU27" s="5"/>
      <c r="AV27" s="5"/>
      <c r="AW27" s="576"/>
    </row>
    <row r="28" spans="1:49" ht="12" customHeight="1">
      <c r="A28" s="1629"/>
      <c r="B28" s="58"/>
      <c r="C28" s="58"/>
      <c r="D28" s="58"/>
      <c r="E28" s="58"/>
      <c r="F28" s="119"/>
      <c r="G28" s="57"/>
      <c r="H28" s="103"/>
      <c r="I28" s="1285"/>
      <c r="J28" s="1286"/>
      <c r="K28" s="1287"/>
      <c r="L28" s="1868"/>
      <c r="M28" s="1869"/>
      <c r="N28" s="1870"/>
      <c r="O28" s="578" t="s">
        <v>2339</v>
      </c>
      <c r="P28" s="124"/>
      <c r="Q28" s="121"/>
      <c r="R28" s="119" t="s">
        <v>27</v>
      </c>
      <c r="S28" s="57" t="s">
        <v>2812</v>
      </c>
      <c r="T28" s="124"/>
      <c r="U28" s="124"/>
      <c r="V28" s="124"/>
      <c r="W28" s="124"/>
      <c r="X28" s="124"/>
      <c r="Y28" s="483" t="s">
        <v>8</v>
      </c>
      <c r="Z28" s="1761"/>
      <c r="AA28" s="1761"/>
      <c r="AB28" s="1761"/>
      <c r="AC28" s="1761"/>
      <c r="AD28" s="1761"/>
      <c r="AE28" s="1761"/>
      <c r="AF28" s="1761"/>
      <c r="AG28" s="1761"/>
      <c r="AH28" s="1761"/>
      <c r="AI28" s="104" t="s">
        <v>2811</v>
      </c>
      <c r="AJ28" s="702"/>
      <c r="AK28" s="1863"/>
      <c r="AL28" s="1863"/>
      <c r="AM28" s="1864"/>
      <c r="AN28" s="119"/>
      <c r="AO28" s="57"/>
      <c r="AP28" s="106"/>
      <c r="AQ28" s="576"/>
      <c r="AR28" s="5"/>
      <c r="AS28" s="5"/>
      <c r="AT28" s="5"/>
      <c r="AU28" s="5"/>
      <c r="AV28" s="5"/>
      <c r="AW28" s="576"/>
    </row>
    <row r="29" spans="1:49" ht="12" customHeight="1">
      <c r="A29" s="1629"/>
      <c r="B29" s="58"/>
      <c r="C29" s="58"/>
      <c r="D29" s="58"/>
      <c r="E29" s="58"/>
      <c r="F29" s="119"/>
      <c r="G29" s="57"/>
      <c r="H29" s="103"/>
      <c r="I29" s="1285"/>
      <c r="J29" s="1286"/>
      <c r="K29" s="1287"/>
      <c r="L29" s="1868"/>
      <c r="M29" s="1869"/>
      <c r="N29" s="1870"/>
      <c r="O29" s="578" t="s">
        <v>2341</v>
      </c>
      <c r="P29" s="124"/>
      <c r="Q29" s="121"/>
      <c r="R29" s="122" t="s">
        <v>27</v>
      </c>
      <c r="S29" s="111" t="s">
        <v>2813</v>
      </c>
      <c r="T29" s="158"/>
      <c r="U29" s="158"/>
      <c r="V29" s="158"/>
      <c r="W29" s="158"/>
      <c r="X29" s="158"/>
      <c r="Y29" s="1289" t="s">
        <v>8</v>
      </c>
      <c r="Z29" s="1879"/>
      <c r="AA29" s="1879"/>
      <c r="AB29" s="1879"/>
      <c r="AC29" s="1879"/>
      <c r="AD29" s="1879"/>
      <c r="AE29" s="1879"/>
      <c r="AF29" s="1879"/>
      <c r="AG29" s="1879"/>
      <c r="AH29" s="1879"/>
      <c r="AI29" s="117" t="s">
        <v>2811</v>
      </c>
      <c r="AJ29" s="105"/>
      <c r="AK29" s="58"/>
      <c r="AL29" s="58"/>
      <c r="AM29" s="185"/>
      <c r="AN29" s="119"/>
      <c r="AO29" s="57"/>
      <c r="AP29" s="106"/>
      <c r="AQ29" s="576"/>
      <c r="AR29" s="5"/>
      <c r="AS29" s="5"/>
      <c r="AT29" s="5"/>
      <c r="AU29" s="5"/>
      <c r="AV29" s="5"/>
      <c r="AW29" s="576"/>
    </row>
    <row r="30" spans="1:49" ht="12" customHeight="1">
      <c r="A30" s="1629"/>
      <c r="B30" s="58"/>
      <c r="C30" s="58"/>
      <c r="D30" s="58"/>
      <c r="E30" s="58"/>
      <c r="F30" s="119"/>
      <c r="G30" s="57"/>
      <c r="H30" s="103"/>
      <c r="I30" s="1285"/>
      <c r="J30" s="1286"/>
      <c r="K30" s="1287"/>
      <c r="L30" s="1868"/>
      <c r="M30" s="1869"/>
      <c r="N30" s="1870"/>
      <c r="R30" s="685" t="s">
        <v>1107</v>
      </c>
      <c r="S30" s="57" t="s">
        <v>2342</v>
      </c>
      <c r="T30" s="124"/>
      <c r="U30" s="124"/>
      <c r="V30" s="124"/>
      <c r="W30" s="124"/>
      <c r="X30" s="124"/>
      <c r="Y30" s="124"/>
      <c r="Z30" s="124"/>
      <c r="AA30" s="124"/>
      <c r="AB30" s="124"/>
      <c r="AC30" s="124"/>
      <c r="AD30" s="124"/>
      <c r="AE30" s="124"/>
      <c r="AF30" s="124"/>
      <c r="AG30" s="124"/>
      <c r="AH30" s="104"/>
      <c r="AI30" s="103"/>
      <c r="AJ30" s="105"/>
      <c r="AK30" s="58"/>
      <c r="AL30" s="58"/>
      <c r="AM30" s="185"/>
      <c r="AN30" s="119"/>
      <c r="AO30" s="57"/>
      <c r="AP30" s="106"/>
      <c r="AQ30" s="576"/>
      <c r="AR30" s="5"/>
      <c r="AS30" s="5"/>
      <c r="AT30" s="5"/>
      <c r="AU30" s="5"/>
      <c r="AV30" s="5"/>
      <c r="AW30" s="576"/>
    </row>
    <row r="31" spans="1:49" ht="12" customHeight="1">
      <c r="A31" s="1629"/>
      <c r="B31" s="58"/>
      <c r="C31" s="58"/>
      <c r="D31" s="58"/>
      <c r="E31" s="58"/>
      <c r="F31" s="119"/>
      <c r="G31" s="57"/>
      <c r="H31" s="103"/>
      <c r="I31" s="1290"/>
      <c r="J31" s="1291"/>
      <c r="K31" s="1292"/>
      <c r="L31" s="1871"/>
      <c r="M31" s="1872"/>
      <c r="N31" s="1873"/>
      <c r="O31" s="1281"/>
      <c r="P31" s="158"/>
      <c r="Q31" s="123"/>
      <c r="R31" s="111"/>
      <c r="S31" s="684" t="s">
        <v>1107</v>
      </c>
      <c r="T31" s="111" t="s">
        <v>2343</v>
      </c>
      <c r="U31" s="158"/>
      <c r="V31" s="158"/>
      <c r="W31" s="158"/>
      <c r="X31" s="158"/>
      <c r="Y31" s="158"/>
      <c r="Z31" s="684" t="s">
        <v>1107</v>
      </c>
      <c r="AA31" s="111" t="s">
        <v>2344</v>
      </c>
      <c r="AB31" s="158"/>
      <c r="AC31" s="158"/>
      <c r="AD31" s="158"/>
      <c r="AE31" s="158"/>
      <c r="AF31" s="158"/>
      <c r="AG31" s="158"/>
      <c r="AH31" s="117"/>
      <c r="AI31" s="152"/>
      <c r="AJ31" s="112"/>
      <c r="AK31" s="113"/>
      <c r="AL31" s="113"/>
      <c r="AM31" s="532"/>
      <c r="AN31" s="122"/>
      <c r="AO31" s="111"/>
      <c r="AP31" s="114"/>
      <c r="AQ31" s="576"/>
      <c r="AR31" s="5"/>
      <c r="AS31" s="5"/>
      <c r="AT31" s="5"/>
      <c r="AU31" s="5"/>
      <c r="AV31" s="5"/>
      <c r="AW31" s="576"/>
    </row>
    <row r="32" spans="1:49" ht="12" customHeight="1">
      <c r="A32" s="1629"/>
      <c r="B32" s="58"/>
      <c r="C32" s="58"/>
      <c r="D32" s="58"/>
      <c r="E32" s="58"/>
      <c r="F32" s="119"/>
      <c r="G32" s="57"/>
      <c r="H32" s="103"/>
      <c r="I32" s="578" t="s">
        <v>2814</v>
      </c>
      <c r="J32" s="118"/>
      <c r="K32" s="118"/>
      <c r="L32" s="578" t="s">
        <v>2815</v>
      </c>
      <c r="M32" s="118"/>
      <c r="N32" s="124"/>
      <c r="O32" s="118"/>
      <c r="P32" s="124"/>
      <c r="Q32" s="121"/>
      <c r="R32" s="57"/>
      <c r="S32" s="57"/>
      <c r="T32" s="57"/>
      <c r="U32" s="483"/>
      <c r="V32" s="57" t="s">
        <v>2816</v>
      </c>
      <c r="W32" s="124"/>
      <c r="X32" s="124"/>
      <c r="Y32" s="124"/>
      <c r="Z32" s="124"/>
      <c r="AA32" s="124"/>
      <c r="AB32" s="124"/>
      <c r="AC32" s="124"/>
      <c r="AD32" s="124"/>
      <c r="AE32" s="124"/>
      <c r="AF32" s="124"/>
      <c r="AG32" s="124"/>
      <c r="AH32" s="124"/>
      <c r="AI32" s="124"/>
      <c r="AJ32" s="682" t="s">
        <v>1107</v>
      </c>
      <c r="AK32" s="58" t="s">
        <v>2817</v>
      </c>
      <c r="AL32" s="58"/>
      <c r="AM32" s="185"/>
      <c r="AN32" s="119" t="s">
        <v>3</v>
      </c>
      <c r="AO32" s="57" t="s">
        <v>1829</v>
      </c>
      <c r="AP32" s="1293"/>
      <c r="AQ32" s="576"/>
      <c r="AR32" s="5"/>
      <c r="AS32" s="5"/>
      <c r="AT32" s="5"/>
      <c r="AU32" s="5"/>
      <c r="AV32" s="5"/>
      <c r="AW32" s="576"/>
    </row>
    <row r="33" spans="1:49" ht="12" customHeight="1">
      <c r="A33" s="1629"/>
      <c r="F33" s="119"/>
      <c r="G33" s="57"/>
      <c r="H33" s="103"/>
      <c r="I33" s="578" t="s">
        <v>2339</v>
      </c>
      <c r="J33" s="118"/>
      <c r="K33" s="118"/>
      <c r="L33" s="578" t="s">
        <v>2818</v>
      </c>
      <c r="M33" s="118"/>
      <c r="N33" s="124"/>
      <c r="O33" s="118"/>
      <c r="P33" s="124"/>
      <c r="Q33" s="121"/>
      <c r="R33" s="57" t="s">
        <v>27</v>
      </c>
      <c r="S33" s="57" t="s">
        <v>817</v>
      </c>
      <c r="T33" s="57"/>
      <c r="U33" s="483" t="s">
        <v>8</v>
      </c>
      <c r="V33" s="1761"/>
      <c r="W33" s="1761"/>
      <c r="X33" s="1761"/>
      <c r="Y33" s="1761"/>
      <c r="Z33" s="1761"/>
      <c r="AA33" s="1761"/>
      <c r="AB33" s="1761"/>
      <c r="AC33" s="1761"/>
      <c r="AD33" s="1761"/>
      <c r="AE33" s="1761"/>
      <c r="AF33" s="1761"/>
      <c r="AG33" s="1761"/>
      <c r="AH33" s="1761"/>
      <c r="AI33" s="104" t="s">
        <v>2811</v>
      </c>
      <c r="AJ33" s="682" t="s">
        <v>1107</v>
      </c>
      <c r="AK33" s="58" t="s">
        <v>2819</v>
      </c>
      <c r="AL33" s="58"/>
      <c r="AM33" s="185"/>
      <c r="AN33" s="119" t="s">
        <v>3</v>
      </c>
      <c r="AO33" s="57" t="s">
        <v>1830</v>
      </c>
      <c r="AP33" s="1294"/>
      <c r="AQ33" s="576"/>
      <c r="AR33" s="5"/>
      <c r="AS33" s="5"/>
      <c r="AT33" s="5"/>
      <c r="AU33" s="5"/>
      <c r="AV33" s="5"/>
      <c r="AW33" s="576"/>
    </row>
    <row r="34" spans="1:49" ht="12" customHeight="1">
      <c r="A34" s="1629"/>
      <c r="F34" s="119"/>
      <c r="G34" s="57"/>
      <c r="H34" s="103"/>
      <c r="I34" s="578" t="s">
        <v>2341</v>
      </c>
      <c r="J34" s="118"/>
      <c r="K34" s="118"/>
      <c r="L34" s="578"/>
      <c r="M34" s="118"/>
      <c r="O34" s="118"/>
      <c r="Q34" s="121"/>
      <c r="R34" s="57" t="s">
        <v>27</v>
      </c>
      <c r="S34" s="57" t="s">
        <v>2820</v>
      </c>
      <c r="U34" s="483" t="s">
        <v>8</v>
      </c>
      <c r="V34" s="1761"/>
      <c r="W34" s="1761"/>
      <c r="X34" s="1761"/>
      <c r="Y34" s="1761"/>
      <c r="Z34" s="1761"/>
      <c r="AA34" s="1761"/>
      <c r="AB34" s="1761"/>
      <c r="AC34" s="1761"/>
      <c r="AD34" s="1761"/>
      <c r="AE34" s="1761"/>
      <c r="AF34" s="1761"/>
      <c r="AG34" s="1761"/>
      <c r="AH34" s="1761"/>
      <c r="AI34" s="104" t="s">
        <v>2811</v>
      </c>
      <c r="AJ34" s="682" t="s">
        <v>1107</v>
      </c>
      <c r="AK34" s="58" t="s">
        <v>2338</v>
      </c>
      <c r="AL34" s="58"/>
      <c r="AM34" s="185"/>
      <c r="AN34" s="119"/>
      <c r="AO34" s="57"/>
      <c r="AP34" s="1294"/>
      <c r="AQ34" s="576"/>
      <c r="AR34" s="5"/>
      <c r="AS34" s="5"/>
      <c r="AT34" s="5"/>
      <c r="AU34" s="5"/>
      <c r="AV34" s="5"/>
      <c r="AW34" s="576"/>
    </row>
    <row r="35" spans="1:49" ht="12" customHeight="1">
      <c r="A35" s="1629"/>
      <c r="C35" s="57"/>
      <c r="D35" s="57"/>
      <c r="E35" s="103"/>
      <c r="F35" s="119"/>
      <c r="G35" s="57"/>
      <c r="H35" s="103"/>
      <c r="L35" s="578"/>
      <c r="M35" s="118"/>
      <c r="N35" s="124"/>
      <c r="O35" s="118"/>
      <c r="P35" s="124"/>
      <c r="Q35" s="121"/>
      <c r="R35" s="57" t="s">
        <v>27</v>
      </c>
      <c r="S35" s="57" t="s">
        <v>825</v>
      </c>
      <c r="T35" s="124"/>
      <c r="U35" s="483" t="s">
        <v>8</v>
      </c>
      <c r="V35" s="1761"/>
      <c r="W35" s="1761"/>
      <c r="X35" s="1761"/>
      <c r="Y35" s="1761"/>
      <c r="Z35" s="1761"/>
      <c r="AA35" s="1761"/>
      <c r="AB35" s="1761"/>
      <c r="AC35" s="1761"/>
      <c r="AD35" s="1761"/>
      <c r="AE35" s="1761"/>
      <c r="AF35" s="1761"/>
      <c r="AG35" s="1761"/>
      <c r="AH35" s="1761"/>
      <c r="AI35" s="104" t="s">
        <v>2811</v>
      </c>
      <c r="AJ35" s="682" t="s">
        <v>1107</v>
      </c>
      <c r="AK35" s="1863"/>
      <c r="AL35" s="1863"/>
      <c r="AM35" s="1864"/>
      <c r="AN35" s="119"/>
      <c r="AO35" s="57"/>
      <c r="AP35" s="1294"/>
      <c r="AQ35" s="576"/>
      <c r="AR35" s="5"/>
      <c r="AS35" s="5"/>
      <c r="AT35" s="5"/>
      <c r="AU35" s="5"/>
      <c r="AV35" s="5"/>
      <c r="AW35" s="576"/>
    </row>
    <row r="36" spans="1:49" ht="12" customHeight="1">
      <c r="A36" s="1629"/>
      <c r="B36" s="57"/>
      <c r="C36" s="57"/>
      <c r="D36" s="57"/>
      <c r="E36" s="103"/>
      <c r="F36" s="119"/>
      <c r="G36" s="57"/>
      <c r="H36" s="103"/>
      <c r="I36" s="578"/>
      <c r="J36" s="118"/>
      <c r="K36" s="118"/>
      <c r="L36" s="578"/>
      <c r="M36" s="118"/>
      <c r="N36" s="124"/>
      <c r="O36" s="118"/>
      <c r="P36" s="104"/>
      <c r="Q36" s="121"/>
      <c r="R36" s="57" t="s">
        <v>27</v>
      </c>
      <c r="S36" s="57" t="s">
        <v>826</v>
      </c>
      <c r="T36" s="57" t="s">
        <v>2821</v>
      </c>
      <c r="U36" s="124"/>
      <c r="V36" s="124"/>
      <c r="W36" s="124"/>
      <c r="X36" s="124"/>
      <c r="Y36" s="483" t="s">
        <v>8</v>
      </c>
      <c r="Z36" s="1761"/>
      <c r="AA36" s="1761"/>
      <c r="AB36" s="1761"/>
      <c r="AC36" s="1761"/>
      <c r="AD36" s="1761"/>
      <c r="AE36" s="1761"/>
      <c r="AF36" s="1761"/>
      <c r="AG36" s="1761"/>
      <c r="AH36" s="1761"/>
      <c r="AI36" s="104" t="s">
        <v>2811</v>
      </c>
      <c r="AJ36" s="702"/>
      <c r="AK36" s="1863"/>
      <c r="AL36" s="1863"/>
      <c r="AM36" s="1864"/>
      <c r="AN36" s="119"/>
      <c r="AO36" s="57"/>
      <c r="AP36" s="1294"/>
      <c r="AQ36" s="576"/>
      <c r="AR36" s="5"/>
      <c r="AS36" s="5"/>
      <c r="AT36" s="5"/>
      <c r="AU36" s="5"/>
      <c r="AV36" s="5"/>
      <c r="AW36" s="576"/>
    </row>
    <row r="37" spans="1:49" ht="12" customHeight="1">
      <c r="A37" s="1629"/>
      <c r="F37" s="119"/>
      <c r="G37" s="57"/>
      <c r="H37" s="103"/>
      <c r="I37" s="578"/>
      <c r="J37" s="118"/>
      <c r="K37" s="118"/>
      <c r="L37" s="578"/>
      <c r="M37" s="118"/>
      <c r="N37" s="124"/>
      <c r="O37" s="118"/>
      <c r="P37" s="104"/>
      <c r="Q37" s="121"/>
      <c r="R37" s="57"/>
      <c r="S37" s="124"/>
      <c r="T37" s="57" t="s">
        <v>2822</v>
      </c>
      <c r="U37" s="124"/>
      <c r="V37" s="124"/>
      <c r="W37" s="124"/>
      <c r="X37" s="124"/>
      <c r="Y37" s="483" t="s">
        <v>8</v>
      </c>
      <c r="Z37" s="1761"/>
      <c r="AA37" s="1761"/>
      <c r="AB37" s="1761"/>
      <c r="AC37" s="1761"/>
      <c r="AD37" s="1761"/>
      <c r="AE37" s="1761"/>
      <c r="AF37" s="1761"/>
      <c r="AG37" s="1761"/>
      <c r="AH37" s="1761"/>
      <c r="AI37" s="104" t="s">
        <v>2811</v>
      </c>
      <c r="AJ37" s="105"/>
      <c r="AL37" s="58"/>
      <c r="AM37" s="185"/>
      <c r="AN37" s="119"/>
      <c r="AO37" s="57"/>
      <c r="AP37" s="1294"/>
      <c r="AQ37" s="576"/>
      <c r="AR37" s="5"/>
      <c r="AS37" s="5"/>
      <c r="AT37" s="5"/>
      <c r="AU37" s="5"/>
      <c r="AV37" s="5"/>
      <c r="AW37" s="576"/>
    </row>
    <row r="38" spans="1:49" ht="12" customHeight="1">
      <c r="A38" s="1629"/>
      <c r="F38" s="119"/>
      <c r="G38" s="57"/>
      <c r="H38" s="103"/>
      <c r="I38" s="578"/>
      <c r="J38" s="118"/>
      <c r="K38" s="118"/>
      <c r="L38" s="578"/>
      <c r="M38" s="118"/>
      <c r="N38" s="124"/>
      <c r="O38" s="118"/>
      <c r="P38" s="124"/>
      <c r="Q38" s="121"/>
      <c r="R38" s="57" t="s">
        <v>27</v>
      </c>
      <c r="S38" s="57" t="s">
        <v>2823</v>
      </c>
      <c r="T38" s="124"/>
      <c r="U38" s="124"/>
      <c r="V38" s="124"/>
      <c r="W38" s="124"/>
      <c r="X38" s="124"/>
      <c r="Y38" s="124"/>
      <c r="Z38" s="124"/>
      <c r="AA38" s="124"/>
      <c r="AB38" s="124"/>
      <c r="AC38" s="124"/>
      <c r="AD38" s="124"/>
      <c r="AE38" s="124"/>
      <c r="AF38" s="124"/>
      <c r="AG38" s="124"/>
      <c r="AH38" s="124"/>
      <c r="AI38" s="124"/>
      <c r="AJ38" s="105"/>
      <c r="AL38" s="58"/>
      <c r="AM38" s="185"/>
      <c r="AN38" s="119"/>
      <c r="AO38" s="57"/>
      <c r="AP38" s="1294"/>
      <c r="AQ38" s="576"/>
      <c r="AR38" s="5"/>
      <c r="AS38" s="5"/>
      <c r="AT38" s="5"/>
      <c r="AU38" s="5"/>
      <c r="AV38" s="5"/>
      <c r="AW38" s="576"/>
    </row>
    <row r="39" spans="1:49" ht="12" customHeight="1">
      <c r="A39" s="1629"/>
      <c r="B39" s="57"/>
      <c r="C39" s="57"/>
      <c r="D39" s="57"/>
      <c r="E39" s="103"/>
      <c r="F39" s="119"/>
      <c r="G39" s="57"/>
      <c r="H39" s="103"/>
      <c r="I39" s="578"/>
      <c r="J39" s="118"/>
      <c r="K39" s="118"/>
      <c r="L39" s="578"/>
      <c r="M39" s="118"/>
      <c r="N39" s="124"/>
      <c r="O39" s="118"/>
      <c r="P39" s="104"/>
      <c r="Q39" s="121"/>
      <c r="R39" s="57"/>
      <c r="S39" s="124"/>
      <c r="T39" s="57" t="s">
        <v>2821</v>
      </c>
      <c r="U39" s="124"/>
      <c r="V39" s="124"/>
      <c r="W39" s="124"/>
      <c r="X39" s="124"/>
      <c r="Y39" s="483" t="s">
        <v>8</v>
      </c>
      <c r="Z39" s="1761"/>
      <c r="AA39" s="1761"/>
      <c r="AB39" s="1761"/>
      <c r="AC39" s="1761"/>
      <c r="AD39" s="1761"/>
      <c r="AE39" s="1761"/>
      <c r="AF39" s="1761"/>
      <c r="AG39" s="1761"/>
      <c r="AH39" s="1761"/>
      <c r="AI39" s="104" t="s">
        <v>2811</v>
      </c>
      <c r="AJ39" s="105"/>
      <c r="AL39" s="58"/>
      <c r="AM39" s="185"/>
      <c r="AN39" s="119"/>
      <c r="AO39" s="57"/>
      <c r="AP39" s="1294"/>
      <c r="AQ39" s="576"/>
      <c r="AR39" s="5"/>
      <c r="AS39" s="5"/>
      <c r="AT39" s="5"/>
      <c r="AU39" s="5"/>
      <c r="AV39" s="5"/>
      <c r="AW39" s="576"/>
    </row>
    <row r="40" spans="1:49" ht="12" customHeight="1">
      <c r="A40" s="1629"/>
      <c r="B40" s="57"/>
      <c r="C40" s="57"/>
      <c r="D40" s="57"/>
      <c r="E40" s="103"/>
      <c r="F40" s="119"/>
      <c r="G40" s="57"/>
      <c r="H40" s="103"/>
      <c r="I40" s="578"/>
      <c r="J40" s="118"/>
      <c r="K40" s="118"/>
      <c r="L40" s="1281"/>
      <c r="M40" s="134"/>
      <c r="N40" s="158"/>
      <c r="O40" s="134"/>
      <c r="P40" s="117"/>
      <c r="Q40" s="123"/>
      <c r="R40" s="111"/>
      <c r="S40" s="158"/>
      <c r="T40" s="111" t="s">
        <v>2822</v>
      </c>
      <c r="U40" s="158"/>
      <c r="V40" s="158"/>
      <c r="W40" s="158"/>
      <c r="X40" s="158"/>
      <c r="Y40" s="1289" t="s">
        <v>8</v>
      </c>
      <c r="Z40" s="1879"/>
      <c r="AA40" s="1879"/>
      <c r="AB40" s="1879"/>
      <c r="AC40" s="1879"/>
      <c r="AD40" s="1879"/>
      <c r="AE40" s="1879"/>
      <c r="AF40" s="1879"/>
      <c r="AG40" s="1879"/>
      <c r="AH40" s="1879"/>
      <c r="AI40" s="117" t="s">
        <v>2811</v>
      </c>
      <c r="AJ40" s="112"/>
      <c r="AK40" s="1283"/>
      <c r="AL40" s="113"/>
      <c r="AM40" s="532"/>
      <c r="AN40" s="119"/>
      <c r="AO40" s="57"/>
      <c r="AP40" s="1294"/>
      <c r="AQ40" s="576"/>
      <c r="AR40" s="5"/>
      <c r="AS40" s="5"/>
      <c r="AT40" s="5"/>
      <c r="AU40" s="5"/>
      <c r="AV40" s="5"/>
      <c r="AW40" s="576"/>
    </row>
    <row r="41" spans="1:49" ht="12" customHeight="1">
      <c r="A41" s="1629"/>
      <c r="B41" s="57"/>
      <c r="C41" s="57"/>
      <c r="D41" s="57"/>
      <c r="E41" s="103"/>
      <c r="F41" s="119"/>
      <c r="G41" s="57"/>
      <c r="H41" s="103"/>
      <c r="I41" s="578"/>
      <c r="J41" s="118"/>
      <c r="K41" s="118"/>
      <c r="L41" s="578" t="s">
        <v>502</v>
      </c>
      <c r="M41" s="118"/>
      <c r="N41" s="124"/>
      <c r="O41" s="118"/>
      <c r="P41" s="57"/>
      <c r="Q41" s="121"/>
      <c r="R41" s="57"/>
      <c r="S41" s="57" t="s">
        <v>2824</v>
      </c>
      <c r="T41" s="57"/>
      <c r="U41" s="483"/>
      <c r="V41" s="124"/>
      <c r="W41" s="124"/>
      <c r="X41" s="124"/>
      <c r="Y41" s="1882" t="s">
        <v>2825</v>
      </c>
      <c r="Z41" s="1882"/>
      <c r="AA41" s="1882"/>
      <c r="AB41" s="1882"/>
      <c r="AC41" s="1882"/>
      <c r="AD41" s="1882"/>
      <c r="AE41" s="1882"/>
      <c r="AF41" s="1882"/>
      <c r="AG41" s="1882"/>
      <c r="AH41" s="1882"/>
      <c r="AI41" s="1882"/>
      <c r="AJ41" s="682" t="s">
        <v>1107</v>
      </c>
      <c r="AK41" s="58" t="s">
        <v>2817</v>
      </c>
      <c r="AL41" s="58"/>
      <c r="AM41" s="185"/>
      <c r="AN41" s="119"/>
      <c r="AO41" s="57"/>
      <c r="AP41" s="1294"/>
      <c r="AQ41" s="576"/>
      <c r="AR41" s="5"/>
      <c r="AS41" s="5"/>
      <c r="AT41" s="5"/>
      <c r="AU41" s="5"/>
      <c r="AV41" s="5"/>
      <c r="AW41" s="576"/>
    </row>
    <row r="42" spans="1:49" ht="12" customHeight="1">
      <c r="A42" s="1629"/>
      <c r="B42" s="57"/>
      <c r="C42" s="57"/>
      <c r="D42" s="57"/>
      <c r="E42" s="103"/>
      <c r="F42" s="119"/>
      <c r="G42" s="57"/>
      <c r="H42" s="103"/>
      <c r="I42" s="578"/>
      <c r="J42" s="118"/>
      <c r="K42" s="118"/>
      <c r="L42" s="578" t="s">
        <v>2826</v>
      </c>
      <c r="M42" s="118"/>
      <c r="N42" s="124"/>
      <c r="O42" s="118"/>
      <c r="P42" s="57"/>
      <c r="Q42" s="121"/>
      <c r="R42" s="124" t="s">
        <v>8</v>
      </c>
      <c r="S42" s="1761"/>
      <c r="T42" s="1761"/>
      <c r="U42" s="1761"/>
      <c r="V42" s="1761"/>
      <c r="W42" s="124" t="s">
        <v>94</v>
      </c>
      <c r="X42" s="124" t="s">
        <v>8</v>
      </c>
      <c r="Y42" s="1761"/>
      <c r="Z42" s="1761"/>
      <c r="AA42" s="1761"/>
      <c r="AB42" s="1761"/>
      <c r="AC42" s="1761"/>
      <c r="AD42" s="1761"/>
      <c r="AE42" s="1761"/>
      <c r="AF42" s="1761"/>
      <c r="AG42" s="1761"/>
      <c r="AH42" s="1761"/>
      <c r="AI42" s="104" t="s">
        <v>2811</v>
      </c>
      <c r="AJ42" s="682" t="s">
        <v>1107</v>
      </c>
      <c r="AK42" s="58" t="s">
        <v>2827</v>
      </c>
      <c r="AL42" s="58"/>
      <c r="AM42" s="185"/>
      <c r="AN42" s="119"/>
      <c r="AO42" s="57"/>
      <c r="AP42" s="1294"/>
      <c r="AQ42" s="576"/>
      <c r="AR42" s="5"/>
      <c r="AS42" s="5"/>
      <c r="AT42" s="5"/>
      <c r="AU42" s="5"/>
      <c r="AV42" s="5"/>
      <c r="AW42" s="576"/>
    </row>
    <row r="43" spans="1:49" ht="12" customHeight="1">
      <c r="A43" s="1629"/>
      <c r="B43" s="57"/>
      <c r="C43" s="57"/>
      <c r="D43" s="57"/>
      <c r="E43" s="103"/>
      <c r="F43" s="119"/>
      <c r="G43" s="57"/>
      <c r="H43" s="103"/>
      <c r="I43" s="578"/>
      <c r="J43" s="118"/>
      <c r="K43" s="118"/>
      <c r="L43" s="578"/>
      <c r="M43" s="118"/>
      <c r="N43" s="124"/>
      <c r="O43" s="118"/>
      <c r="P43" s="57"/>
      <c r="Q43" s="121"/>
      <c r="R43" s="124" t="s">
        <v>8</v>
      </c>
      <c r="S43" s="1761"/>
      <c r="T43" s="1761"/>
      <c r="U43" s="1761"/>
      <c r="V43" s="1761"/>
      <c r="W43" s="124" t="s">
        <v>94</v>
      </c>
      <c r="X43" s="124" t="s">
        <v>8</v>
      </c>
      <c r="Y43" s="1761"/>
      <c r="Z43" s="1761"/>
      <c r="AA43" s="1761"/>
      <c r="AB43" s="1761"/>
      <c r="AC43" s="1761"/>
      <c r="AD43" s="1761"/>
      <c r="AE43" s="1761"/>
      <c r="AF43" s="1761"/>
      <c r="AG43" s="1761"/>
      <c r="AH43" s="1761"/>
      <c r="AI43" s="104" t="s">
        <v>2811</v>
      </c>
      <c r="AJ43" s="682" t="s">
        <v>1107</v>
      </c>
      <c r="AK43" s="58" t="s">
        <v>2383</v>
      </c>
      <c r="AL43" s="58"/>
      <c r="AM43" s="185"/>
      <c r="AN43" s="119"/>
      <c r="AO43" s="57"/>
      <c r="AP43" s="1294"/>
      <c r="AQ43" s="576"/>
      <c r="AR43" s="5"/>
      <c r="AS43" s="5"/>
      <c r="AT43" s="5"/>
      <c r="AU43" s="5"/>
      <c r="AV43" s="5"/>
      <c r="AW43" s="576"/>
    </row>
    <row r="44" spans="1:49" ht="12" customHeight="1">
      <c r="A44" s="1629"/>
      <c r="B44" s="57"/>
      <c r="C44" s="57"/>
      <c r="D44" s="57"/>
      <c r="E44" s="103"/>
      <c r="F44" s="119"/>
      <c r="G44" s="57"/>
      <c r="H44" s="103"/>
      <c r="I44" s="578"/>
      <c r="J44" s="118"/>
      <c r="K44" s="118"/>
      <c r="L44" s="578"/>
      <c r="M44" s="118"/>
      <c r="N44" s="124"/>
      <c r="O44" s="118"/>
      <c r="P44" s="57"/>
      <c r="Q44" s="121"/>
      <c r="R44" s="124" t="s">
        <v>8</v>
      </c>
      <c r="S44" s="1761"/>
      <c r="T44" s="1761"/>
      <c r="U44" s="1761"/>
      <c r="V44" s="1761"/>
      <c r="W44" s="124" t="s">
        <v>94</v>
      </c>
      <c r="X44" s="124" t="s">
        <v>8</v>
      </c>
      <c r="Y44" s="1761"/>
      <c r="Z44" s="1761"/>
      <c r="AA44" s="1761"/>
      <c r="AB44" s="1761"/>
      <c r="AC44" s="1761"/>
      <c r="AD44" s="1761"/>
      <c r="AE44" s="1761"/>
      <c r="AF44" s="1761"/>
      <c r="AG44" s="1761"/>
      <c r="AH44" s="1761"/>
      <c r="AI44" s="104" t="s">
        <v>2811</v>
      </c>
      <c r="AJ44" s="682" t="s">
        <v>1107</v>
      </c>
      <c r="AK44" s="58" t="s">
        <v>2828</v>
      </c>
      <c r="AL44" s="58"/>
      <c r="AM44" s="185"/>
      <c r="AN44" s="119"/>
      <c r="AO44" s="57"/>
      <c r="AP44" s="1294"/>
      <c r="AQ44" s="576"/>
      <c r="AR44" s="5"/>
      <c r="AS44" s="5"/>
      <c r="AT44" s="5"/>
      <c r="AU44" s="5"/>
      <c r="AV44" s="5"/>
      <c r="AW44" s="576"/>
    </row>
    <row r="45" spans="1:49" ht="12" customHeight="1">
      <c r="A45" s="1629"/>
      <c r="B45" s="57"/>
      <c r="C45" s="57"/>
      <c r="D45" s="57"/>
      <c r="E45" s="103"/>
      <c r="F45" s="119"/>
      <c r="G45" s="57"/>
      <c r="H45" s="103"/>
      <c r="I45" s="578"/>
      <c r="J45" s="118"/>
      <c r="K45" s="118"/>
      <c r="L45" s="1281"/>
      <c r="M45" s="134"/>
      <c r="N45" s="158"/>
      <c r="O45" s="134"/>
      <c r="P45" s="111"/>
      <c r="Q45" s="123"/>
      <c r="R45" s="111" t="s">
        <v>2829</v>
      </c>
      <c r="S45" s="111"/>
      <c r="T45" s="1289"/>
      <c r="U45" s="158"/>
      <c r="V45" s="158"/>
      <c r="W45" s="684" t="s">
        <v>1107</v>
      </c>
      <c r="X45" s="111" t="s">
        <v>558</v>
      </c>
      <c r="Y45" s="158"/>
      <c r="Z45" s="145" t="s">
        <v>631</v>
      </c>
      <c r="AA45" s="158" t="s">
        <v>8</v>
      </c>
      <c r="AB45" s="1879"/>
      <c r="AC45" s="1879"/>
      <c r="AD45" s="1879"/>
      <c r="AE45" s="1879"/>
      <c r="AF45" s="1879"/>
      <c r="AG45" s="1879"/>
      <c r="AH45" s="1879"/>
      <c r="AI45" s="117" t="s">
        <v>2811</v>
      </c>
      <c r="AJ45" s="1295"/>
      <c r="AK45" s="1880"/>
      <c r="AL45" s="1880"/>
      <c r="AM45" s="1881"/>
      <c r="AN45" s="119"/>
      <c r="AO45" s="57"/>
      <c r="AP45" s="1294"/>
      <c r="AQ45" s="576"/>
      <c r="AR45" s="5"/>
      <c r="AS45" s="5"/>
      <c r="AT45" s="5"/>
      <c r="AU45" s="5"/>
      <c r="AV45" s="5"/>
      <c r="AW45" s="576"/>
    </row>
    <row r="46" spans="1:49" ht="12" customHeight="1">
      <c r="A46" s="1629"/>
      <c r="B46" s="57"/>
      <c r="C46" s="57"/>
      <c r="D46" s="57"/>
      <c r="E46" s="103"/>
      <c r="F46" s="119"/>
      <c r="G46" s="57"/>
      <c r="H46" s="103"/>
      <c r="I46" s="578"/>
      <c r="J46" s="118"/>
      <c r="K46" s="118"/>
      <c r="L46" s="578" t="s">
        <v>2830</v>
      </c>
      <c r="M46" s="118"/>
      <c r="N46" s="124"/>
      <c r="O46" s="118"/>
      <c r="P46" s="57"/>
      <c r="Q46" s="121"/>
      <c r="R46" s="57"/>
      <c r="S46" s="57" t="s">
        <v>824</v>
      </c>
      <c r="T46" s="57"/>
      <c r="U46" s="483"/>
      <c r="V46" s="124"/>
      <c r="W46" s="1882" t="s">
        <v>2831</v>
      </c>
      <c r="X46" s="1882"/>
      <c r="Y46" s="1882"/>
      <c r="Z46" s="1882"/>
      <c r="AA46" s="1882"/>
      <c r="AB46" s="1882"/>
      <c r="AC46" s="124"/>
      <c r="AD46" s="57" t="s">
        <v>2832</v>
      </c>
      <c r="AE46" s="124"/>
      <c r="AF46" s="124"/>
      <c r="AG46" s="124"/>
      <c r="AH46" s="124"/>
      <c r="AI46" s="124"/>
      <c r="AJ46" s="682" t="s">
        <v>1107</v>
      </c>
      <c r="AK46" s="58" t="s">
        <v>2817</v>
      </c>
      <c r="AL46" s="58"/>
      <c r="AM46" s="185"/>
      <c r="AN46" s="119"/>
      <c r="AO46" s="57"/>
      <c r="AP46" s="1294"/>
      <c r="AQ46" s="576"/>
      <c r="AR46" s="5"/>
      <c r="AS46" s="5"/>
      <c r="AT46" s="5"/>
      <c r="AU46" s="5"/>
      <c r="AV46" s="5"/>
      <c r="AW46" s="576"/>
    </row>
    <row r="47" spans="1:49" ht="12" customHeight="1">
      <c r="A47" s="1629"/>
      <c r="B47" s="57"/>
      <c r="C47" s="57"/>
      <c r="D47" s="57"/>
      <c r="E47" s="103"/>
      <c r="F47" s="119"/>
      <c r="G47" s="57"/>
      <c r="H47" s="103"/>
      <c r="I47" s="578"/>
      <c r="J47" s="118"/>
      <c r="K47" s="118"/>
      <c r="L47" s="578" t="s">
        <v>2833</v>
      </c>
      <c r="M47" s="118"/>
      <c r="N47" s="57"/>
      <c r="O47" s="118"/>
      <c r="P47" s="57"/>
      <c r="Q47" s="121"/>
      <c r="R47" s="124" t="s">
        <v>8</v>
      </c>
      <c r="S47" s="1761"/>
      <c r="T47" s="1761"/>
      <c r="U47" s="124" t="s">
        <v>94</v>
      </c>
      <c r="V47" s="124" t="s">
        <v>8</v>
      </c>
      <c r="W47" s="1761"/>
      <c r="X47" s="1761"/>
      <c r="Y47" s="1761"/>
      <c r="Z47" s="1761"/>
      <c r="AA47" s="1761"/>
      <c r="AB47" s="124" t="s">
        <v>94</v>
      </c>
      <c r="AC47" s="124" t="s">
        <v>8</v>
      </c>
      <c r="AD47" s="1761"/>
      <c r="AE47" s="1761"/>
      <c r="AF47" s="1761"/>
      <c r="AG47" s="1761"/>
      <c r="AH47" s="1761"/>
      <c r="AI47" s="104" t="s">
        <v>2811</v>
      </c>
      <c r="AJ47" s="682" t="s">
        <v>1107</v>
      </c>
      <c r="AK47" s="58" t="s">
        <v>2827</v>
      </c>
      <c r="AL47" s="58"/>
      <c r="AM47" s="185"/>
      <c r="AN47" s="119"/>
      <c r="AO47" s="57"/>
      <c r="AP47" s="1294"/>
      <c r="AQ47" s="576"/>
      <c r="AR47" s="5"/>
      <c r="AS47" s="5"/>
      <c r="AT47" s="5"/>
      <c r="AU47" s="5"/>
      <c r="AV47" s="5"/>
      <c r="AW47" s="576"/>
    </row>
    <row r="48" spans="1:49" ht="12" customHeight="1">
      <c r="A48" s="1629"/>
      <c r="B48" s="57"/>
      <c r="C48" s="57"/>
      <c r="D48" s="57"/>
      <c r="E48" s="103"/>
      <c r="F48" s="119"/>
      <c r="G48" s="57"/>
      <c r="H48" s="103"/>
      <c r="I48" s="578"/>
      <c r="J48" s="118"/>
      <c r="K48" s="118"/>
      <c r="L48" s="578"/>
      <c r="M48" s="118"/>
      <c r="N48" s="57"/>
      <c r="O48" s="118"/>
      <c r="P48" s="57"/>
      <c r="Q48" s="121"/>
      <c r="R48" s="124" t="s">
        <v>8</v>
      </c>
      <c r="S48" s="1761"/>
      <c r="T48" s="1761"/>
      <c r="U48" s="124" t="s">
        <v>94</v>
      </c>
      <c r="V48" s="124" t="s">
        <v>8</v>
      </c>
      <c r="W48" s="1761"/>
      <c r="X48" s="1761"/>
      <c r="Y48" s="1761"/>
      <c r="Z48" s="1761"/>
      <c r="AA48" s="1761"/>
      <c r="AB48" s="124" t="s">
        <v>94</v>
      </c>
      <c r="AC48" s="124" t="s">
        <v>8</v>
      </c>
      <c r="AD48" s="1761"/>
      <c r="AE48" s="1761"/>
      <c r="AF48" s="1761"/>
      <c r="AG48" s="1761"/>
      <c r="AH48" s="1761"/>
      <c r="AI48" s="104" t="s">
        <v>2811</v>
      </c>
      <c r="AJ48" s="682" t="s">
        <v>1107</v>
      </c>
      <c r="AK48" s="58" t="s">
        <v>2383</v>
      </c>
      <c r="AL48" s="58"/>
      <c r="AM48" s="185"/>
      <c r="AN48" s="119"/>
      <c r="AO48" s="57"/>
      <c r="AP48" s="1294"/>
      <c r="AQ48" s="576"/>
      <c r="AR48" s="5"/>
      <c r="AS48" s="5"/>
      <c r="AT48" s="5"/>
      <c r="AU48" s="5"/>
      <c r="AV48" s="5"/>
      <c r="AW48" s="576"/>
    </row>
    <row r="49" spans="1:49" ht="12" customHeight="1">
      <c r="A49" s="1629"/>
      <c r="B49" s="57"/>
      <c r="C49" s="57"/>
      <c r="D49" s="57"/>
      <c r="E49" s="103"/>
      <c r="F49" s="119"/>
      <c r="G49" s="57"/>
      <c r="H49" s="103"/>
      <c r="I49" s="578"/>
      <c r="J49" s="118"/>
      <c r="K49" s="118"/>
      <c r="L49" s="578"/>
      <c r="M49" s="118"/>
      <c r="N49" s="57"/>
      <c r="O49" s="118"/>
      <c r="P49" s="57"/>
      <c r="Q49" s="121"/>
      <c r="R49" s="124" t="s">
        <v>8</v>
      </c>
      <c r="S49" s="1761"/>
      <c r="T49" s="1761"/>
      <c r="U49" s="124" t="s">
        <v>94</v>
      </c>
      <c r="V49" s="124" t="s">
        <v>8</v>
      </c>
      <c r="W49" s="1761"/>
      <c r="X49" s="1761"/>
      <c r="Y49" s="1761"/>
      <c r="Z49" s="1761"/>
      <c r="AA49" s="1761"/>
      <c r="AB49" s="124" t="s">
        <v>94</v>
      </c>
      <c r="AC49" s="124" t="s">
        <v>8</v>
      </c>
      <c r="AD49" s="1761"/>
      <c r="AE49" s="1761"/>
      <c r="AF49" s="1761"/>
      <c r="AG49" s="1761"/>
      <c r="AH49" s="1761"/>
      <c r="AI49" s="104" t="s">
        <v>2811</v>
      </c>
      <c r="AJ49" s="702" t="s">
        <v>1107</v>
      </c>
      <c r="AK49" s="58" t="s">
        <v>2828</v>
      </c>
      <c r="AL49" s="58"/>
      <c r="AM49" s="185"/>
      <c r="AN49" s="119"/>
      <c r="AO49" s="57"/>
      <c r="AP49" s="1294"/>
      <c r="AQ49" s="576"/>
      <c r="AR49" s="5"/>
      <c r="AS49" s="5"/>
      <c r="AT49" s="5"/>
      <c r="AU49" s="5"/>
      <c r="AV49" s="5"/>
      <c r="AW49" s="576"/>
    </row>
    <row r="50" spans="1:49" ht="12" customHeight="1">
      <c r="A50" s="1629"/>
      <c r="B50" s="57"/>
      <c r="C50" s="57"/>
      <c r="D50" s="57"/>
      <c r="E50" s="103"/>
      <c r="F50" s="119"/>
      <c r="G50" s="57"/>
      <c r="H50" s="103"/>
      <c r="I50" s="1281"/>
      <c r="J50" s="134"/>
      <c r="K50" s="123"/>
      <c r="L50" s="1281"/>
      <c r="M50" s="134"/>
      <c r="N50" s="158"/>
      <c r="O50" s="134"/>
      <c r="P50" s="111"/>
      <c r="Q50" s="123"/>
      <c r="R50" s="111" t="s">
        <v>2829</v>
      </c>
      <c r="S50" s="111"/>
      <c r="T50" s="1289"/>
      <c r="U50" s="158"/>
      <c r="V50" s="158"/>
      <c r="W50" s="684" t="s">
        <v>1107</v>
      </c>
      <c r="X50" s="111" t="s">
        <v>558</v>
      </c>
      <c r="Y50" s="158"/>
      <c r="Z50" s="145" t="s">
        <v>631</v>
      </c>
      <c r="AA50" s="158" t="s">
        <v>8</v>
      </c>
      <c r="AB50" s="1879"/>
      <c r="AC50" s="1879"/>
      <c r="AD50" s="1879"/>
      <c r="AE50" s="1879"/>
      <c r="AF50" s="1879"/>
      <c r="AG50" s="1879"/>
      <c r="AH50" s="1879"/>
      <c r="AI50" s="117" t="s">
        <v>2811</v>
      </c>
      <c r="AJ50" s="1295" t="s">
        <v>1107</v>
      </c>
      <c r="AK50" s="113" t="s">
        <v>2834</v>
      </c>
      <c r="AL50" s="113"/>
      <c r="AM50" s="532"/>
      <c r="AN50" s="119"/>
      <c r="AO50" s="57"/>
      <c r="AP50" s="1296"/>
      <c r="AQ50" s="576"/>
      <c r="AR50" s="5"/>
      <c r="AS50" s="5"/>
      <c r="AT50" s="5"/>
      <c r="AU50" s="5"/>
      <c r="AV50" s="5"/>
      <c r="AW50" s="576"/>
    </row>
    <row r="51" spans="1:49" ht="12" customHeight="1">
      <c r="A51" s="1182"/>
      <c r="B51" s="57"/>
      <c r="C51" s="57"/>
      <c r="D51" s="57"/>
      <c r="E51" s="103"/>
      <c r="F51" s="119"/>
      <c r="G51" s="57"/>
      <c r="H51" s="103"/>
      <c r="I51" s="578" t="s">
        <v>818</v>
      </c>
      <c r="J51" s="118"/>
      <c r="K51" s="118"/>
      <c r="L51" s="578" t="s">
        <v>2835</v>
      </c>
      <c r="M51" s="118"/>
      <c r="N51" s="109"/>
      <c r="O51" s="139"/>
      <c r="P51" s="157"/>
      <c r="Q51" s="1297"/>
      <c r="R51" s="683" t="s">
        <v>1107</v>
      </c>
      <c r="S51" s="57" t="s">
        <v>819</v>
      </c>
      <c r="T51" s="57"/>
      <c r="U51" s="57"/>
      <c r="V51" s="57"/>
      <c r="X51" s="57" t="s">
        <v>2836</v>
      </c>
      <c r="Y51" s="57"/>
      <c r="Z51" s="57"/>
      <c r="AA51" s="57"/>
      <c r="AB51" s="57"/>
      <c r="AC51" s="57"/>
      <c r="AD51" s="153"/>
      <c r="AE51" s="153"/>
      <c r="AF51" s="118"/>
      <c r="AG51" s="124"/>
      <c r="AH51" s="118"/>
      <c r="AI51" s="124"/>
      <c r="AJ51" s="682" t="s">
        <v>1107</v>
      </c>
      <c r="AK51" s="58" t="s">
        <v>2817</v>
      </c>
      <c r="AL51" s="58"/>
      <c r="AM51" s="185"/>
      <c r="AN51" s="138" t="s">
        <v>3</v>
      </c>
      <c r="AO51" s="109" t="s">
        <v>1829</v>
      </c>
      <c r="AP51" s="1294"/>
      <c r="AQ51" s="576"/>
      <c r="AR51" s="5"/>
      <c r="AS51" s="5"/>
      <c r="AT51" s="5"/>
      <c r="AU51" s="5"/>
      <c r="AV51" s="5"/>
      <c r="AW51" s="576"/>
    </row>
    <row r="52" spans="1:49" ht="12" customHeight="1">
      <c r="A52" s="1182"/>
      <c r="B52" s="57"/>
      <c r="C52" s="57"/>
      <c r="D52" s="57"/>
      <c r="E52" s="103"/>
      <c r="F52" s="119"/>
      <c r="G52" s="57"/>
      <c r="H52" s="103"/>
      <c r="I52" s="578" t="s">
        <v>407</v>
      </c>
      <c r="J52" s="118"/>
      <c r="K52" s="118"/>
      <c r="L52" s="578" t="s">
        <v>2837</v>
      </c>
      <c r="M52" s="118"/>
      <c r="N52" s="57"/>
      <c r="O52" s="118"/>
      <c r="P52" s="118"/>
      <c r="Q52" s="103"/>
      <c r="S52" s="683" t="s">
        <v>1107</v>
      </c>
      <c r="T52" s="57" t="s">
        <v>935</v>
      </c>
      <c r="U52" s="1298"/>
      <c r="V52" s="1298" t="s">
        <v>8</v>
      </c>
      <c r="W52" s="1761"/>
      <c r="X52" s="1761"/>
      <c r="Y52" s="1761"/>
      <c r="Z52" s="1761"/>
      <c r="AA52" s="1761"/>
      <c r="AB52" s="1761"/>
      <c r="AC52" s="1761"/>
      <c r="AD52" s="1761"/>
      <c r="AE52" s="1761"/>
      <c r="AF52" s="1761"/>
      <c r="AG52" s="1761"/>
      <c r="AH52" s="1761"/>
      <c r="AI52" s="118" t="s">
        <v>94</v>
      </c>
      <c r="AJ52" s="682" t="s">
        <v>1107</v>
      </c>
      <c r="AK52" s="58" t="s">
        <v>2827</v>
      </c>
      <c r="AL52" s="58"/>
      <c r="AM52" s="185"/>
      <c r="AN52" s="119" t="s">
        <v>3</v>
      </c>
      <c r="AO52" s="57" t="s">
        <v>1830</v>
      </c>
      <c r="AP52" s="1294"/>
      <c r="AQ52" s="576"/>
      <c r="AR52" s="5"/>
      <c r="AS52" s="5"/>
      <c r="AT52" s="5"/>
      <c r="AU52" s="5"/>
      <c r="AV52" s="5"/>
      <c r="AW52" s="576"/>
    </row>
    <row r="53" spans="1:49" ht="12" customHeight="1">
      <c r="A53" s="1182"/>
      <c r="C53" s="57"/>
      <c r="D53" s="57"/>
      <c r="E53" s="103"/>
      <c r="F53" s="119"/>
      <c r="G53" s="57"/>
      <c r="H53" s="103"/>
      <c r="I53" s="578"/>
      <c r="J53" s="118"/>
      <c r="K53" s="118"/>
      <c r="L53" s="578"/>
      <c r="M53" s="118"/>
      <c r="N53" s="57"/>
      <c r="O53" s="118"/>
      <c r="P53" s="118"/>
      <c r="Q53" s="103"/>
      <c r="S53" s="683" t="s">
        <v>1107</v>
      </c>
      <c r="T53" s="57" t="s">
        <v>2838</v>
      </c>
      <c r="U53" s="1298"/>
      <c r="V53" s="1298" t="s">
        <v>8</v>
      </c>
      <c r="W53" s="1761"/>
      <c r="X53" s="1761"/>
      <c r="Y53" s="1761"/>
      <c r="Z53" s="1761"/>
      <c r="AA53" s="1761"/>
      <c r="AB53" s="1761"/>
      <c r="AC53" s="1761"/>
      <c r="AD53" s="1761"/>
      <c r="AE53" s="1761"/>
      <c r="AF53" s="1761"/>
      <c r="AG53" s="1761"/>
      <c r="AH53" s="1761"/>
      <c r="AI53" s="118" t="s">
        <v>94</v>
      </c>
      <c r="AJ53" s="682" t="s">
        <v>1107</v>
      </c>
      <c r="AK53" s="58" t="s">
        <v>399</v>
      </c>
      <c r="AL53" s="58"/>
      <c r="AM53" s="185"/>
      <c r="AN53" s="119"/>
      <c r="AO53" s="57"/>
      <c r="AP53" s="1294"/>
      <c r="AQ53" s="576"/>
      <c r="AR53" s="5"/>
      <c r="AS53" s="5"/>
      <c r="AT53" s="5"/>
      <c r="AU53" s="5"/>
      <c r="AV53" s="5"/>
      <c r="AW53" s="576"/>
    </row>
    <row r="54" spans="1:49" ht="12" customHeight="1">
      <c r="A54" s="1182"/>
      <c r="F54" s="119"/>
      <c r="G54" s="57"/>
      <c r="H54" s="103"/>
      <c r="I54" s="578"/>
      <c r="J54" s="118"/>
      <c r="K54" s="118"/>
      <c r="L54" s="578"/>
      <c r="M54" s="118"/>
      <c r="N54" s="57"/>
      <c r="O54" s="118"/>
      <c r="P54" s="124"/>
      <c r="Q54" s="1299"/>
      <c r="R54" s="683" t="s">
        <v>1107</v>
      </c>
      <c r="S54" s="57" t="s">
        <v>2839</v>
      </c>
      <c r="U54" s="120"/>
      <c r="V54" s="120"/>
      <c r="W54" s="120"/>
      <c r="X54" s="57" t="s">
        <v>2840</v>
      </c>
      <c r="Y54" s="120"/>
      <c r="AD54" s="57"/>
      <c r="AE54" s="104"/>
      <c r="AF54" s="104"/>
      <c r="AG54" s="118"/>
      <c r="AH54" s="118"/>
      <c r="AI54" s="124"/>
      <c r="AJ54" s="682" t="s">
        <v>1107</v>
      </c>
      <c r="AK54" s="1863"/>
      <c r="AL54" s="1863"/>
      <c r="AM54" s="1864"/>
      <c r="AN54" s="119"/>
      <c r="AO54" s="57"/>
      <c r="AP54" s="1294"/>
      <c r="AQ54" s="576"/>
      <c r="AR54" s="5"/>
      <c r="AS54" s="5"/>
      <c r="AT54" s="5"/>
      <c r="AU54" s="5"/>
      <c r="AV54" s="5"/>
      <c r="AW54" s="576"/>
    </row>
    <row r="55" spans="1:49" ht="12" customHeight="1">
      <c r="A55" s="1182"/>
      <c r="F55" s="119"/>
      <c r="G55" s="57"/>
      <c r="H55" s="103"/>
      <c r="I55" s="578"/>
      <c r="J55" s="118"/>
      <c r="K55" s="118"/>
      <c r="L55" s="578"/>
      <c r="M55" s="118"/>
      <c r="N55" s="57"/>
      <c r="O55" s="118"/>
      <c r="P55" s="57"/>
      <c r="Q55" s="103"/>
      <c r="S55" s="683" t="s">
        <v>1107</v>
      </c>
      <c r="T55" s="57" t="s">
        <v>817</v>
      </c>
      <c r="U55" s="57"/>
      <c r="V55" s="683" t="s">
        <v>1107</v>
      </c>
      <c r="W55" s="57" t="s">
        <v>558</v>
      </c>
      <c r="X55" s="124" t="s">
        <v>8</v>
      </c>
      <c r="Y55" s="1761"/>
      <c r="Z55" s="1761"/>
      <c r="AA55" s="1761"/>
      <c r="AB55" s="1023" t="s">
        <v>94</v>
      </c>
      <c r="AC55" s="683" t="s">
        <v>1107</v>
      </c>
      <c r="AD55" s="57" t="s">
        <v>2841</v>
      </c>
      <c r="AE55" s="58"/>
      <c r="AF55" s="1761"/>
      <c r="AG55" s="1761"/>
      <c r="AH55" s="1761"/>
      <c r="AI55" s="57" t="s">
        <v>2811</v>
      </c>
      <c r="AJ55" s="702"/>
      <c r="AK55" s="1863"/>
      <c r="AL55" s="1863"/>
      <c r="AM55" s="1864"/>
      <c r="AN55" s="119"/>
      <c r="AO55" s="57"/>
      <c r="AP55" s="1294"/>
      <c r="AQ55" s="576"/>
      <c r="AR55" s="5"/>
      <c r="AS55" s="5"/>
      <c r="AT55" s="5"/>
      <c r="AU55" s="5"/>
      <c r="AV55" s="5"/>
      <c r="AW55" s="576"/>
    </row>
    <row r="56" spans="1:49" ht="12" customHeight="1">
      <c r="A56" s="1182"/>
      <c r="F56" s="119"/>
      <c r="G56" s="57"/>
      <c r="H56" s="103"/>
      <c r="I56" s="578"/>
      <c r="J56" s="118"/>
      <c r="K56" s="118"/>
      <c r="L56" s="578"/>
      <c r="M56" s="118"/>
      <c r="N56" s="57"/>
      <c r="O56" s="118"/>
      <c r="P56" s="57"/>
      <c r="Q56" s="103"/>
      <c r="S56" s="120" t="s">
        <v>27</v>
      </c>
      <c r="T56" s="57" t="s">
        <v>2842</v>
      </c>
      <c r="U56" s="57"/>
      <c r="V56" s="57"/>
      <c r="W56" s="57"/>
      <c r="X56" s="124" t="s">
        <v>8</v>
      </c>
      <c r="Y56" s="1761"/>
      <c r="Z56" s="1761"/>
      <c r="AA56" s="1761"/>
      <c r="AB56" s="1761"/>
      <c r="AC56" s="1761"/>
      <c r="AD56" s="1761"/>
      <c r="AE56" s="1761"/>
      <c r="AF56" s="1761"/>
      <c r="AG56" s="1761"/>
      <c r="AH56" s="1761"/>
      <c r="AI56" s="57" t="s">
        <v>94</v>
      </c>
      <c r="AJ56" s="105"/>
      <c r="AL56" s="58"/>
      <c r="AM56" s="58"/>
      <c r="AN56" s="119"/>
      <c r="AO56" s="57"/>
      <c r="AP56" s="1294"/>
      <c r="AQ56" s="576"/>
      <c r="AR56" s="5"/>
      <c r="AS56" s="5"/>
      <c r="AT56" s="5"/>
      <c r="AU56" s="5"/>
      <c r="AV56" s="5"/>
      <c r="AW56" s="576"/>
    </row>
    <row r="57" spans="1:49" ht="12" customHeight="1">
      <c r="A57" s="1182"/>
      <c r="C57" s="57"/>
      <c r="D57" s="57"/>
      <c r="E57" s="103"/>
      <c r="F57" s="119"/>
      <c r="G57" s="57"/>
      <c r="H57" s="103"/>
      <c r="I57" s="578"/>
      <c r="J57" s="118"/>
      <c r="K57" s="118"/>
      <c r="L57" s="578"/>
      <c r="M57" s="118"/>
      <c r="N57" s="57"/>
      <c r="O57" s="118"/>
      <c r="P57" s="57"/>
      <c r="Q57" s="103"/>
      <c r="S57" s="683" t="s">
        <v>1107</v>
      </c>
      <c r="T57" s="57" t="s">
        <v>2843</v>
      </c>
      <c r="U57" s="124"/>
      <c r="V57" s="683" t="s">
        <v>1107</v>
      </c>
      <c r="W57" s="57" t="s">
        <v>558</v>
      </c>
      <c r="X57" s="124" t="s">
        <v>8</v>
      </c>
      <c r="Y57" s="1761"/>
      <c r="Z57" s="1761"/>
      <c r="AA57" s="1761"/>
      <c r="AB57" s="1023" t="s">
        <v>94</v>
      </c>
      <c r="AC57" s="683" t="s">
        <v>1107</v>
      </c>
      <c r="AD57" s="57" t="s">
        <v>2841</v>
      </c>
      <c r="AE57" s="58"/>
      <c r="AF57" s="1761"/>
      <c r="AG57" s="1761"/>
      <c r="AH57" s="1761"/>
      <c r="AI57" s="57" t="s">
        <v>2811</v>
      </c>
      <c r="AJ57" s="105"/>
      <c r="AL57" s="58"/>
      <c r="AM57" s="58"/>
      <c r="AN57" s="119"/>
      <c r="AO57" s="57"/>
      <c r="AP57" s="1294"/>
      <c r="AQ57" s="576"/>
      <c r="AR57" s="5"/>
      <c r="AS57" s="5"/>
      <c r="AT57" s="5"/>
      <c r="AU57" s="5"/>
      <c r="AV57" s="5"/>
      <c r="AW57" s="5"/>
    </row>
    <row r="58" spans="1:49" ht="12" customHeight="1">
      <c r="A58" s="1182"/>
      <c r="B58" s="119"/>
      <c r="C58" s="57"/>
      <c r="D58" s="57"/>
      <c r="E58" s="103"/>
      <c r="F58" s="119"/>
      <c r="G58" s="57"/>
      <c r="H58" s="103"/>
      <c r="I58" s="578"/>
      <c r="J58" s="118"/>
      <c r="K58" s="118"/>
      <c r="L58" s="578"/>
      <c r="M58" s="118"/>
      <c r="N58" s="57"/>
      <c r="O58" s="118"/>
      <c r="P58" s="57"/>
      <c r="Q58" s="103"/>
      <c r="R58" s="1300"/>
      <c r="S58" s="120" t="s">
        <v>27</v>
      </c>
      <c r="T58" s="57" t="s">
        <v>2842</v>
      </c>
      <c r="U58" s="57"/>
      <c r="V58" s="57"/>
      <c r="W58" s="57"/>
      <c r="X58" s="124" t="s">
        <v>8</v>
      </c>
      <c r="Y58" s="1761"/>
      <c r="Z58" s="1761"/>
      <c r="AA58" s="1761"/>
      <c r="AB58" s="1761"/>
      <c r="AC58" s="1761"/>
      <c r="AD58" s="1761"/>
      <c r="AE58" s="1761"/>
      <c r="AF58" s="1761"/>
      <c r="AG58" s="1761"/>
      <c r="AH58" s="1761"/>
      <c r="AI58" s="103" t="s">
        <v>94</v>
      </c>
      <c r="AJ58" s="105"/>
      <c r="AL58" s="58"/>
      <c r="AM58" s="58"/>
      <c r="AN58" s="119"/>
      <c r="AO58" s="57"/>
      <c r="AP58" s="1294"/>
      <c r="AQ58" s="576"/>
      <c r="AR58" s="5"/>
      <c r="AS58" s="5"/>
      <c r="AT58" s="5"/>
      <c r="AU58" s="5"/>
      <c r="AV58" s="5"/>
      <c r="AW58" s="576"/>
    </row>
    <row r="59" spans="1:49" ht="12" customHeight="1">
      <c r="A59" s="1182"/>
      <c r="B59" s="119"/>
      <c r="C59" s="57"/>
      <c r="D59" s="57"/>
      <c r="E59" s="103"/>
      <c r="F59" s="119"/>
      <c r="G59" s="57"/>
      <c r="H59" s="103"/>
      <c r="I59" s="578"/>
      <c r="J59" s="118"/>
      <c r="K59" s="121"/>
      <c r="L59" s="578"/>
      <c r="M59" s="118"/>
      <c r="N59" s="57"/>
      <c r="O59" s="118"/>
      <c r="P59" s="57"/>
      <c r="Q59" s="103"/>
      <c r="R59" s="682" t="s">
        <v>1107</v>
      </c>
      <c r="S59" s="57" t="s">
        <v>2844</v>
      </c>
      <c r="U59" s="57"/>
      <c r="V59" s="57"/>
      <c r="W59" s="57"/>
      <c r="X59" s="57"/>
      <c r="Y59" s="120"/>
      <c r="AD59" s="57"/>
      <c r="AE59" s="57"/>
      <c r="AF59" s="104"/>
      <c r="AG59" s="104"/>
      <c r="AH59" s="118"/>
      <c r="AI59" s="103"/>
      <c r="AJ59" s="105"/>
      <c r="AK59" s="58"/>
      <c r="AL59" s="58"/>
      <c r="AM59" s="58"/>
      <c r="AN59" s="119"/>
      <c r="AO59" s="57"/>
      <c r="AP59" s="106"/>
      <c r="AQ59" s="576"/>
      <c r="AR59" s="5"/>
      <c r="AS59" s="5"/>
      <c r="AT59" s="5"/>
      <c r="AU59" s="5"/>
      <c r="AV59" s="5"/>
      <c r="AW59" s="576"/>
    </row>
    <row r="60" spans="1:49" ht="12" customHeight="1">
      <c r="A60" s="1182"/>
      <c r="B60" s="119"/>
      <c r="C60" s="57"/>
      <c r="D60" s="57"/>
      <c r="E60" s="103"/>
      <c r="F60" s="119"/>
      <c r="G60" s="57"/>
      <c r="H60" s="103"/>
      <c r="I60" s="578"/>
      <c r="J60" s="118"/>
      <c r="K60" s="121"/>
      <c r="L60" s="578"/>
      <c r="M60" s="118"/>
      <c r="N60" s="118"/>
      <c r="O60" s="118"/>
      <c r="P60" s="118"/>
      <c r="Q60" s="121"/>
      <c r="R60" s="57"/>
      <c r="S60" s="683" t="s">
        <v>1107</v>
      </c>
      <c r="T60" s="57" t="s">
        <v>2845</v>
      </c>
      <c r="U60" s="57"/>
      <c r="V60" s="57"/>
      <c r="W60" s="57"/>
      <c r="X60" s="57"/>
      <c r="Y60" s="120"/>
      <c r="AD60" s="57"/>
      <c r="AE60" s="57"/>
      <c r="AF60" s="104"/>
      <c r="AG60" s="104"/>
      <c r="AH60" s="118"/>
      <c r="AI60" s="103"/>
      <c r="AJ60" s="105"/>
      <c r="AK60" s="58"/>
      <c r="AL60" s="58"/>
      <c r="AM60" s="58"/>
      <c r="AN60" s="119"/>
      <c r="AO60" s="57"/>
      <c r="AP60" s="106"/>
      <c r="AQ60" s="576"/>
      <c r="AR60" s="5"/>
      <c r="AS60" s="5"/>
      <c r="AT60" s="5"/>
      <c r="AU60" s="5"/>
      <c r="AV60" s="5"/>
      <c r="AW60" s="576"/>
    </row>
    <row r="61" spans="1:49" ht="12" customHeight="1">
      <c r="A61" s="1182"/>
      <c r="B61" s="119"/>
      <c r="C61" s="57"/>
      <c r="D61" s="57"/>
      <c r="E61" s="103"/>
      <c r="F61" s="119"/>
      <c r="G61" s="57"/>
      <c r="H61" s="103"/>
      <c r="I61" s="1281"/>
      <c r="J61" s="134"/>
      <c r="K61" s="123"/>
      <c r="L61" s="1281"/>
      <c r="M61" s="134"/>
      <c r="N61" s="134"/>
      <c r="O61" s="134"/>
      <c r="P61" s="134"/>
      <c r="Q61" s="123"/>
      <c r="R61" s="111"/>
      <c r="S61" s="57"/>
      <c r="T61" s="57"/>
      <c r="U61" s="57"/>
      <c r="V61" s="57"/>
      <c r="W61" s="57"/>
      <c r="X61" s="57"/>
      <c r="Y61" s="57"/>
      <c r="Z61" s="57"/>
      <c r="AA61" s="57"/>
      <c r="AB61" s="120"/>
      <c r="AC61" s="58"/>
      <c r="AD61" s="57"/>
      <c r="AE61" s="58"/>
      <c r="AF61" s="57"/>
      <c r="AG61" s="57"/>
      <c r="AH61" s="57"/>
      <c r="AI61" s="103"/>
      <c r="AJ61" s="112"/>
      <c r="AK61" s="113"/>
      <c r="AL61" s="113"/>
      <c r="AM61" s="532"/>
      <c r="AN61" s="122"/>
      <c r="AO61" s="111"/>
      <c r="AP61" s="114"/>
      <c r="AQ61" s="576"/>
      <c r="AR61" s="5"/>
      <c r="AS61" s="5"/>
      <c r="AT61" s="5"/>
      <c r="AU61" s="5"/>
      <c r="AV61" s="5"/>
      <c r="AW61" s="576"/>
    </row>
    <row r="62" spans="1:49" ht="12" customHeight="1">
      <c r="A62" s="1182"/>
      <c r="B62" s="119"/>
      <c r="C62" s="57"/>
      <c r="D62" s="57"/>
      <c r="E62" s="103"/>
      <c r="F62" s="119"/>
      <c r="G62" s="57"/>
      <c r="H62" s="103"/>
      <c r="I62" s="578" t="s">
        <v>2846</v>
      </c>
      <c r="J62" s="118"/>
      <c r="K62" s="121"/>
      <c r="L62" s="119" t="s">
        <v>2847</v>
      </c>
      <c r="M62" s="57"/>
      <c r="N62" s="57"/>
      <c r="O62" s="57"/>
      <c r="P62" s="57"/>
      <c r="Q62" s="103"/>
      <c r="R62" s="138" t="s">
        <v>27</v>
      </c>
      <c r="S62" s="109" t="s">
        <v>2848</v>
      </c>
      <c r="T62" s="109"/>
      <c r="U62" s="109"/>
      <c r="V62" s="109"/>
      <c r="W62" s="109"/>
      <c r="X62" s="109"/>
      <c r="Y62" s="109"/>
      <c r="Z62" s="109"/>
      <c r="AA62" s="109"/>
      <c r="AB62" s="109"/>
      <c r="AC62" s="109"/>
      <c r="AD62" s="109"/>
      <c r="AE62" s="109"/>
      <c r="AF62" s="109"/>
      <c r="AG62" s="109"/>
      <c r="AH62" s="109"/>
      <c r="AI62" s="109"/>
      <c r="AJ62" s="682" t="s">
        <v>1107</v>
      </c>
      <c r="AK62" s="58" t="s">
        <v>2817</v>
      </c>
      <c r="AL62" s="58"/>
      <c r="AM62" s="185"/>
      <c r="AN62" s="138" t="s">
        <v>3</v>
      </c>
      <c r="AO62" s="109" t="s">
        <v>1829</v>
      </c>
      <c r="AP62" s="533"/>
      <c r="AQ62" s="576"/>
      <c r="AR62" s="5"/>
      <c r="AS62" s="5"/>
      <c r="AT62" s="5"/>
      <c r="AU62" s="5"/>
      <c r="AV62" s="5"/>
      <c r="AW62" s="576"/>
    </row>
    <row r="63" spans="1:49" ht="12" customHeight="1">
      <c r="A63" s="1182"/>
      <c r="B63" s="119"/>
      <c r="C63" s="57"/>
      <c r="D63" s="57"/>
      <c r="E63" s="103"/>
      <c r="F63" s="119"/>
      <c r="G63" s="57"/>
      <c r="H63" s="103"/>
      <c r="I63" s="578" t="s">
        <v>407</v>
      </c>
      <c r="J63" s="118"/>
      <c r="K63" s="121"/>
      <c r="L63" s="119" t="s">
        <v>2849</v>
      </c>
      <c r="M63" s="57"/>
      <c r="N63" s="57"/>
      <c r="O63" s="57"/>
      <c r="P63" s="57"/>
      <c r="Q63" s="103"/>
      <c r="R63" s="119"/>
      <c r="S63" s="57" t="s">
        <v>2850</v>
      </c>
      <c r="T63" s="57"/>
      <c r="U63" s="57"/>
      <c r="V63" s="57"/>
      <c r="AJ63" s="682" t="s">
        <v>1107</v>
      </c>
      <c r="AK63" s="58" t="s">
        <v>2827</v>
      </c>
      <c r="AL63" s="58"/>
      <c r="AM63" s="185"/>
      <c r="AN63" s="119" t="s">
        <v>3</v>
      </c>
      <c r="AO63" s="57" t="s">
        <v>1830</v>
      </c>
      <c r="AP63" s="106"/>
      <c r="AQ63" s="576"/>
      <c r="AR63" s="5"/>
      <c r="AS63" s="5"/>
      <c r="AT63" s="5"/>
      <c r="AU63" s="5"/>
      <c r="AV63" s="5"/>
      <c r="AW63" s="576"/>
    </row>
    <row r="64" spans="1:49" ht="12" customHeight="1">
      <c r="A64" s="1182"/>
      <c r="B64" s="119"/>
      <c r="C64" s="57"/>
      <c r="D64" s="57"/>
      <c r="E64" s="103"/>
      <c r="F64" s="119"/>
      <c r="G64" s="57"/>
      <c r="H64" s="103"/>
      <c r="I64" s="578"/>
      <c r="J64" s="118"/>
      <c r="K64" s="121"/>
      <c r="L64" s="119"/>
      <c r="M64" s="57"/>
      <c r="N64" s="57"/>
      <c r="O64" s="57"/>
      <c r="P64" s="57"/>
      <c r="Q64" s="103"/>
      <c r="R64" s="119"/>
      <c r="S64" s="483" t="s">
        <v>8</v>
      </c>
      <c r="T64" s="1761"/>
      <c r="U64" s="1761"/>
      <c r="V64" s="1761"/>
      <c r="W64" s="1761"/>
      <c r="X64" s="1761"/>
      <c r="Y64" s="1761"/>
      <c r="Z64" s="1761"/>
      <c r="AA64" s="1761"/>
      <c r="AB64" s="1761"/>
      <c r="AC64" s="1761"/>
      <c r="AD64" s="1761"/>
      <c r="AE64" s="1761"/>
      <c r="AF64" s="1761"/>
      <c r="AG64" s="1761"/>
      <c r="AH64" s="1761"/>
      <c r="AI64" s="104" t="s">
        <v>2811</v>
      </c>
      <c r="AJ64" s="682" t="s">
        <v>1107</v>
      </c>
      <c r="AK64" s="58" t="s">
        <v>399</v>
      </c>
      <c r="AL64" s="58"/>
      <c r="AM64" s="185"/>
      <c r="AN64" s="119"/>
      <c r="AO64" s="57"/>
      <c r="AP64" s="106"/>
      <c r="AQ64" s="576"/>
      <c r="AR64" s="5"/>
      <c r="AS64" s="5"/>
      <c r="AT64" s="5"/>
      <c r="AU64" s="5"/>
      <c r="AV64" s="5"/>
      <c r="AW64" s="576"/>
    </row>
    <row r="65" spans="1:49" ht="12" customHeight="1">
      <c r="A65" s="1182"/>
      <c r="B65" s="119"/>
      <c r="C65" s="57"/>
      <c r="D65" s="57"/>
      <c r="E65" s="103"/>
      <c r="F65" s="119"/>
      <c r="G65" s="57"/>
      <c r="H65" s="103"/>
      <c r="I65" s="578"/>
      <c r="J65" s="118"/>
      <c r="K65" s="121"/>
      <c r="L65" s="119"/>
      <c r="M65" s="57"/>
      <c r="N65" s="57"/>
      <c r="O65" s="57"/>
      <c r="P65" s="57"/>
      <c r="Q65" s="103"/>
      <c r="R65" s="119"/>
      <c r="S65" s="57" t="s">
        <v>827</v>
      </c>
      <c r="T65" s="57"/>
      <c r="U65" s="57"/>
      <c r="V65" s="58"/>
      <c r="W65" s="57" t="s">
        <v>8</v>
      </c>
      <c r="X65" s="1653"/>
      <c r="Y65" s="1653"/>
      <c r="Z65" s="1653"/>
      <c r="AA65" s="1653"/>
      <c r="AB65" s="1653"/>
      <c r="AC65" s="1653"/>
      <c r="AD65" s="1653"/>
      <c r="AE65" s="118" t="s">
        <v>2851</v>
      </c>
      <c r="AF65" s="57"/>
      <c r="AG65" s="57"/>
      <c r="AH65" s="57"/>
      <c r="AI65" s="120"/>
      <c r="AJ65" s="682" t="s">
        <v>1107</v>
      </c>
      <c r="AK65" s="1863"/>
      <c r="AL65" s="1863"/>
      <c r="AM65" s="1864"/>
      <c r="AN65" s="119"/>
      <c r="AO65" s="57"/>
      <c r="AP65" s="106"/>
      <c r="AQ65" s="576"/>
      <c r="AR65" s="5"/>
      <c r="AS65" s="5"/>
      <c r="AT65" s="5"/>
      <c r="AU65" s="5"/>
      <c r="AV65" s="5"/>
      <c r="AW65" s="576"/>
    </row>
    <row r="66" spans="1:49" ht="12" customHeight="1" thickBot="1">
      <c r="A66" s="1183"/>
      <c r="B66" s="140"/>
      <c r="C66" s="126"/>
      <c r="D66" s="126"/>
      <c r="E66" s="128"/>
      <c r="F66" s="140"/>
      <c r="G66" s="126"/>
      <c r="H66" s="128"/>
      <c r="I66" s="1301"/>
      <c r="J66" s="1302"/>
      <c r="K66" s="1303"/>
      <c r="L66" s="140"/>
      <c r="M66" s="126"/>
      <c r="N66" s="126"/>
      <c r="O66" s="126"/>
      <c r="P66" s="126"/>
      <c r="Q66" s="128"/>
      <c r="R66" s="140"/>
      <c r="S66" s="126"/>
      <c r="T66" s="126"/>
      <c r="U66" s="126"/>
      <c r="V66" s="126"/>
      <c r="W66" s="126"/>
      <c r="X66" s="126"/>
      <c r="Y66" s="126"/>
      <c r="Z66" s="126"/>
      <c r="AA66" s="126"/>
      <c r="AB66" s="126"/>
      <c r="AC66" s="126"/>
      <c r="AD66" s="126"/>
      <c r="AE66" s="127"/>
      <c r="AF66" s="127"/>
      <c r="AG66" s="127"/>
      <c r="AH66" s="127"/>
      <c r="AI66" s="126"/>
      <c r="AJ66" s="129"/>
      <c r="AK66" s="61"/>
      <c r="AL66" s="61"/>
      <c r="AM66" s="61"/>
      <c r="AN66" s="140"/>
      <c r="AO66" s="126"/>
      <c r="AP66" s="130"/>
      <c r="AQ66" s="576"/>
      <c r="AR66" s="5"/>
      <c r="AS66" s="5"/>
      <c r="AT66" s="5"/>
      <c r="AU66" s="5"/>
      <c r="AV66" s="5"/>
      <c r="AW66" s="576"/>
    </row>
    <row r="67" spans="1:49" ht="12" customHeight="1">
      <c r="A67" s="162" t="s">
        <v>2890</v>
      </c>
      <c r="B67" s="141"/>
      <c r="C67" s="141"/>
      <c r="D67" s="141"/>
      <c r="E67" s="141"/>
      <c r="F67" s="141"/>
      <c r="G67" s="141"/>
      <c r="H67" s="141"/>
      <c r="I67" s="173"/>
      <c r="J67" s="173"/>
      <c r="K67" s="173"/>
      <c r="L67" s="141"/>
      <c r="M67" s="141"/>
      <c r="N67" s="141"/>
      <c r="O67" s="141"/>
      <c r="P67" s="141"/>
      <c r="Q67" s="141"/>
      <c r="R67" s="141"/>
      <c r="S67" s="141"/>
      <c r="T67" s="141"/>
      <c r="U67" s="141"/>
      <c r="V67" s="141"/>
      <c r="W67" s="141"/>
      <c r="X67" s="141"/>
      <c r="Y67" s="141"/>
      <c r="Z67" s="141"/>
      <c r="AA67" s="173"/>
      <c r="AB67" s="142"/>
      <c r="AC67" s="141"/>
      <c r="AD67" s="141"/>
      <c r="AE67" s="144"/>
      <c r="AF67" s="144"/>
      <c r="AG67" s="144"/>
      <c r="AH67" s="144"/>
      <c r="AI67" s="141"/>
      <c r="AJ67" s="59"/>
      <c r="AK67" s="59"/>
      <c r="AL67" s="59"/>
      <c r="AM67" s="59"/>
      <c r="AN67" s="141"/>
      <c r="AO67" s="141"/>
      <c r="AP67" s="141"/>
      <c r="AQ67" s="576"/>
      <c r="AR67" s="5"/>
      <c r="AS67" s="5"/>
      <c r="AT67" s="5"/>
      <c r="AU67" s="5"/>
      <c r="AV67" s="5"/>
      <c r="AW67" s="576"/>
    </row>
    <row r="68" spans="1:49" ht="12" customHeight="1">
      <c r="A68" s="162" t="s">
        <v>2891</v>
      </c>
      <c r="B68" s="57"/>
      <c r="C68" s="57"/>
      <c r="D68" s="57"/>
      <c r="E68" s="576"/>
      <c r="F68" s="576"/>
      <c r="G68" s="576"/>
      <c r="H68" s="576"/>
      <c r="I68" s="577"/>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
      <c r="AL68" s="57"/>
      <c r="AM68" s="57"/>
      <c r="AN68" s="576"/>
      <c r="AO68" s="576"/>
      <c r="AP68" s="576"/>
      <c r="AQ68" s="576"/>
      <c r="AR68" s="5"/>
      <c r="AS68" s="5"/>
      <c r="AT68" s="5"/>
      <c r="AU68" s="5"/>
      <c r="AV68" s="5"/>
      <c r="AW68" s="576"/>
    </row>
    <row r="69" spans="1:49" ht="12" customHeight="1">
      <c r="A69" s="162" t="s">
        <v>2892</v>
      </c>
      <c r="B69" s="576"/>
      <c r="C69" s="576"/>
      <c r="D69" s="576"/>
      <c r="E69" s="576"/>
      <c r="F69" s="576"/>
      <c r="G69" s="576"/>
      <c r="H69" s="576"/>
      <c r="I69" s="577"/>
      <c r="J69" s="576"/>
      <c r="K69" s="576"/>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6"/>
      <c r="AK69" s="57"/>
      <c r="AL69" s="57"/>
      <c r="AM69" s="57"/>
      <c r="AN69" s="576"/>
      <c r="AO69" s="576"/>
      <c r="AP69" s="576"/>
      <c r="AQ69" s="576"/>
      <c r="AR69" s="5"/>
      <c r="AS69" s="5"/>
      <c r="AT69" s="5"/>
      <c r="AU69" s="5"/>
      <c r="AV69" s="5"/>
      <c r="AW69" s="576"/>
    </row>
    <row r="70" spans="1:49" ht="12" customHeight="1">
      <c r="AR70" s="5"/>
      <c r="AS70" s="5"/>
      <c r="AT70" s="5"/>
      <c r="AU70" s="5"/>
      <c r="AV70" s="5"/>
      <c r="AW70" s="576"/>
    </row>
    <row r="71" spans="1:49" ht="12" customHeight="1"/>
    <row r="72" spans="1:49" ht="12" customHeight="1"/>
    <row r="73" spans="1:49" ht="12" customHeight="1"/>
    <row r="74" spans="1:49" ht="12" customHeight="1"/>
    <row r="75" spans="1:49" ht="12" customHeight="1"/>
    <row r="76" spans="1:49" ht="12" customHeight="1"/>
    <row r="77" spans="1:49" ht="12" customHeight="1"/>
    <row r="78" spans="1:49" ht="12" customHeight="1"/>
    <row r="79" spans="1:49" ht="12" customHeight="1"/>
    <row r="80" spans="1:49"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sheetData>
  <mergeCells count="78">
    <mergeCell ref="AK65:AM65"/>
    <mergeCell ref="Y56:AH56"/>
    <mergeCell ref="AF57:AH57"/>
    <mergeCell ref="Y58:AH58"/>
    <mergeCell ref="T64:AH64"/>
    <mergeCell ref="X65:AD65"/>
    <mergeCell ref="Y57:AA57"/>
    <mergeCell ref="W53:AH53"/>
    <mergeCell ref="AK54:AM54"/>
    <mergeCell ref="Y55:AA55"/>
    <mergeCell ref="AF55:AH55"/>
    <mergeCell ref="AK55:AM55"/>
    <mergeCell ref="S49:T49"/>
    <mergeCell ref="W49:AA49"/>
    <mergeCell ref="AD49:AH49"/>
    <mergeCell ref="AB50:AH50"/>
    <mergeCell ref="W52:AH52"/>
    <mergeCell ref="W47:AA47"/>
    <mergeCell ref="AD47:AH47"/>
    <mergeCell ref="S48:T48"/>
    <mergeCell ref="W48:AA48"/>
    <mergeCell ref="AD48:AH48"/>
    <mergeCell ref="L24:N31"/>
    <mergeCell ref="Z27:AH27"/>
    <mergeCell ref="Z28:AH28"/>
    <mergeCell ref="Z29:AH29"/>
    <mergeCell ref="V33:AH33"/>
    <mergeCell ref="V34:AH34"/>
    <mergeCell ref="V35:AH35"/>
    <mergeCell ref="Z36:AH36"/>
    <mergeCell ref="Z37:AH37"/>
    <mergeCell ref="Z39:AH39"/>
    <mergeCell ref="Z40:AH40"/>
    <mergeCell ref="Y41:AI41"/>
    <mergeCell ref="S42:V42"/>
    <mergeCell ref="Y42:AH42"/>
    <mergeCell ref="S43:V43"/>
    <mergeCell ref="L16:N23"/>
    <mergeCell ref="T17:Y17"/>
    <mergeCell ref="AK18:AM18"/>
    <mergeCell ref="A12:A50"/>
    <mergeCell ref="B19:E19"/>
    <mergeCell ref="T21:X21"/>
    <mergeCell ref="F12:H12"/>
    <mergeCell ref="AK35:AM35"/>
    <mergeCell ref="AK36:AM36"/>
    <mergeCell ref="Y43:AH43"/>
    <mergeCell ref="S44:V44"/>
    <mergeCell ref="Y44:AH44"/>
    <mergeCell ref="AB45:AH45"/>
    <mergeCell ref="AK45:AM45"/>
    <mergeCell ref="W46:AB46"/>
    <mergeCell ref="S47:T47"/>
    <mergeCell ref="AK28:AM28"/>
    <mergeCell ref="AJ11:AM11"/>
    <mergeCell ref="AN11:AP11"/>
    <mergeCell ref="P5:S5"/>
    <mergeCell ref="T5:AP5"/>
    <mergeCell ref="A7:AD7"/>
    <mergeCell ref="B10:E10"/>
    <mergeCell ref="F10:H10"/>
    <mergeCell ref="I10:K10"/>
    <mergeCell ref="AN10:AP10"/>
    <mergeCell ref="B11:E11"/>
    <mergeCell ref="F11:H11"/>
    <mergeCell ref="I11:K11"/>
    <mergeCell ref="L11:Q11"/>
    <mergeCell ref="AK17:AM17"/>
    <mergeCell ref="AK27:AM27"/>
    <mergeCell ref="P1:S1"/>
    <mergeCell ref="T1:AK1"/>
    <mergeCell ref="AL1:AP1"/>
    <mergeCell ref="P2:S4"/>
    <mergeCell ref="T2:AK2"/>
    <mergeCell ref="AL2:AN4"/>
    <mergeCell ref="AO2:AP4"/>
    <mergeCell ref="T3:AK3"/>
    <mergeCell ref="T4:AK4"/>
  </mergeCells>
  <phoneticPr fontId="4"/>
  <dataValidations count="4">
    <dataValidation type="list" allowBlank="1" showInputMessage="1" sqref="B19:E19" xr:uid="{00000000-0002-0000-1300-000003000000}">
      <formula1>"1,2,3,4,5,6,7,8"</formula1>
    </dataValidation>
    <dataValidation type="list" allowBlank="1" showInputMessage="1" showErrorMessage="1" sqref="S31 R30 AJ24:AJ28 AJ62:AJ65 Z12 R24:R25 S18 R16 S22 R20 AJ16:AJ18 AD12 S60 R59 AJ32:AJ36 Z31 AJ41:AJ55 W45 W50 R51 S52:S53 R54 AC55 V55 S55 AC57 V57 S57 R12:R14" xr:uid="{4342937A-6829-4E3B-8035-9BD06D251ABA}">
      <formula1>"■,□"</formula1>
    </dataValidation>
    <dataValidation type="list" allowBlank="1" showInputMessage="1" sqref="F12:H12" xr:uid="{00000000-0002-0000-1300-000005000000}">
      <formula1>"7,6,5,4,3,2,1"</formula1>
    </dataValidation>
    <dataValidation type="list" allowBlank="1" showInputMessage="1" sqref="X65:AD65" xr:uid="{B6CAD734-6A60-4FBD-BF28-67680C5FEF2F}">
      <formula1>"900,600,450,300,200"</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W74"/>
  <sheetViews>
    <sheetView showGridLines="0" showZeros="0" view="pageBreakPreview" zoomScaleNormal="100" zoomScaleSheetLayoutView="100" workbookViewId="0">
      <selection activeCell="AQ1" sqref="AQ1"/>
    </sheetView>
  </sheetViews>
  <sheetFormatPr defaultColWidth="9" defaultRowHeight="13.5"/>
  <cols>
    <col min="1" max="43" width="2.625" style="1023" customWidth="1"/>
    <col min="44" max="44" width="9" style="1023"/>
    <col min="45" max="45" width="9" style="1023" hidden="1" customWidth="1"/>
    <col min="46" max="49" width="9" style="1023" customWidth="1"/>
    <col min="50" max="16384" width="9" style="1023"/>
  </cols>
  <sheetData>
    <row r="1" spans="1:49" ht="12" customHeight="1">
      <c r="A1" s="57"/>
      <c r="B1" s="57"/>
      <c r="C1" s="57"/>
      <c r="D1" s="57"/>
      <c r="E1" s="57"/>
      <c r="F1" s="57"/>
      <c r="G1" s="57"/>
      <c r="H1" s="57"/>
      <c r="I1" s="57"/>
      <c r="J1" s="57"/>
      <c r="K1" s="57"/>
      <c r="L1" s="57"/>
      <c r="M1" s="57"/>
      <c r="N1" s="57"/>
      <c r="O1" s="57"/>
      <c r="P1" s="1721" t="s">
        <v>1564</v>
      </c>
      <c r="Q1" s="1722"/>
      <c r="R1" s="1722"/>
      <c r="S1" s="1723"/>
      <c r="T1" s="1818"/>
      <c r="U1" s="1754"/>
      <c r="V1" s="1754"/>
      <c r="W1" s="1754"/>
      <c r="X1" s="1754"/>
      <c r="Y1" s="1754"/>
      <c r="Z1" s="1754"/>
      <c r="AA1" s="1754"/>
      <c r="AB1" s="1754"/>
      <c r="AC1" s="1754"/>
      <c r="AD1" s="1754"/>
      <c r="AE1" s="1754"/>
      <c r="AF1" s="1754"/>
      <c r="AG1" s="1754"/>
      <c r="AH1" s="1754"/>
      <c r="AI1" s="1754"/>
      <c r="AJ1" s="1754"/>
      <c r="AK1" s="1819"/>
      <c r="AL1" s="1721" t="s">
        <v>2805</v>
      </c>
      <c r="AM1" s="1722"/>
      <c r="AN1" s="1722"/>
      <c r="AO1" s="1722"/>
      <c r="AP1" s="1723"/>
      <c r="AQ1" s="576"/>
      <c r="AR1" s="5"/>
      <c r="AS1" s="5"/>
      <c r="AT1" s="5"/>
      <c r="AU1" s="5"/>
      <c r="AV1" s="5"/>
      <c r="AW1" s="576"/>
    </row>
    <row r="2" spans="1:49" ht="12" customHeight="1">
      <c r="A2" s="57"/>
      <c r="B2" s="57"/>
      <c r="C2" s="57"/>
      <c r="D2" s="57"/>
      <c r="E2" s="57"/>
      <c r="F2" s="57"/>
      <c r="G2" s="57"/>
      <c r="H2" s="57"/>
      <c r="I2" s="57"/>
      <c r="J2" s="57"/>
      <c r="K2" s="57"/>
      <c r="L2" s="57"/>
      <c r="M2" s="57"/>
      <c r="N2" s="57"/>
      <c r="O2" s="57"/>
      <c r="P2" s="1716" t="s">
        <v>105</v>
      </c>
      <c r="Q2" s="1727"/>
      <c r="R2" s="1727"/>
      <c r="S2" s="1728"/>
      <c r="T2" s="1823"/>
      <c r="U2" s="1824"/>
      <c r="V2" s="1824"/>
      <c r="W2" s="1824"/>
      <c r="X2" s="1824"/>
      <c r="Y2" s="1824"/>
      <c r="Z2" s="1824"/>
      <c r="AA2" s="1824"/>
      <c r="AB2" s="1824"/>
      <c r="AC2" s="1824"/>
      <c r="AD2" s="1824"/>
      <c r="AE2" s="1824"/>
      <c r="AF2" s="1824"/>
      <c r="AG2" s="1824"/>
      <c r="AH2" s="1824"/>
      <c r="AI2" s="1824"/>
      <c r="AJ2" s="1824"/>
      <c r="AK2" s="1860"/>
      <c r="AL2" s="1825" t="s">
        <v>267</v>
      </c>
      <c r="AM2" s="1826"/>
      <c r="AN2" s="1826"/>
      <c r="AO2" s="1732">
        <v>1</v>
      </c>
      <c r="AP2" s="1830"/>
      <c r="AQ2" s="576"/>
      <c r="AR2" s="5"/>
      <c r="AS2" s="5"/>
      <c r="AT2" s="5"/>
      <c r="AU2" s="5"/>
      <c r="AV2" s="5"/>
      <c r="AW2" s="576"/>
    </row>
    <row r="3" spans="1:49" ht="12" customHeight="1">
      <c r="A3" s="57"/>
      <c r="B3" s="57"/>
      <c r="C3" s="57"/>
      <c r="D3" s="57"/>
      <c r="E3" s="57"/>
      <c r="F3" s="57"/>
      <c r="G3" s="57"/>
      <c r="H3" s="57"/>
      <c r="I3" s="57"/>
      <c r="J3" s="57"/>
      <c r="K3" s="57"/>
      <c r="L3" s="57"/>
      <c r="M3" s="57"/>
      <c r="N3" s="57"/>
      <c r="O3" s="57"/>
      <c r="P3" s="1820"/>
      <c r="Q3" s="1821"/>
      <c r="R3" s="1821"/>
      <c r="S3" s="1822"/>
      <c r="T3" s="1833"/>
      <c r="U3" s="1834"/>
      <c r="V3" s="1834"/>
      <c r="W3" s="1834"/>
      <c r="X3" s="1834"/>
      <c r="Y3" s="1834"/>
      <c r="Z3" s="1834"/>
      <c r="AA3" s="1834"/>
      <c r="AB3" s="1834"/>
      <c r="AC3" s="1834"/>
      <c r="AD3" s="1834"/>
      <c r="AE3" s="1834"/>
      <c r="AF3" s="1834"/>
      <c r="AG3" s="1834"/>
      <c r="AH3" s="1834"/>
      <c r="AI3" s="1834"/>
      <c r="AJ3" s="1834"/>
      <c r="AK3" s="1861"/>
      <c r="AL3" s="1827"/>
      <c r="AM3" s="1828"/>
      <c r="AN3" s="1828"/>
      <c r="AO3" s="1653"/>
      <c r="AP3" s="1831"/>
      <c r="AQ3" s="576"/>
      <c r="AR3" s="5"/>
      <c r="AS3" s="5"/>
      <c r="AT3" s="5"/>
      <c r="AU3" s="5"/>
      <c r="AV3" s="5"/>
      <c r="AW3" s="576"/>
    </row>
    <row r="4" spans="1:49" ht="12" customHeight="1">
      <c r="A4" s="57"/>
      <c r="B4" s="57"/>
      <c r="C4" s="57"/>
      <c r="D4" s="57"/>
      <c r="E4" s="57"/>
      <c r="F4" s="57"/>
      <c r="G4" s="57"/>
      <c r="H4" s="57"/>
      <c r="I4" s="57"/>
      <c r="J4" s="57"/>
      <c r="K4" s="57"/>
      <c r="L4" s="57"/>
      <c r="M4" s="57"/>
      <c r="N4" s="57"/>
      <c r="O4" s="57"/>
      <c r="P4" s="1717"/>
      <c r="Q4" s="1729"/>
      <c r="R4" s="1729"/>
      <c r="S4" s="1730"/>
      <c r="T4" s="1835"/>
      <c r="U4" s="1836"/>
      <c r="V4" s="1836"/>
      <c r="W4" s="1836"/>
      <c r="X4" s="1836"/>
      <c r="Y4" s="1836"/>
      <c r="Z4" s="1836"/>
      <c r="AA4" s="1836"/>
      <c r="AB4" s="1836"/>
      <c r="AC4" s="1836"/>
      <c r="AD4" s="1836"/>
      <c r="AE4" s="1836"/>
      <c r="AF4" s="1836"/>
      <c r="AG4" s="1836"/>
      <c r="AH4" s="1836"/>
      <c r="AI4" s="1836"/>
      <c r="AJ4" s="1836"/>
      <c r="AK4" s="1862"/>
      <c r="AL4" s="1829"/>
      <c r="AM4" s="1731"/>
      <c r="AN4" s="1731"/>
      <c r="AO4" s="1654"/>
      <c r="AP4" s="1832"/>
      <c r="AQ4" s="576"/>
      <c r="AR4" s="5"/>
      <c r="AS4" s="5"/>
      <c r="AT4" s="5"/>
      <c r="AU4" s="5"/>
      <c r="AV4" s="5"/>
      <c r="AW4" s="576"/>
    </row>
    <row r="5" spans="1:49" ht="12" customHeight="1">
      <c r="A5" s="57"/>
      <c r="B5" s="57"/>
      <c r="C5" s="57"/>
      <c r="D5" s="57"/>
      <c r="E5" s="57"/>
      <c r="F5" s="57"/>
      <c r="G5" s="57"/>
      <c r="H5" s="57"/>
      <c r="I5" s="57"/>
      <c r="J5" s="57"/>
      <c r="K5" s="57"/>
      <c r="L5" s="57"/>
      <c r="M5" s="57"/>
      <c r="N5" s="57"/>
      <c r="O5" s="57"/>
      <c r="P5" s="1721" t="s">
        <v>1568</v>
      </c>
      <c r="Q5" s="1722"/>
      <c r="R5" s="1722"/>
      <c r="S5" s="1723"/>
      <c r="T5" s="1721" t="s">
        <v>1961</v>
      </c>
      <c r="U5" s="1722"/>
      <c r="V5" s="1722"/>
      <c r="W5" s="1722"/>
      <c r="X5" s="1722"/>
      <c r="Y5" s="1722"/>
      <c r="Z5" s="1722"/>
      <c r="AA5" s="1722"/>
      <c r="AB5" s="1722"/>
      <c r="AC5" s="1722"/>
      <c r="AD5" s="1722"/>
      <c r="AE5" s="1722"/>
      <c r="AF5" s="1722"/>
      <c r="AG5" s="1722"/>
      <c r="AH5" s="1722"/>
      <c r="AI5" s="1722"/>
      <c r="AJ5" s="1722"/>
      <c r="AK5" s="1722"/>
      <c r="AL5" s="1722"/>
      <c r="AM5" s="1722"/>
      <c r="AN5" s="1722"/>
      <c r="AO5" s="1722"/>
      <c r="AP5" s="1723"/>
      <c r="AQ5" s="576"/>
      <c r="AR5" s="5"/>
      <c r="AS5" s="5"/>
      <c r="AT5" s="5"/>
      <c r="AU5" s="5"/>
      <c r="AV5" s="5"/>
      <c r="AW5" s="576"/>
    </row>
    <row r="6" spans="1:49"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6"/>
      <c r="AR6" s="5"/>
      <c r="AS6" s="5"/>
      <c r="AT6" s="5"/>
      <c r="AU6" s="5"/>
      <c r="AV6" s="5"/>
      <c r="AW6" s="576"/>
    </row>
    <row r="7" spans="1:49">
      <c r="A7" s="1765" t="s">
        <v>2698</v>
      </c>
      <c r="B7" s="1765"/>
      <c r="C7" s="1765"/>
      <c r="D7" s="1765"/>
      <c r="E7" s="1765"/>
      <c r="F7" s="1765"/>
      <c r="G7" s="1765"/>
      <c r="H7" s="1765"/>
      <c r="I7" s="1765"/>
      <c r="J7" s="1765"/>
      <c r="K7" s="1765"/>
      <c r="L7" s="1765"/>
      <c r="M7" s="1765"/>
      <c r="N7" s="1765"/>
      <c r="O7" s="1765"/>
      <c r="P7" s="1765"/>
      <c r="Q7" s="1765"/>
      <c r="R7" s="1765"/>
      <c r="S7" s="1765"/>
      <c r="T7" s="1765"/>
      <c r="U7" s="1765"/>
      <c r="V7" s="1765"/>
      <c r="W7" s="1765"/>
      <c r="X7" s="1765"/>
      <c r="Y7" s="1765"/>
      <c r="Z7" s="1765"/>
      <c r="AA7" s="1765"/>
      <c r="AB7" s="1765"/>
      <c r="AC7" s="1765"/>
      <c r="AD7" s="1765"/>
      <c r="AE7" s="57"/>
      <c r="AF7" s="57"/>
      <c r="AG7" s="57"/>
      <c r="AH7" s="57"/>
      <c r="AI7" s="57"/>
      <c r="AJ7" s="57"/>
      <c r="AK7" s="57"/>
      <c r="AL7" s="57"/>
      <c r="AM7" s="57"/>
      <c r="AN7" s="577"/>
      <c r="AO7" s="577"/>
      <c r="AP7" s="120" t="s">
        <v>835</v>
      </c>
      <c r="AQ7" s="576"/>
      <c r="AR7" s="5"/>
      <c r="AS7" s="5"/>
      <c r="AT7" s="5"/>
      <c r="AU7" s="5"/>
      <c r="AV7" s="5"/>
      <c r="AW7" s="576"/>
    </row>
    <row r="8" spans="1:49" ht="12" customHeight="1">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
      <c r="AF8" s="57"/>
      <c r="AG8" s="57"/>
      <c r="AH8" s="57"/>
      <c r="AI8" s="57"/>
      <c r="AJ8" s="57"/>
      <c r="AK8" s="57"/>
      <c r="AL8" s="57"/>
      <c r="AM8" s="57"/>
      <c r="AN8" s="577"/>
      <c r="AO8" s="577"/>
      <c r="AP8" s="120"/>
      <c r="AQ8" s="576"/>
      <c r="AR8" s="5"/>
      <c r="AS8" s="5"/>
      <c r="AT8" s="5"/>
      <c r="AU8" s="5"/>
      <c r="AV8" s="5"/>
      <c r="AW8" s="576"/>
    </row>
    <row r="9" spans="1:49" ht="12" customHeight="1" thickBot="1">
      <c r="A9" s="150" t="s">
        <v>2478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6"/>
      <c r="AR9" s="5"/>
      <c r="AS9" s="5"/>
      <c r="AT9" s="5"/>
      <c r="AU9" s="5"/>
      <c r="AV9" s="5"/>
      <c r="AW9" s="576"/>
    </row>
    <row r="10" spans="1:49"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141"/>
      <c r="AK10" s="143"/>
      <c r="AL10" s="143"/>
      <c r="AM10" s="521" t="s">
        <v>420</v>
      </c>
      <c r="AN10" s="1620" t="s">
        <v>115</v>
      </c>
      <c r="AO10" s="1621"/>
      <c r="AP10" s="1622"/>
      <c r="AQ10" s="576"/>
      <c r="AR10" s="576"/>
      <c r="AS10" s="576"/>
      <c r="AT10" s="576"/>
      <c r="AU10" s="576"/>
      <c r="AV10" s="576"/>
      <c r="AW10" s="576"/>
    </row>
    <row r="11" spans="1:49"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518"/>
      <c r="AH11" s="126"/>
      <c r="AI11" s="126"/>
      <c r="AJ11" s="1623" t="s">
        <v>116</v>
      </c>
      <c r="AK11" s="1624"/>
      <c r="AL11" s="1624"/>
      <c r="AM11" s="1625"/>
      <c r="AN11" s="1641" t="s">
        <v>1827</v>
      </c>
      <c r="AO11" s="1642"/>
      <c r="AP11" s="1647"/>
      <c r="AQ11" s="576"/>
      <c r="AR11" s="576"/>
      <c r="AS11" s="576"/>
      <c r="AT11" s="576"/>
      <c r="AU11" s="576"/>
      <c r="AV11" s="576"/>
      <c r="AW11" s="576"/>
    </row>
    <row r="12" spans="1:49" ht="12" customHeight="1">
      <c r="A12" s="1628" t="s">
        <v>2321</v>
      </c>
      <c r="B12" s="1022" t="s">
        <v>2345</v>
      </c>
      <c r="C12" s="57"/>
      <c r="D12" s="57"/>
      <c r="E12" s="103"/>
      <c r="F12" s="1695">
        <f>自己評価書表紙!O41</f>
        <v>1</v>
      </c>
      <c r="G12" s="1648"/>
      <c r="H12" s="1696"/>
      <c r="I12" s="1896" t="s">
        <v>2360</v>
      </c>
      <c r="J12" s="1897"/>
      <c r="K12" s="1897"/>
      <c r="L12" s="1898"/>
      <c r="M12" s="1282" t="s">
        <v>2854</v>
      </c>
      <c r="N12" s="173"/>
      <c r="O12" s="173"/>
      <c r="P12" s="57"/>
      <c r="Q12" s="119" t="s">
        <v>2349</v>
      </c>
      <c r="R12" s="57"/>
      <c r="S12" s="57"/>
      <c r="T12" s="57"/>
      <c r="U12" s="57"/>
      <c r="V12" s="57"/>
      <c r="W12" s="57"/>
      <c r="X12" s="57"/>
      <c r="Y12" s="57"/>
      <c r="Z12" s="57"/>
      <c r="AA12" s="57"/>
      <c r="AB12" s="57"/>
      <c r="AC12" s="124"/>
      <c r="AD12" s="142"/>
      <c r="AE12" s="142"/>
      <c r="AF12" s="142"/>
      <c r="AG12" s="57"/>
      <c r="AH12" s="142"/>
      <c r="AI12" s="172"/>
      <c r="AJ12" s="682" t="s">
        <v>1107</v>
      </c>
      <c r="AK12" s="58" t="s">
        <v>2855</v>
      </c>
      <c r="AL12" s="58"/>
      <c r="AM12" s="58"/>
      <c r="AN12" s="525" t="s">
        <v>3</v>
      </c>
      <c r="AO12" s="141" t="s">
        <v>1829</v>
      </c>
      <c r="AP12" s="526"/>
      <c r="AQ12" s="576"/>
      <c r="AR12" s="5"/>
      <c r="AS12" s="5" t="s">
        <v>2458</v>
      </c>
      <c r="AT12" s="5"/>
      <c r="AU12" s="5"/>
      <c r="AW12" s="5"/>
    </row>
    <row r="13" spans="1:49" ht="12" customHeight="1">
      <c r="A13" s="1629"/>
      <c r="B13" s="119" t="s">
        <v>2346</v>
      </c>
      <c r="C13" s="57"/>
      <c r="D13" s="57"/>
      <c r="E13" s="103"/>
      <c r="F13" s="119"/>
      <c r="G13" s="57"/>
      <c r="H13" s="103"/>
      <c r="I13" s="1899"/>
      <c r="J13" s="1900"/>
      <c r="K13" s="1900"/>
      <c r="L13" s="1901"/>
      <c r="M13" s="578" t="s">
        <v>1684</v>
      </c>
      <c r="N13" s="118"/>
      <c r="O13" s="118"/>
      <c r="P13" s="57"/>
      <c r="Q13" s="119"/>
      <c r="R13" s="683" t="s">
        <v>1107</v>
      </c>
      <c r="S13" s="57" t="s">
        <v>2350</v>
      </c>
      <c r="T13" s="57"/>
      <c r="U13" s="57"/>
      <c r="V13" s="57"/>
      <c r="W13" s="57"/>
      <c r="X13" s="57"/>
      <c r="Y13" s="124" t="s">
        <v>8</v>
      </c>
      <c r="Z13" s="1759"/>
      <c r="AA13" s="1759"/>
      <c r="AB13" s="1759"/>
      <c r="AC13" s="57" t="s">
        <v>2352</v>
      </c>
      <c r="AD13" s="124"/>
      <c r="AE13" s="124"/>
      <c r="AF13" s="118"/>
      <c r="AG13" s="118"/>
      <c r="AH13" s="124"/>
      <c r="AI13" s="103"/>
      <c r="AJ13" s="702" t="s">
        <v>1107</v>
      </c>
      <c r="AK13" s="1863"/>
      <c r="AL13" s="1863"/>
      <c r="AM13" s="1864"/>
      <c r="AN13" s="119" t="s">
        <v>3</v>
      </c>
      <c r="AO13" s="57" t="s">
        <v>1830</v>
      </c>
      <c r="AP13" s="106"/>
      <c r="AQ13" s="576"/>
      <c r="AR13" s="5"/>
      <c r="AS13" s="5" t="s">
        <v>2459</v>
      </c>
      <c r="AT13" s="5"/>
      <c r="AU13" s="5"/>
      <c r="AW13" s="5"/>
    </row>
    <row r="14" spans="1:49" ht="12" customHeight="1">
      <c r="A14" s="1629"/>
      <c r="B14" s="119" t="s">
        <v>2347</v>
      </c>
      <c r="F14" s="119"/>
      <c r="G14" s="57"/>
      <c r="H14" s="103"/>
      <c r="I14" s="1899"/>
      <c r="J14" s="1900"/>
      <c r="K14" s="1900"/>
      <c r="L14" s="1901"/>
      <c r="M14" s="578"/>
      <c r="N14" s="118"/>
      <c r="O14" s="118"/>
      <c r="P14" s="57"/>
      <c r="Q14" s="119"/>
      <c r="R14" s="683" t="s">
        <v>1107</v>
      </c>
      <c r="S14" s="57" t="s">
        <v>2351</v>
      </c>
      <c r="T14" s="57"/>
      <c r="U14" s="57"/>
      <c r="V14" s="57"/>
      <c r="X14" s="57"/>
      <c r="Y14" s="124" t="s">
        <v>8</v>
      </c>
      <c r="Z14" s="1759"/>
      <c r="AA14" s="1759"/>
      <c r="AB14" s="1759"/>
      <c r="AC14" s="57" t="s">
        <v>2352</v>
      </c>
      <c r="AD14" s="104"/>
      <c r="AE14" s="104"/>
      <c r="AG14" s="118"/>
      <c r="AH14" s="124"/>
      <c r="AI14" s="103"/>
      <c r="AJ14" s="702"/>
      <c r="AK14" s="1863"/>
      <c r="AL14" s="1863"/>
      <c r="AM14" s="1864"/>
      <c r="AN14" s="119"/>
      <c r="AO14" s="57"/>
      <c r="AP14" s="106"/>
      <c r="AQ14" s="576"/>
      <c r="AR14" s="5"/>
      <c r="AS14" s="5" t="s">
        <v>2460</v>
      </c>
      <c r="AT14" s="5"/>
      <c r="AU14" s="5"/>
      <c r="AW14" s="5"/>
    </row>
    <row r="15" spans="1:49" ht="12" customHeight="1">
      <c r="A15" s="1629"/>
      <c r="B15" s="119" t="s">
        <v>2348</v>
      </c>
      <c r="C15" s="57"/>
      <c r="D15" s="57"/>
      <c r="E15" s="103"/>
      <c r="F15" s="119"/>
      <c r="G15" s="57"/>
      <c r="H15" s="103"/>
      <c r="I15" s="1899"/>
      <c r="J15" s="1900"/>
      <c r="K15" s="1900"/>
      <c r="L15" s="1901"/>
      <c r="M15" s="1281"/>
      <c r="N15" s="134"/>
      <c r="O15" s="134"/>
      <c r="P15" s="134"/>
      <c r="Q15" s="122"/>
      <c r="R15" s="111"/>
      <c r="S15" s="111"/>
      <c r="T15" s="111"/>
      <c r="U15" s="111"/>
      <c r="V15" s="111"/>
      <c r="W15" s="1283"/>
      <c r="X15" s="111"/>
      <c r="Y15" s="111"/>
      <c r="Z15" s="111"/>
      <c r="AA15" s="111"/>
      <c r="AB15" s="111"/>
      <c r="AC15" s="111"/>
      <c r="AD15" s="117"/>
      <c r="AE15" s="117"/>
      <c r="AF15" s="134"/>
      <c r="AG15" s="134"/>
      <c r="AH15" s="158"/>
      <c r="AI15" s="152"/>
      <c r="AJ15" s="113"/>
      <c r="AK15" s="113"/>
      <c r="AL15" s="113"/>
      <c r="AM15" s="532"/>
      <c r="AN15" s="119"/>
      <c r="AO15" s="57"/>
      <c r="AP15" s="106"/>
      <c r="AQ15" s="576"/>
      <c r="AR15" s="5"/>
      <c r="AS15" s="5" t="s">
        <v>2461</v>
      </c>
      <c r="AT15" s="5"/>
      <c r="AU15" s="5"/>
      <c r="AW15" s="5"/>
    </row>
    <row r="16" spans="1:49" ht="12" customHeight="1">
      <c r="A16" s="1629"/>
      <c r="F16" s="119"/>
      <c r="G16" s="57"/>
      <c r="H16" s="103"/>
      <c r="I16" s="1899"/>
      <c r="J16" s="1900"/>
      <c r="K16" s="1900"/>
      <c r="L16" s="1901"/>
      <c r="M16" s="578" t="s">
        <v>2324</v>
      </c>
      <c r="N16" s="118"/>
      <c r="O16" s="118"/>
      <c r="P16" s="118"/>
      <c r="Q16" s="682" t="s">
        <v>1107</v>
      </c>
      <c r="R16" s="57" t="s">
        <v>2895</v>
      </c>
      <c r="S16" s="57"/>
      <c r="T16" s="57"/>
      <c r="U16" s="57"/>
      <c r="V16" s="57"/>
      <c r="X16" s="57"/>
      <c r="Y16" s="57"/>
      <c r="Z16" s="57"/>
      <c r="AA16" s="57"/>
      <c r="AB16" s="57"/>
      <c r="AC16" s="57"/>
      <c r="AD16" s="104"/>
      <c r="AE16" s="104"/>
      <c r="AF16" s="118"/>
      <c r="AG16" s="118"/>
      <c r="AH16" s="124"/>
      <c r="AI16" s="103"/>
      <c r="AJ16" s="1837"/>
      <c r="AK16" s="1838"/>
      <c r="AL16" s="1838"/>
      <c r="AM16" s="1839"/>
      <c r="AN16" s="119"/>
      <c r="AO16" s="57"/>
      <c r="AP16" s="106"/>
      <c r="AQ16" s="576"/>
      <c r="AR16" s="5"/>
      <c r="AS16" s="5" t="s">
        <v>2462</v>
      </c>
      <c r="AT16" s="5"/>
      <c r="AU16" s="5"/>
      <c r="AW16" s="5"/>
    </row>
    <row r="17" spans="1:49" ht="12" customHeight="1">
      <c r="A17" s="1629"/>
      <c r="F17" s="119"/>
      <c r="G17" s="57"/>
      <c r="H17" s="103"/>
      <c r="I17" s="1899"/>
      <c r="J17" s="1900"/>
      <c r="K17" s="1900"/>
      <c r="L17" s="1901"/>
      <c r="M17" s="578" t="s">
        <v>2389</v>
      </c>
      <c r="N17" s="118"/>
      <c r="O17" s="118"/>
      <c r="P17" s="118"/>
      <c r="Q17" s="119"/>
      <c r="R17" s="57" t="s">
        <v>2900</v>
      </c>
      <c r="S17" s="57"/>
      <c r="T17" s="57"/>
      <c r="U17" s="57"/>
      <c r="V17" s="57"/>
      <c r="X17" s="57"/>
      <c r="Y17" s="57"/>
      <c r="Z17" s="57"/>
      <c r="AA17" s="57"/>
      <c r="AB17" s="57"/>
      <c r="AC17" s="57"/>
      <c r="AD17" s="57"/>
      <c r="AE17" s="57"/>
      <c r="AF17" s="57"/>
      <c r="AG17" s="57"/>
      <c r="AH17" s="124"/>
      <c r="AI17" s="103"/>
      <c r="AJ17" s="1840"/>
      <c r="AK17" s="1841"/>
      <c r="AL17" s="1841"/>
      <c r="AM17" s="1842"/>
      <c r="AN17" s="119"/>
      <c r="AO17" s="57"/>
      <c r="AP17" s="106"/>
      <c r="AQ17" s="576"/>
      <c r="AR17" s="5"/>
      <c r="AS17" s="5"/>
      <c r="AT17" s="5"/>
      <c r="AU17" s="5"/>
      <c r="AW17" s="5"/>
    </row>
    <row r="18" spans="1:49" ht="12" customHeight="1">
      <c r="A18" s="1629"/>
      <c r="D18" s="57"/>
      <c r="E18" s="103"/>
      <c r="F18" s="119"/>
      <c r="G18" s="57"/>
      <c r="H18" s="103"/>
      <c r="I18" s="1899"/>
      <c r="J18" s="1900"/>
      <c r="K18" s="1900"/>
      <c r="L18" s="1901"/>
      <c r="M18" s="578"/>
      <c r="N18" s="118"/>
      <c r="O18" s="118"/>
      <c r="P18" s="118"/>
      <c r="Q18" s="119"/>
      <c r="S18" s="683" t="s">
        <v>1107</v>
      </c>
      <c r="T18" s="57" t="s">
        <v>2893</v>
      </c>
      <c r="U18" s="57"/>
      <c r="V18" s="57"/>
      <c r="X18" s="57"/>
      <c r="Y18" s="57"/>
      <c r="Z18" s="57"/>
      <c r="AA18" s="57"/>
      <c r="AB18" s="57"/>
      <c r="AC18" s="57"/>
      <c r="AD18" s="57"/>
      <c r="AE18" s="57"/>
      <c r="AF18" s="57"/>
      <c r="AG18" s="57"/>
      <c r="AH18" s="124"/>
      <c r="AI18" s="103"/>
      <c r="AJ18" s="1840"/>
      <c r="AK18" s="1841"/>
      <c r="AL18" s="1841"/>
      <c r="AM18" s="1842"/>
      <c r="AN18" s="119"/>
      <c r="AO18" s="57"/>
      <c r="AP18" s="106"/>
      <c r="AQ18" s="576"/>
      <c r="AR18" s="5"/>
      <c r="AS18" s="5" t="s">
        <v>2463</v>
      </c>
      <c r="AT18" s="5"/>
      <c r="AU18" s="5"/>
      <c r="AW18" s="5"/>
    </row>
    <row r="19" spans="1:49" ht="12" customHeight="1">
      <c r="A19" s="1629"/>
      <c r="B19" s="119" t="s">
        <v>2589</v>
      </c>
      <c r="D19" s="57"/>
      <c r="E19" s="103"/>
      <c r="F19" s="119"/>
      <c r="G19" s="57"/>
      <c r="H19" s="103"/>
      <c r="I19" s="1899"/>
      <c r="J19" s="1900"/>
      <c r="K19" s="1900"/>
      <c r="L19" s="1901"/>
      <c r="M19" s="578"/>
      <c r="N19" s="118"/>
      <c r="O19" s="118"/>
      <c r="P19" s="118"/>
      <c r="Q19" s="119"/>
      <c r="S19" s="683" t="s">
        <v>1107</v>
      </c>
      <c r="T19" s="57" t="s">
        <v>2894</v>
      </c>
      <c r="U19" s="57"/>
      <c r="V19" s="57"/>
      <c r="X19" s="57"/>
      <c r="Y19" s="57"/>
      <c r="Z19" s="57"/>
      <c r="AA19" s="57"/>
      <c r="AB19" s="57"/>
      <c r="AC19" s="57"/>
      <c r="AD19" s="57"/>
      <c r="AE19" s="57"/>
      <c r="AF19" s="57"/>
      <c r="AG19" s="57"/>
      <c r="AH19" s="124"/>
      <c r="AI19" s="103"/>
      <c r="AJ19" s="1840"/>
      <c r="AK19" s="1841"/>
      <c r="AL19" s="1841"/>
      <c r="AM19" s="1842"/>
      <c r="AN19" s="119"/>
      <c r="AO19" s="57"/>
      <c r="AP19" s="106"/>
      <c r="AQ19" s="576"/>
      <c r="AR19" s="5"/>
      <c r="AS19" s="5" t="s">
        <v>2464</v>
      </c>
      <c r="AT19" s="5"/>
      <c r="AU19" s="5"/>
      <c r="AW19" s="5"/>
    </row>
    <row r="20" spans="1:49" ht="12" customHeight="1">
      <c r="A20" s="1629"/>
      <c r="B20" s="1875">
        <f>'9'!B19</f>
        <v>0</v>
      </c>
      <c r="C20" s="1876"/>
      <c r="D20" s="1876"/>
      <c r="E20" s="1877"/>
      <c r="F20" s="119"/>
      <c r="G20" s="57"/>
      <c r="H20" s="103"/>
      <c r="I20" s="1899"/>
      <c r="J20" s="1900"/>
      <c r="K20" s="1900"/>
      <c r="L20" s="1901"/>
      <c r="M20" s="578"/>
      <c r="N20" s="118"/>
      <c r="O20" s="118"/>
      <c r="P20" s="118"/>
      <c r="Q20" s="682" t="s">
        <v>1107</v>
      </c>
      <c r="R20" s="57" t="s">
        <v>2885</v>
      </c>
      <c r="S20" s="57"/>
      <c r="T20" s="57"/>
      <c r="U20" s="57"/>
      <c r="V20" s="57"/>
      <c r="X20" s="57"/>
      <c r="Y20" s="57"/>
      <c r="Z20" s="57"/>
      <c r="AA20" s="57"/>
      <c r="AB20" s="57"/>
      <c r="AC20" s="57"/>
      <c r="AD20" s="104"/>
      <c r="AE20" s="104"/>
      <c r="AF20" s="118"/>
      <c r="AG20" s="118"/>
      <c r="AH20" s="124"/>
      <c r="AI20" s="103"/>
      <c r="AJ20" s="1840"/>
      <c r="AK20" s="1841"/>
      <c r="AL20" s="1841"/>
      <c r="AM20" s="1842"/>
      <c r="AN20" s="119"/>
      <c r="AO20" s="57"/>
      <c r="AP20" s="106"/>
      <c r="AQ20" s="576"/>
      <c r="AR20" s="5"/>
      <c r="AS20" s="5" t="s">
        <v>2465</v>
      </c>
      <c r="AT20" s="5"/>
      <c r="AU20" s="5"/>
      <c r="AW20" s="5"/>
    </row>
    <row r="21" spans="1:49" ht="12" customHeight="1">
      <c r="A21" s="1629"/>
      <c r="C21" s="57"/>
      <c r="D21" s="57"/>
      <c r="E21" s="103"/>
      <c r="F21" s="119"/>
      <c r="G21" s="57"/>
      <c r="H21" s="103"/>
      <c r="I21" s="1899"/>
      <c r="J21" s="1900"/>
      <c r="K21" s="1900"/>
      <c r="L21" s="1901"/>
      <c r="M21" s="578"/>
      <c r="N21" s="118"/>
      <c r="O21" s="118"/>
      <c r="P21" s="118"/>
      <c r="Q21" s="682" t="s">
        <v>1107</v>
      </c>
      <c r="R21" s="57" t="s">
        <v>2896</v>
      </c>
      <c r="S21" s="57"/>
      <c r="T21" s="57"/>
      <c r="U21" s="57"/>
      <c r="V21" s="57"/>
      <c r="X21" s="57"/>
      <c r="Y21" s="57"/>
      <c r="Z21" s="57"/>
      <c r="AA21" s="57"/>
      <c r="AB21" s="57"/>
      <c r="AC21" s="57"/>
      <c r="AD21" s="104"/>
      <c r="AE21" s="104"/>
      <c r="AF21" s="118"/>
      <c r="AG21" s="118"/>
      <c r="AH21" s="124"/>
      <c r="AI21" s="103"/>
      <c r="AJ21" s="1840"/>
      <c r="AK21" s="1841"/>
      <c r="AL21" s="1841"/>
      <c r="AM21" s="1842"/>
      <c r="AN21" s="119"/>
      <c r="AO21" s="57"/>
      <c r="AP21" s="106"/>
      <c r="AQ21" s="576"/>
      <c r="AR21" s="5"/>
      <c r="AS21" s="5" t="s">
        <v>2466</v>
      </c>
      <c r="AT21" s="5"/>
      <c r="AU21" s="5"/>
      <c r="AW21" s="5"/>
    </row>
    <row r="22" spans="1:49" ht="12" customHeight="1">
      <c r="A22" s="1629"/>
      <c r="D22" s="57"/>
      <c r="E22" s="103"/>
      <c r="F22" s="119"/>
      <c r="G22" s="57"/>
      <c r="H22" s="103"/>
      <c r="I22" s="1899"/>
      <c r="J22" s="1900"/>
      <c r="K22" s="1900"/>
      <c r="L22" s="1901"/>
      <c r="M22" s="1281"/>
      <c r="N22" s="134"/>
      <c r="O22" s="134"/>
      <c r="P22" s="134"/>
      <c r="Q22" s="122"/>
      <c r="R22" s="111"/>
      <c r="S22" s="111"/>
      <c r="T22" s="111"/>
      <c r="U22" s="111"/>
      <c r="V22" s="111"/>
      <c r="W22" s="1283"/>
      <c r="X22" s="111"/>
      <c r="Y22" s="111"/>
      <c r="Z22" s="111"/>
      <c r="AA22" s="111"/>
      <c r="AB22" s="111"/>
      <c r="AC22" s="111"/>
      <c r="AD22" s="117"/>
      <c r="AE22" s="117"/>
      <c r="AF22" s="134"/>
      <c r="AG22" s="134"/>
      <c r="AH22" s="158"/>
      <c r="AI22" s="152"/>
      <c r="AJ22" s="1840"/>
      <c r="AK22" s="1841"/>
      <c r="AL22" s="1841"/>
      <c r="AM22" s="1842"/>
      <c r="AN22" s="119"/>
      <c r="AO22" s="57"/>
      <c r="AP22" s="106"/>
      <c r="AQ22" s="576"/>
      <c r="AR22" s="5"/>
      <c r="AS22" s="5" t="s">
        <v>2467</v>
      </c>
      <c r="AT22" s="5"/>
      <c r="AU22" s="5"/>
      <c r="AW22" s="5"/>
    </row>
    <row r="23" spans="1:49" ht="12" customHeight="1">
      <c r="A23" s="1629"/>
      <c r="D23" s="57"/>
      <c r="E23" s="103"/>
      <c r="F23" s="119"/>
      <c r="G23" s="57"/>
      <c r="H23" s="103"/>
      <c r="M23" s="1883" t="s">
        <v>2902</v>
      </c>
      <c r="N23" s="1884"/>
      <c r="O23" s="1884"/>
      <c r="P23" s="1885"/>
      <c r="Q23" s="138" t="s">
        <v>27</v>
      </c>
      <c r="R23" s="57" t="s">
        <v>2457</v>
      </c>
      <c r="S23" s="57"/>
      <c r="T23" s="57"/>
      <c r="U23" s="57"/>
      <c r="V23" s="57"/>
      <c r="X23" s="57"/>
      <c r="Y23" s="57"/>
      <c r="Z23" s="124" t="s">
        <v>8</v>
      </c>
      <c r="AA23" s="1892"/>
      <c r="AB23" s="1892"/>
      <c r="AC23" s="1892"/>
      <c r="AD23" s="1892"/>
      <c r="AE23" s="58" t="s">
        <v>2790</v>
      </c>
      <c r="AF23" s="118"/>
      <c r="AG23" s="118"/>
      <c r="AH23" s="124"/>
      <c r="AI23" s="103"/>
      <c r="AJ23" s="1840"/>
      <c r="AK23" s="1841"/>
      <c r="AL23" s="1841"/>
      <c r="AM23" s="1842"/>
      <c r="AN23" s="119"/>
      <c r="AO23" s="57"/>
      <c r="AP23" s="106"/>
      <c r="AQ23" s="576"/>
      <c r="AR23" s="5"/>
      <c r="AS23" s="5"/>
      <c r="AT23" s="5"/>
      <c r="AU23" s="5"/>
      <c r="AW23" s="5"/>
    </row>
    <row r="24" spans="1:49" ht="12" customHeight="1">
      <c r="A24" s="1629"/>
      <c r="F24" s="119"/>
      <c r="G24" s="57"/>
      <c r="H24" s="103"/>
      <c r="M24" s="1886"/>
      <c r="N24" s="2396"/>
      <c r="O24" s="2396"/>
      <c r="P24" s="1887"/>
      <c r="Q24" s="119" t="s">
        <v>27</v>
      </c>
      <c r="R24" s="57" t="s">
        <v>2353</v>
      </c>
      <c r="S24" s="57"/>
      <c r="T24" s="57"/>
      <c r="U24" s="57"/>
      <c r="V24" s="57"/>
      <c r="X24" s="57"/>
      <c r="Y24" s="57"/>
      <c r="Z24" s="124" t="s">
        <v>8</v>
      </c>
      <c r="AA24" s="1892"/>
      <c r="AB24" s="1892"/>
      <c r="AC24" s="1892"/>
      <c r="AD24" s="1892"/>
      <c r="AE24" s="58" t="s">
        <v>2791</v>
      </c>
      <c r="AF24" s="118"/>
      <c r="AG24" s="118"/>
      <c r="AH24" s="124"/>
      <c r="AI24" s="103"/>
      <c r="AJ24" s="1840"/>
      <c r="AK24" s="1841"/>
      <c r="AL24" s="1841"/>
      <c r="AM24" s="1842"/>
      <c r="AN24" s="119"/>
      <c r="AO24" s="57"/>
      <c r="AP24" s="106"/>
      <c r="AQ24" s="576"/>
      <c r="AR24" s="5"/>
      <c r="AS24" s="5"/>
      <c r="AT24" s="5"/>
      <c r="AU24" s="5"/>
      <c r="AW24" s="5"/>
    </row>
    <row r="25" spans="1:49" ht="12" customHeight="1">
      <c r="A25" s="1629"/>
      <c r="F25" s="119"/>
      <c r="G25" s="57"/>
      <c r="H25" s="103"/>
      <c r="M25" s="1886"/>
      <c r="N25" s="2396"/>
      <c r="O25" s="2396"/>
      <c r="P25" s="1887"/>
      <c r="Q25" s="682" t="s">
        <v>1107</v>
      </c>
      <c r="R25" s="57" t="s">
        <v>2869</v>
      </c>
      <c r="S25" s="57"/>
      <c r="T25" s="124" t="s">
        <v>8</v>
      </c>
      <c r="U25" s="1905"/>
      <c r="V25" s="1905"/>
      <c r="W25" s="1905"/>
      <c r="X25" s="1905"/>
      <c r="Y25" s="58" t="s">
        <v>94</v>
      </c>
      <c r="Z25" s="124"/>
      <c r="AA25" s="124"/>
      <c r="AB25" s="124"/>
      <c r="AC25" s="124"/>
      <c r="AD25" s="124"/>
      <c r="AE25" s="58"/>
      <c r="AF25" s="118"/>
      <c r="AG25" s="118"/>
      <c r="AH25" s="124"/>
      <c r="AI25" s="103"/>
      <c r="AJ25" s="1840"/>
      <c r="AK25" s="1841"/>
      <c r="AL25" s="1841"/>
      <c r="AM25" s="1842"/>
      <c r="AN25" s="119"/>
      <c r="AO25" s="57"/>
      <c r="AP25" s="106"/>
      <c r="AQ25" s="576"/>
      <c r="AR25" s="5"/>
      <c r="AS25" s="576"/>
      <c r="AT25" s="5"/>
      <c r="AU25" s="5"/>
      <c r="AW25" s="5"/>
    </row>
    <row r="26" spans="1:49" ht="12" customHeight="1">
      <c r="A26" s="1629"/>
      <c r="D26" s="57"/>
      <c r="E26" s="103"/>
      <c r="F26" s="119"/>
      <c r="G26" s="57"/>
      <c r="H26" s="103"/>
      <c r="I26" s="578"/>
      <c r="J26" s="118"/>
      <c r="K26" s="118"/>
      <c r="L26" s="121"/>
      <c r="M26" s="1886"/>
      <c r="N26" s="2396"/>
      <c r="O26" s="2396"/>
      <c r="P26" s="1887"/>
      <c r="Q26" s="682" t="s">
        <v>1107</v>
      </c>
      <c r="R26" s="57" t="s">
        <v>2365</v>
      </c>
      <c r="S26" s="57"/>
      <c r="T26" s="57"/>
      <c r="U26" s="57"/>
      <c r="V26" s="57"/>
      <c r="X26" s="57"/>
      <c r="Y26" s="57"/>
      <c r="Z26" s="57"/>
      <c r="AA26" s="57"/>
      <c r="AB26" s="57"/>
      <c r="AC26" s="57"/>
      <c r="AD26" s="104"/>
      <c r="AE26" s="104"/>
      <c r="AF26" s="118"/>
      <c r="AG26" s="118"/>
      <c r="AH26" s="124"/>
      <c r="AI26" s="103"/>
      <c r="AJ26" s="1840"/>
      <c r="AK26" s="1841"/>
      <c r="AL26" s="1841"/>
      <c r="AM26" s="1842"/>
      <c r="AN26" s="119"/>
      <c r="AO26" s="57"/>
      <c r="AP26" s="106"/>
      <c r="AQ26" s="576"/>
      <c r="AR26" s="5"/>
      <c r="AS26" s="576"/>
      <c r="AT26" s="5"/>
      <c r="AU26" s="5"/>
      <c r="AW26" s="5"/>
    </row>
    <row r="27" spans="1:49" ht="12" customHeight="1">
      <c r="A27" s="1629"/>
      <c r="B27" s="119"/>
      <c r="C27" s="57"/>
      <c r="D27" s="57"/>
      <c r="E27" s="103"/>
      <c r="F27" s="119"/>
      <c r="G27" s="57"/>
      <c r="H27" s="103"/>
      <c r="I27" s="578"/>
      <c r="J27" s="118"/>
      <c r="K27" s="118"/>
      <c r="L27" s="121"/>
      <c r="Q27" s="119"/>
      <c r="R27" s="57" t="s">
        <v>2897</v>
      </c>
      <c r="S27" s="57"/>
      <c r="T27" s="57"/>
      <c r="U27" s="57"/>
      <c r="V27" s="57"/>
      <c r="X27" s="57"/>
      <c r="Y27" s="57"/>
      <c r="Z27" s="57"/>
      <c r="AA27" s="57"/>
      <c r="AB27" s="57"/>
      <c r="AC27" s="57"/>
      <c r="AD27" s="104"/>
      <c r="AE27" s="104"/>
      <c r="AF27" s="118"/>
      <c r="AG27" s="118"/>
      <c r="AH27" s="124"/>
      <c r="AI27" s="103"/>
      <c r="AJ27" s="1840"/>
      <c r="AK27" s="1841"/>
      <c r="AL27" s="1841"/>
      <c r="AM27" s="1842"/>
      <c r="AN27" s="119"/>
      <c r="AO27" s="57"/>
      <c r="AP27" s="106"/>
      <c r="AQ27" s="576"/>
      <c r="AR27" s="5"/>
      <c r="AS27" s="576"/>
      <c r="AT27" s="5"/>
      <c r="AU27" s="5"/>
      <c r="AW27" s="5"/>
    </row>
    <row r="28" spans="1:49" ht="12" customHeight="1">
      <c r="A28" s="1629"/>
      <c r="D28" s="57"/>
      <c r="E28" s="103"/>
      <c r="F28" s="119"/>
      <c r="G28" s="57"/>
      <c r="H28" s="103"/>
      <c r="I28" s="578"/>
      <c r="J28" s="118"/>
      <c r="K28" s="118"/>
      <c r="L28" s="121"/>
      <c r="Q28" s="119"/>
      <c r="R28" s="124" t="s">
        <v>8</v>
      </c>
      <c r="S28" s="1891"/>
      <c r="T28" s="1891"/>
      <c r="U28" s="1891"/>
      <c r="V28" s="1891"/>
      <c r="W28" s="58" t="s">
        <v>2390</v>
      </c>
      <c r="X28" s="118"/>
      <c r="Y28" s="118"/>
      <c r="Z28" s="124"/>
      <c r="AA28" s="57"/>
      <c r="AB28" s="57"/>
      <c r="AC28" s="57"/>
      <c r="AD28" s="104"/>
      <c r="AE28" s="104"/>
      <c r="AF28" s="118"/>
      <c r="AG28" s="118"/>
      <c r="AH28" s="124"/>
      <c r="AI28" s="103"/>
      <c r="AJ28" s="1840"/>
      <c r="AK28" s="1841"/>
      <c r="AL28" s="1841"/>
      <c r="AM28" s="1842"/>
      <c r="AN28" s="119"/>
      <c r="AO28" s="57"/>
      <c r="AP28" s="106"/>
      <c r="AQ28" s="576"/>
      <c r="AR28" s="5"/>
      <c r="AS28" s="576"/>
      <c r="AT28" s="5"/>
      <c r="AU28" s="5"/>
      <c r="AV28" s="5"/>
      <c r="AW28" s="576"/>
    </row>
    <row r="29" spans="1:49" ht="12" customHeight="1">
      <c r="A29" s="1629"/>
      <c r="D29" s="57"/>
      <c r="E29" s="103"/>
      <c r="F29" s="119"/>
      <c r="G29" s="57"/>
      <c r="H29" s="103"/>
      <c r="L29" s="121"/>
      <c r="Q29" s="682" t="s">
        <v>1107</v>
      </c>
      <c r="R29" s="57" t="s">
        <v>2901</v>
      </c>
      <c r="S29" s="124"/>
      <c r="T29" s="124"/>
      <c r="U29" s="124"/>
      <c r="V29" s="124"/>
      <c r="W29" s="124"/>
      <c r="X29" s="118"/>
      <c r="Y29" s="118"/>
      <c r="Z29" s="124"/>
      <c r="AA29" s="57"/>
      <c r="AB29" s="57"/>
      <c r="AC29" s="57"/>
      <c r="AD29" s="104"/>
      <c r="AE29" s="104"/>
      <c r="AF29" s="118"/>
      <c r="AG29" s="118"/>
      <c r="AH29" s="124"/>
      <c r="AI29" s="103"/>
      <c r="AJ29" s="1840"/>
      <c r="AK29" s="1841"/>
      <c r="AL29" s="1841"/>
      <c r="AM29" s="1842"/>
      <c r="AN29" s="119"/>
      <c r="AO29" s="57"/>
      <c r="AP29" s="106"/>
      <c r="AQ29" s="576"/>
      <c r="AR29" s="5"/>
      <c r="AS29" s="576"/>
      <c r="AT29" s="5"/>
      <c r="AU29" s="5"/>
      <c r="AV29" s="5"/>
      <c r="AW29" s="576"/>
    </row>
    <row r="30" spans="1:49" ht="12" customHeight="1">
      <c r="A30" s="1629"/>
      <c r="D30" s="57"/>
      <c r="E30" s="103"/>
      <c r="F30" s="119"/>
      <c r="G30" s="57"/>
      <c r="H30" s="103"/>
      <c r="L30" s="121"/>
      <c r="M30" s="2397"/>
      <c r="N30" s="1283"/>
      <c r="O30" s="1283"/>
      <c r="P30" s="2398"/>
      <c r="Q30" s="122"/>
      <c r="R30" s="111"/>
      <c r="S30" s="111"/>
      <c r="T30" s="111"/>
      <c r="U30" s="111"/>
      <c r="V30" s="111"/>
      <c r="W30" s="1283"/>
      <c r="X30" s="111"/>
      <c r="Y30" s="111"/>
      <c r="Z30" s="111"/>
      <c r="AA30" s="111"/>
      <c r="AB30" s="111"/>
      <c r="AC30" s="111"/>
      <c r="AD30" s="117"/>
      <c r="AE30" s="117"/>
      <c r="AF30" s="134"/>
      <c r="AG30" s="134"/>
      <c r="AH30" s="158"/>
      <c r="AI30" s="152"/>
      <c r="AJ30" s="1843"/>
      <c r="AK30" s="1844"/>
      <c r="AL30" s="1844"/>
      <c r="AM30" s="1845"/>
      <c r="AN30" s="119"/>
      <c r="AO30" s="57"/>
      <c r="AP30" s="106"/>
      <c r="AQ30" s="576"/>
      <c r="AR30" s="5"/>
      <c r="AS30" s="576"/>
      <c r="AT30" s="5"/>
      <c r="AU30" s="5"/>
      <c r="AV30" s="5"/>
      <c r="AW30" s="576"/>
    </row>
    <row r="31" spans="1:49" ht="12" customHeight="1">
      <c r="A31" s="1629"/>
      <c r="D31" s="57"/>
      <c r="E31" s="103"/>
      <c r="F31" s="119"/>
      <c r="G31" s="57"/>
      <c r="H31" s="103"/>
      <c r="M31" s="578" t="s">
        <v>2355</v>
      </c>
      <c r="N31" s="118"/>
      <c r="O31" s="118"/>
      <c r="P31" s="118"/>
      <c r="Q31" s="138" t="s">
        <v>27</v>
      </c>
      <c r="R31" s="57" t="s">
        <v>2356</v>
      </c>
      <c r="S31" s="57"/>
      <c r="T31" s="57"/>
      <c r="U31" s="57"/>
      <c r="V31" s="57"/>
      <c r="X31" s="118"/>
      <c r="Y31" s="124" t="s">
        <v>8</v>
      </c>
      <c r="Z31" s="1902"/>
      <c r="AA31" s="1902"/>
      <c r="AB31" s="1902"/>
      <c r="AC31" s="1902"/>
      <c r="AD31" s="57" t="s">
        <v>2358</v>
      </c>
      <c r="AE31" s="104"/>
      <c r="AF31" s="104"/>
      <c r="AG31" s="118"/>
      <c r="AH31" s="124"/>
      <c r="AI31" s="103"/>
      <c r="AJ31" s="682" t="s">
        <v>1107</v>
      </c>
      <c r="AK31" s="58" t="s">
        <v>2354</v>
      </c>
      <c r="AL31" s="58"/>
      <c r="AM31" s="58"/>
      <c r="AN31" s="119"/>
      <c r="AO31" s="57"/>
      <c r="AP31" s="106"/>
      <c r="AQ31" s="576"/>
      <c r="AR31" s="5"/>
      <c r="AS31" s="576"/>
      <c r="AT31" s="5"/>
      <c r="AU31" s="5"/>
      <c r="AV31" s="5"/>
      <c r="AW31" s="576"/>
    </row>
    <row r="32" spans="1:49" ht="12" customHeight="1">
      <c r="A32" s="1629"/>
      <c r="D32" s="57"/>
      <c r="E32" s="103"/>
      <c r="F32" s="119"/>
      <c r="G32" s="57"/>
      <c r="H32" s="103"/>
      <c r="M32" s="578"/>
      <c r="N32" s="118"/>
      <c r="O32" s="118"/>
      <c r="P32" s="118"/>
      <c r="Q32" s="119" t="s">
        <v>27</v>
      </c>
      <c r="R32" s="57" t="s">
        <v>2357</v>
      </c>
      <c r="S32" s="57"/>
      <c r="T32" s="57"/>
      <c r="U32" s="57"/>
      <c r="V32" s="57"/>
      <c r="X32" s="118"/>
      <c r="Y32" s="124" t="s">
        <v>8</v>
      </c>
      <c r="Z32" s="1903"/>
      <c r="AA32" s="1903"/>
      <c r="AB32" s="1903"/>
      <c r="AC32" s="1903"/>
      <c r="AD32" s="57" t="s">
        <v>2358</v>
      </c>
      <c r="AE32" s="104"/>
      <c r="AF32" s="104"/>
      <c r="AG32" s="118"/>
      <c r="AH32" s="124"/>
      <c r="AI32" s="103"/>
      <c r="AJ32" s="702" t="s">
        <v>1107</v>
      </c>
      <c r="AK32" s="1863"/>
      <c r="AL32" s="1863"/>
      <c r="AM32" s="1864"/>
      <c r="AN32" s="119"/>
      <c r="AO32" s="57"/>
      <c r="AP32" s="106"/>
      <c r="AQ32" s="576"/>
      <c r="AR32" s="5"/>
      <c r="AS32" s="576"/>
      <c r="AT32" s="5"/>
      <c r="AU32" s="5"/>
      <c r="AV32" s="5"/>
      <c r="AW32" s="576"/>
    </row>
    <row r="33" spans="1:49" ht="12" customHeight="1">
      <c r="A33" s="1629"/>
      <c r="D33" s="57"/>
      <c r="E33" s="103"/>
      <c r="F33" s="119"/>
      <c r="G33" s="57"/>
      <c r="H33" s="103"/>
      <c r="I33" s="578"/>
      <c r="J33" s="118"/>
      <c r="K33" s="118"/>
      <c r="L33" s="121"/>
      <c r="M33" s="578"/>
      <c r="N33" s="118"/>
      <c r="O33" s="118"/>
      <c r="P33" s="118"/>
      <c r="Q33" s="119" t="s">
        <v>27</v>
      </c>
      <c r="R33" s="57" t="s">
        <v>2359</v>
      </c>
      <c r="S33" s="57"/>
      <c r="T33" s="57"/>
      <c r="U33" s="57"/>
      <c r="V33" s="57"/>
      <c r="X33" s="118"/>
      <c r="Y33" s="124" t="s">
        <v>8</v>
      </c>
      <c r="Z33" s="1903"/>
      <c r="AA33" s="1903"/>
      <c r="AB33" s="1903"/>
      <c r="AC33" s="1903"/>
      <c r="AD33" s="57" t="s">
        <v>2358</v>
      </c>
      <c r="AE33" s="104"/>
      <c r="AF33" s="104"/>
      <c r="AG33" s="118"/>
      <c r="AH33" s="124"/>
      <c r="AI33" s="103"/>
      <c r="AJ33" s="702"/>
      <c r="AK33" s="1863"/>
      <c r="AL33" s="1863"/>
      <c r="AM33" s="1864"/>
      <c r="AN33" s="119"/>
      <c r="AO33" s="57"/>
      <c r="AP33" s="106"/>
      <c r="AQ33" s="576"/>
      <c r="AR33" s="5"/>
      <c r="AS33" s="576"/>
      <c r="AT33" s="5"/>
      <c r="AU33" s="5"/>
      <c r="AV33" s="5"/>
      <c r="AW33" s="576"/>
    </row>
    <row r="34" spans="1:49" ht="12" customHeight="1">
      <c r="A34" s="1629"/>
      <c r="D34" s="57"/>
      <c r="E34" s="103"/>
      <c r="F34" s="119"/>
      <c r="G34" s="57"/>
      <c r="H34" s="103"/>
      <c r="I34" s="578"/>
      <c r="J34" s="118"/>
      <c r="K34" s="118"/>
      <c r="L34" s="121"/>
      <c r="M34" s="578"/>
      <c r="N34" s="118"/>
      <c r="O34" s="118"/>
      <c r="P34" s="118"/>
      <c r="Q34" s="119" t="s">
        <v>27</v>
      </c>
      <c r="R34" s="57" t="s">
        <v>2856</v>
      </c>
      <c r="S34" s="57"/>
      <c r="T34" s="57"/>
      <c r="U34" s="57"/>
      <c r="V34" s="57"/>
      <c r="X34" s="118"/>
      <c r="Y34" s="124" t="s">
        <v>8</v>
      </c>
      <c r="Z34" s="1903"/>
      <c r="AA34" s="1903"/>
      <c r="AB34" s="1903"/>
      <c r="AC34" s="1903"/>
      <c r="AD34" s="57" t="s">
        <v>2358</v>
      </c>
      <c r="AE34" s="104"/>
      <c r="AF34" s="104"/>
      <c r="AG34" s="118"/>
      <c r="AH34" s="124"/>
      <c r="AI34" s="103"/>
      <c r="AJ34" s="58"/>
      <c r="AK34" s="58"/>
      <c r="AL34" s="58"/>
      <c r="AM34" s="58"/>
      <c r="AN34" s="119"/>
      <c r="AO34" s="57"/>
      <c r="AP34" s="106"/>
      <c r="AQ34" s="576"/>
      <c r="AR34" s="5"/>
      <c r="AS34" s="576"/>
      <c r="AT34" s="5"/>
      <c r="AU34" s="5"/>
      <c r="AV34" s="5"/>
      <c r="AW34" s="576"/>
    </row>
    <row r="35" spans="1:49" ht="12" customHeight="1">
      <c r="A35" s="1629"/>
      <c r="D35" s="57"/>
      <c r="E35" s="103"/>
      <c r="F35" s="119"/>
      <c r="G35" s="57"/>
      <c r="H35" s="103"/>
      <c r="I35" s="578"/>
      <c r="J35" s="118"/>
      <c r="K35" s="118"/>
      <c r="L35" s="121"/>
      <c r="M35" s="1281"/>
      <c r="N35" s="134"/>
      <c r="O35" s="134"/>
      <c r="P35" s="134"/>
      <c r="Q35" s="682" t="s">
        <v>1107</v>
      </c>
      <c r="R35" s="111" t="s">
        <v>2903</v>
      </c>
      <c r="S35" s="111"/>
      <c r="T35" s="111"/>
      <c r="U35" s="111"/>
      <c r="V35" s="111"/>
      <c r="W35" s="1283"/>
      <c r="X35" s="111"/>
      <c r="Y35" s="111"/>
      <c r="Z35" s="111"/>
      <c r="AA35" s="111"/>
      <c r="AB35" s="111"/>
      <c r="AC35" s="111"/>
      <c r="AD35" s="117"/>
      <c r="AE35" s="117"/>
      <c r="AF35" s="134"/>
      <c r="AG35" s="134"/>
      <c r="AH35" s="158"/>
      <c r="AI35" s="152"/>
      <c r="AJ35" s="112"/>
      <c r="AK35" s="113"/>
      <c r="AL35" s="113"/>
      <c r="AM35" s="532"/>
      <c r="AN35" s="119"/>
      <c r="AO35" s="57"/>
      <c r="AP35" s="106"/>
      <c r="AQ35" s="576"/>
      <c r="AR35" s="5"/>
      <c r="AS35" s="576"/>
      <c r="AT35" s="5"/>
      <c r="AU35" s="5"/>
      <c r="AV35" s="5"/>
      <c r="AW35" s="576"/>
    </row>
    <row r="36" spans="1:49" ht="12" customHeight="1">
      <c r="A36" s="1629"/>
      <c r="D36" s="57"/>
      <c r="E36" s="103"/>
      <c r="F36" s="119"/>
      <c r="G36" s="57"/>
      <c r="H36" s="103"/>
      <c r="I36" s="578"/>
      <c r="J36" s="118"/>
      <c r="K36" s="118"/>
      <c r="L36" s="121"/>
      <c r="M36" s="578" t="s">
        <v>2328</v>
      </c>
      <c r="N36" s="118"/>
      <c r="O36" s="118"/>
      <c r="P36" s="118"/>
      <c r="Q36" s="138" t="s">
        <v>27</v>
      </c>
      <c r="R36" s="57" t="s">
        <v>2594</v>
      </c>
      <c r="S36" s="57"/>
      <c r="T36" s="57"/>
      <c r="U36" s="57"/>
      <c r="V36" s="57"/>
      <c r="X36" s="57"/>
      <c r="Y36" s="57"/>
      <c r="Z36" s="57"/>
      <c r="AA36" s="57"/>
      <c r="AB36" s="57"/>
      <c r="AC36" s="57"/>
      <c r="AD36" s="104"/>
      <c r="AE36" s="104"/>
      <c r="AF36" s="118"/>
      <c r="AG36" s="118"/>
      <c r="AH36" s="124"/>
      <c r="AI36" s="103"/>
      <c r="AJ36" s="1837"/>
      <c r="AK36" s="1838"/>
      <c r="AL36" s="1838"/>
      <c r="AM36" s="1839"/>
      <c r="AN36" s="119"/>
      <c r="AO36" s="57"/>
      <c r="AP36" s="106"/>
      <c r="AQ36" s="576"/>
      <c r="AR36" s="5"/>
      <c r="AS36" s="576"/>
      <c r="AT36" s="5"/>
      <c r="AU36" s="5"/>
      <c r="AV36" s="5"/>
      <c r="AW36" s="576"/>
    </row>
    <row r="37" spans="1:49" ht="12" customHeight="1">
      <c r="A37" s="1629"/>
      <c r="D37" s="57"/>
      <c r="E37" s="103"/>
      <c r="F37" s="119"/>
      <c r="G37" s="57"/>
      <c r="H37" s="103"/>
      <c r="I37" s="578"/>
      <c r="J37" s="118"/>
      <c r="K37" s="118"/>
      <c r="L37" s="121"/>
      <c r="M37" s="578" t="s">
        <v>2330</v>
      </c>
      <c r="N37" s="118"/>
      <c r="O37" s="118"/>
      <c r="P37" s="118"/>
      <c r="Q37" s="119"/>
      <c r="R37" s="124" t="s">
        <v>8</v>
      </c>
      <c r="S37" s="1904"/>
      <c r="T37" s="1904"/>
      <c r="U37" s="1904"/>
      <c r="V37" s="1904"/>
      <c r="W37" s="1904"/>
      <c r="X37" s="1904"/>
      <c r="Y37" s="124" t="s">
        <v>94</v>
      </c>
      <c r="Z37" s="1284" t="s">
        <v>2593</v>
      </c>
      <c r="AA37" s="58"/>
      <c r="AB37" s="124"/>
      <c r="AC37" s="57"/>
      <c r="AD37" s="104"/>
      <c r="AE37" s="104"/>
      <c r="AF37" s="118"/>
      <c r="AG37" s="118"/>
      <c r="AH37" s="124"/>
      <c r="AI37" s="103"/>
      <c r="AJ37" s="1840"/>
      <c r="AK37" s="1841"/>
      <c r="AL37" s="1841"/>
      <c r="AM37" s="1842"/>
      <c r="AN37" s="119"/>
      <c r="AO37" s="57"/>
      <c r="AP37" s="106"/>
      <c r="AQ37" s="576"/>
      <c r="AR37" s="5"/>
      <c r="AS37" s="576"/>
      <c r="AT37" s="5"/>
      <c r="AU37" s="5"/>
      <c r="AV37" s="5"/>
      <c r="AW37" s="576"/>
    </row>
    <row r="38" spans="1:49" ht="12" customHeight="1">
      <c r="A38" s="1629"/>
      <c r="D38" s="57"/>
      <c r="E38" s="103"/>
      <c r="F38" s="119"/>
      <c r="G38" s="57"/>
      <c r="H38" s="103"/>
      <c r="I38" s="578"/>
      <c r="J38" s="118"/>
      <c r="K38" s="118"/>
      <c r="L38" s="121"/>
      <c r="M38" s="1281"/>
      <c r="N38" s="134"/>
      <c r="O38" s="134"/>
      <c r="P38" s="134"/>
      <c r="Q38" s="689" t="s">
        <v>1107</v>
      </c>
      <c r="R38" s="111" t="s">
        <v>2903</v>
      </c>
      <c r="S38" s="111"/>
      <c r="T38" s="111"/>
      <c r="U38" s="111"/>
      <c r="V38" s="111"/>
      <c r="W38" s="1283"/>
      <c r="X38" s="111"/>
      <c r="Y38" s="111"/>
      <c r="Z38" s="111"/>
      <c r="AA38" s="111"/>
      <c r="AB38" s="111"/>
      <c r="AC38" s="111"/>
      <c r="AD38" s="117"/>
      <c r="AE38" s="117"/>
      <c r="AF38" s="134"/>
      <c r="AG38" s="134"/>
      <c r="AH38" s="158"/>
      <c r="AI38" s="152"/>
      <c r="AJ38" s="1840"/>
      <c r="AK38" s="1841"/>
      <c r="AL38" s="1841"/>
      <c r="AM38" s="1842"/>
      <c r="AN38" s="119"/>
      <c r="AO38" s="57"/>
      <c r="AP38" s="106"/>
      <c r="AQ38" s="576"/>
      <c r="AR38" s="5"/>
      <c r="AS38" s="576"/>
      <c r="AT38" s="5"/>
      <c r="AU38" s="5"/>
      <c r="AV38" s="5"/>
      <c r="AW38" s="576"/>
    </row>
    <row r="39" spans="1:49" ht="12" customHeight="1">
      <c r="A39" s="1629"/>
      <c r="D39" s="57"/>
      <c r="E39" s="103"/>
      <c r="F39" s="119"/>
      <c r="G39" s="57"/>
      <c r="H39" s="103"/>
      <c r="I39" s="578"/>
      <c r="J39" s="118"/>
      <c r="K39" s="118"/>
      <c r="L39" s="121"/>
      <c r="M39" s="1304" t="s">
        <v>2857</v>
      </c>
      <c r="N39" s="118"/>
      <c r="O39" s="118"/>
      <c r="P39" s="118"/>
      <c r="Q39" s="119" t="s">
        <v>27</v>
      </c>
      <c r="R39" s="57" t="s">
        <v>2858</v>
      </c>
      <c r="S39" s="57"/>
      <c r="T39" s="57"/>
      <c r="U39" s="57"/>
      <c r="V39" s="57"/>
      <c r="X39" s="57"/>
      <c r="Y39" s="57"/>
      <c r="Z39" s="57"/>
      <c r="AA39" s="57"/>
      <c r="AB39" s="57"/>
      <c r="AC39" s="57"/>
      <c r="AD39" s="104"/>
      <c r="AE39" s="104"/>
      <c r="AF39" s="118"/>
      <c r="AG39" s="118"/>
      <c r="AH39" s="124"/>
      <c r="AI39" s="103"/>
      <c r="AJ39" s="1840"/>
      <c r="AK39" s="1841"/>
      <c r="AL39" s="1841"/>
      <c r="AM39" s="1842"/>
      <c r="AN39" s="119"/>
      <c r="AO39" s="57"/>
      <c r="AP39" s="106"/>
      <c r="AQ39" s="576"/>
      <c r="AR39" s="5"/>
      <c r="AS39" s="576"/>
      <c r="AT39" s="5"/>
      <c r="AU39" s="5"/>
      <c r="AV39" s="5"/>
      <c r="AW39" s="576"/>
    </row>
    <row r="40" spans="1:49" ht="12" customHeight="1">
      <c r="A40" s="1629"/>
      <c r="D40" s="57"/>
      <c r="E40" s="103"/>
      <c r="F40" s="119"/>
      <c r="G40" s="57"/>
      <c r="H40" s="103"/>
      <c r="I40" s="578"/>
      <c r="J40" s="118"/>
      <c r="K40" s="118"/>
      <c r="L40" s="121"/>
      <c r="M40" s="1304" t="s">
        <v>2592</v>
      </c>
      <c r="N40" s="118"/>
      <c r="O40" s="118"/>
      <c r="P40" s="118"/>
      <c r="Q40" s="119"/>
      <c r="R40" s="124" t="s">
        <v>8</v>
      </c>
      <c r="S40" s="1904"/>
      <c r="T40" s="1904"/>
      <c r="U40" s="1904"/>
      <c r="V40" s="1904"/>
      <c r="W40" s="1904"/>
      <c r="X40" s="1904"/>
      <c r="Y40" s="124" t="s">
        <v>94</v>
      </c>
      <c r="Z40" s="1284" t="s">
        <v>2593</v>
      </c>
      <c r="AA40" s="57"/>
      <c r="AB40" s="57"/>
      <c r="AC40" s="57"/>
      <c r="AD40" s="104"/>
      <c r="AE40" s="104"/>
      <c r="AF40" s="118"/>
      <c r="AG40" s="118"/>
      <c r="AH40" s="124"/>
      <c r="AI40" s="103"/>
      <c r="AJ40" s="1840"/>
      <c r="AK40" s="1841"/>
      <c r="AL40" s="1841"/>
      <c r="AM40" s="1842"/>
      <c r="AN40" s="119"/>
      <c r="AO40" s="57"/>
      <c r="AP40" s="106"/>
      <c r="AQ40" s="576"/>
      <c r="AR40" s="5"/>
      <c r="AS40" s="576"/>
      <c r="AT40" s="5"/>
      <c r="AU40" s="5"/>
      <c r="AV40" s="5"/>
      <c r="AW40" s="576"/>
    </row>
    <row r="41" spans="1:49" ht="12" customHeight="1">
      <c r="A41" s="1629"/>
      <c r="D41" s="57"/>
      <c r="E41" s="103"/>
      <c r="F41" s="119"/>
      <c r="G41" s="57"/>
      <c r="H41" s="103"/>
      <c r="I41" s="578"/>
      <c r="J41" s="118"/>
      <c r="K41" s="118"/>
      <c r="L41" s="121"/>
      <c r="M41" s="1305"/>
      <c r="N41" s="134"/>
      <c r="O41" s="134"/>
      <c r="P41" s="134"/>
      <c r="Q41" s="689" t="s">
        <v>1107</v>
      </c>
      <c r="R41" s="111" t="s">
        <v>2903</v>
      </c>
      <c r="S41" s="111"/>
      <c r="T41" s="111"/>
      <c r="U41" s="111"/>
      <c r="V41" s="111"/>
      <c r="W41" s="1283"/>
      <c r="X41" s="111"/>
      <c r="Y41" s="111"/>
      <c r="Z41" s="111"/>
      <c r="AA41" s="111"/>
      <c r="AB41" s="111"/>
      <c r="AC41" s="111"/>
      <c r="AD41" s="117"/>
      <c r="AE41" s="117"/>
      <c r="AF41" s="134"/>
      <c r="AG41" s="134"/>
      <c r="AH41" s="158"/>
      <c r="AI41" s="152"/>
      <c r="AJ41" s="1840"/>
      <c r="AK41" s="1841"/>
      <c r="AL41" s="1841"/>
      <c r="AM41" s="1842"/>
      <c r="AN41" s="119"/>
      <c r="AO41" s="57"/>
      <c r="AP41" s="106"/>
      <c r="AQ41" s="576"/>
      <c r="AR41" s="5"/>
      <c r="AS41" s="576"/>
      <c r="AT41" s="5"/>
      <c r="AU41" s="5"/>
      <c r="AV41" s="5"/>
      <c r="AW41" s="576"/>
    </row>
    <row r="42" spans="1:49" ht="12" customHeight="1">
      <c r="A42" s="1629"/>
      <c r="D42" s="57"/>
      <c r="E42" s="103"/>
      <c r="F42" s="119"/>
      <c r="G42" s="57"/>
      <c r="H42" s="103"/>
      <c r="I42" s="578"/>
      <c r="J42" s="118"/>
      <c r="K42" s="118"/>
      <c r="L42" s="121"/>
      <c r="M42" s="1304" t="s">
        <v>2859</v>
      </c>
      <c r="N42" s="118"/>
      <c r="O42" s="118"/>
      <c r="P42" s="118"/>
      <c r="Q42" s="119" t="s">
        <v>27</v>
      </c>
      <c r="R42" s="57" t="s">
        <v>2860</v>
      </c>
      <c r="S42" s="57"/>
      <c r="T42" s="57"/>
      <c r="U42" s="57"/>
      <c r="V42" s="57"/>
      <c r="X42" s="57"/>
      <c r="Y42" s="57"/>
      <c r="Z42" s="57"/>
      <c r="AA42" s="57"/>
      <c r="AB42" s="57"/>
      <c r="AC42" s="57"/>
      <c r="AD42" s="104"/>
      <c r="AE42" s="104"/>
      <c r="AF42" s="118"/>
      <c r="AG42" s="118"/>
      <c r="AH42" s="124"/>
      <c r="AI42" s="103"/>
      <c r="AJ42" s="1840"/>
      <c r="AK42" s="1841"/>
      <c r="AL42" s="1841"/>
      <c r="AM42" s="1842"/>
      <c r="AN42" s="119"/>
      <c r="AO42" s="57"/>
      <c r="AP42" s="106"/>
      <c r="AQ42" s="576"/>
      <c r="AR42" s="5"/>
      <c r="AS42" s="576"/>
      <c r="AT42" s="5"/>
      <c r="AU42" s="5"/>
      <c r="AV42" s="5"/>
      <c r="AW42" s="576"/>
    </row>
    <row r="43" spans="1:49" ht="12" customHeight="1">
      <c r="A43" s="1629"/>
      <c r="D43" s="57"/>
      <c r="E43" s="103"/>
      <c r="F43" s="119"/>
      <c r="G43" s="57"/>
      <c r="H43" s="103"/>
      <c r="I43" s="578"/>
      <c r="J43" s="118"/>
      <c r="K43" s="118"/>
      <c r="L43" s="121"/>
      <c r="M43" s="1304" t="s">
        <v>2592</v>
      </c>
      <c r="N43" s="118"/>
      <c r="O43" s="118"/>
      <c r="P43" s="118"/>
      <c r="Q43" s="119"/>
      <c r="R43" s="124" t="s">
        <v>8</v>
      </c>
      <c r="S43" s="1904"/>
      <c r="T43" s="1904"/>
      <c r="U43" s="1904"/>
      <c r="V43" s="1904"/>
      <c r="W43" s="1904"/>
      <c r="X43" s="1904"/>
      <c r="Y43" s="124" t="s">
        <v>94</v>
      </c>
      <c r="Z43" s="1284" t="s">
        <v>2593</v>
      </c>
      <c r="AA43" s="57"/>
      <c r="AB43" s="57"/>
      <c r="AC43" s="57"/>
      <c r="AD43" s="104"/>
      <c r="AE43" s="104"/>
      <c r="AF43" s="118"/>
      <c r="AG43" s="118"/>
      <c r="AH43" s="124"/>
      <c r="AI43" s="103"/>
      <c r="AJ43" s="1840"/>
      <c r="AK43" s="1841"/>
      <c r="AL43" s="1841"/>
      <c r="AM43" s="1842"/>
      <c r="AN43" s="119"/>
      <c r="AO43" s="57"/>
      <c r="AP43" s="106"/>
      <c r="AQ43" s="576"/>
      <c r="AR43" s="5"/>
      <c r="AS43" s="576"/>
      <c r="AT43" s="5"/>
      <c r="AU43" s="5"/>
      <c r="AV43" s="5"/>
      <c r="AW43" s="576"/>
    </row>
    <row r="44" spans="1:49" ht="12" customHeight="1">
      <c r="A44" s="1629"/>
      <c r="D44" s="57"/>
      <c r="E44" s="103"/>
      <c r="F44" s="119"/>
      <c r="G44" s="57"/>
      <c r="H44" s="103"/>
      <c r="I44" s="578"/>
      <c r="J44" s="118"/>
      <c r="K44" s="118"/>
      <c r="L44" s="121"/>
      <c r="M44" s="1281"/>
      <c r="N44" s="134"/>
      <c r="O44" s="134"/>
      <c r="P44" s="134"/>
      <c r="Q44" s="689" t="s">
        <v>1107</v>
      </c>
      <c r="R44" s="111" t="s">
        <v>2903</v>
      </c>
      <c r="S44" s="111"/>
      <c r="T44" s="111"/>
      <c r="U44" s="111"/>
      <c r="V44" s="111"/>
      <c r="W44" s="1283"/>
      <c r="X44" s="111"/>
      <c r="Y44" s="111"/>
      <c r="Z44" s="111"/>
      <c r="AA44" s="111"/>
      <c r="AB44" s="111"/>
      <c r="AC44" s="111"/>
      <c r="AD44" s="117"/>
      <c r="AE44" s="117"/>
      <c r="AF44" s="134"/>
      <c r="AG44" s="134"/>
      <c r="AH44" s="158"/>
      <c r="AI44" s="152"/>
      <c r="AJ44" s="1843"/>
      <c r="AK44" s="1844"/>
      <c r="AL44" s="1844"/>
      <c r="AM44" s="1845"/>
      <c r="AN44" s="119"/>
      <c r="AO44" s="57"/>
      <c r="AP44" s="106"/>
      <c r="AQ44" s="576"/>
      <c r="AR44" s="5"/>
      <c r="AS44" s="576"/>
      <c r="AT44" s="5"/>
      <c r="AU44" s="5"/>
      <c r="AV44" s="5"/>
      <c r="AW44" s="576"/>
    </row>
    <row r="45" spans="1:49" ht="12" customHeight="1">
      <c r="A45" s="1629"/>
      <c r="D45" s="57"/>
      <c r="E45" s="103"/>
      <c r="F45" s="119"/>
      <c r="G45" s="57"/>
      <c r="H45" s="103"/>
      <c r="I45" s="578"/>
      <c r="J45" s="118"/>
      <c r="K45" s="118"/>
      <c r="L45" s="121"/>
      <c r="M45" s="578" t="s">
        <v>2861</v>
      </c>
      <c r="N45" s="118"/>
      <c r="O45" s="118"/>
      <c r="P45" s="118"/>
      <c r="Q45" s="682" t="s">
        <v>1107</v>
      </c>
      <c r="R45" s="57" t="s">
        <v>2361</v>
      </c>
      <c r="S45" s="57"/>
      <c r="T45" s="57"/>
      <c r="U45" s="57"/>
      <c r="V45" s="57"/>
      <c r="X45" s="57"/>
      <c r="Y45" s="57"/>
      <c r="Z45" s="57"/>
      <c r="AA45" s="57"/>
      <c r="AB45" s="57"/>
      <c r="AC45" s="57"/>
      <c r="AD45" s="104"/>
      <c r="AE45" s="104"/>
      <c r="AF45" s="118"/>
      <c r="AG45" s="118"/>
      <c r="AH45" s="124"/>
      <c r="AI45" s="103"/>
      <c r="AJ45" s="682" t="s">
        <v>1107</v>
      </c>
      <c r="AK45" s="58" t="s">
        <v>2383</v>
      </c>
      <c r="AL45" s="58"/>
      <c r="AM45" s="58"/>
      <c r="AN45" s="119"/>
      <c r="AO45" s="57"/>
      <c r="AP45" s="106"/>
      <c r="AQ45" s="576"/>
      <c r="AR45" s="5"/>
      <c r="AS45" s="576"/>
      <c r="AT45" s="5"/>
      <c r="AU45" s="5"/>
      <c r="AV45" s="5"/>
      <c r="AW45" s="576"/>
    </row>
    <row r="46" spans="1:49" ht="12" customHeight="1">
      <c r="A46" s="1629"/>
      <c r="D46" s="57"/>
      <c r="E46" s="103"/>
      <c r="F46" s="119"/>
      <c r="G46" s="57"/>
      <c r="H46" s="103"/>
      <c r="I46" s="578"/>
      <c r="J46" s="118"/>
      <c r="K46" s="118"/>
      <c r="L46" s="121"/>
      <c r="M46" s="578"/>
      <c r="N46" s="118"/>
      <c r="O46" s="118"/>
      <c r="P46" s="118"/>
      <c r="Q46" s="119"/>
      <c r="R46" s="118" t="s">
        <v>8</v>
      </c>
      <c r="S46" s="683" t="s">
        <v>1107</v>
      </c>
      <c r="T46" s="57" t="s">
        <v>2362</v>
      </c>
      <c r="U46" s="57"/>
      <c r="V46" s="57"/>
      <c r="W46" s="57"/>
      <c r="Y46" s="683" t="s">
        <v>1107</v>
      </c>
      <c r="Z46" s="57" t="s">
        <v>2363</v>
      </c>
      <c r="AA46" s="57"/>
      <c r="AB46" s="57"/>
      <c r="AC46" s="57"/>
      <c r="AD46" s="124" t="s">
        <v>94</v>
      </c>
      <c r="AE46" s="124"/>
      <c r="AF46" s="124"/>
      <c r="AG46" s="124"/>
      <c r="AH46" s="124"/>
      <c r="AI46" s="103"/>
      <c r="AJ46" s="682" t="s">
        <v>1107</v>
      </c>
      <c r="AK46" s="58" t="s">
        <v>2384</v>
      </c>
      <c r="AL46" s="58"/>
      <c r="AM46" s="58"/>
      <c r="AN46" s="119"/>
      <c r="AO46" s="57"/>
      <c r="AP46" s="106"/>
      <c r="AQ46" s="576"/>
      <c r="AR46" s="5"/>
      <c r="AS46" s="576"/>
      <c r="AT46" s="5"/>
      <c r="AU46" s="5"/>
      <c r="AV46" s="5"/>
      <c r="AW46" s="576"/>
    </row>
    <row r="47" spans="1:49" ht="12" customHeight="1">
      <c r="A47" s="1629"/>
      <c r="D47" s="57"/>
      <c r="E47" s="103"/>
      <c r="F47" s="119"/>
      <c r="G47" s="57"/>
      <c r="H47" s="103"/>
      <c r="I47" s="578"/>
      <c r="J47" s="118"/>
      <c r="K47" s="118"/>
      <c r="L47" s="121"/>
      <c r="M47" s="1281"/>
      <c r="N47" s="134"/>
      <c r="O47" s="134"/>
      <c r="P47" s="134"/>
      <c r="Q47" s="122"/>
      <c r="R47" s="111"/>
      <c r="S47" s="111"/>
      <c r="T47" s="111"/>
      <c r="U47" s="111"/>
      <c r="V47" s="111"/>
      <c r="W47" s="1283"/>
      <c r="X47" s="111"/>
      <c r="Y47" s="111"/>
      <c r="Z47" s="111"/>
      <c r="AA47" s="111"/>
      <c r="AB47" s="111"/>
      <c r="AC47" s="111"/>
      <c r="AD47" s="117"/>
      <c r="AE47" s="117"/>
      <c r="AF47" s="134"/>
      <c r="AG47" s="134"/>
      <c r="AH47" s="158"/>
      <c r="AI47" s="152"/>
      <c r="AJ47" s="702" t="s">
        <v>1107</v>
      </c>
      <c r="AK47" s="1863"/>
      <c r="AL47" s="1863"/>
      <c r="AM47" s="1864"/>
      <c r="AN47" s="119"/>
      <c r="AO47" s="57"/>
      <c r="AP47" s="106"/>
      <c r="AQ47" s="576"/>
      <c r="AR47" s="5"/>
      <c r="AT47" s="5"/>
      <c r="AU47" s="5"/>
      <c r="AV47" s="5"/>
      <c r="AW47" s="576"/>
    </row>
    <row r="48" spans="1:49" ht="12" customHeight="1">
      <c r="A48" s="1629"/>
      <c r="D48" s="57"/>
      <c r="E48" s="103"/>
      <c r="F48" s="119"/>
      <c r="G48" s="57"/>
      <c r="H48" s="103"/>
      <c r="I48" s="578"/>
      <c r="J48" s="118"/>
      <c r="K48" s="118"/>
      <c r="L48" s="121"/>
      <c r="M48" s="578" t="s">
        <v>2364</v>
      </c>
      <c r="N48" s="118"/>
      <c r="O48" s="118"/>
      <c r="P48" s="118"/>
      <c r="Q48" s="682" t="s">
        <v>1107</v>
      </c>
      <c r="R48" s="57" t="s">
        <v>2364</v>
      </c>
      <c r="S48" s="57"/>
      <c r="T48" s="57"/>
      <c r="U48" s="57"/>
      <c r="V48" s="57"/>
      <c r="W48" s="124" t="s">
        <v>8</v>
      </c>
      <c r="X48" s="1743"/>
      <c r="Y48" s="1743"/>
      <c r="Z48" s="1743"/>
      <c r="AA48" s="1743"/>
      <c r="AB48" s="1743"/>
      <c r="AC48" s="1743"/>
      <c r="AD48" s="1743"/>
      <c r="AE48" s="1743"/>
      <c r="AF48" s="1743"/>
      <c r="AG48" s="124" t="s">
        <v>94</v>
      </c>
      <c r="AH48" s="124"/>
      <c r="AI48" s="103"/>
      <c r="AJ48" s="702" t="s">
        <v>1107</v>
      </c>
      <c r="AK48" s="1863"/>
      <c r="AL48" s="1863"/>
      <c r="AM48" s="1864"/>
      <c r="AN48" s="119"/>
      <c r="AO48" s="57"/>
      <c r="AP48" s="106"/>
      <c r="AQ48" s="576"/>
      <c r="AR48" s="5"/>
      <c r="AS48" s="576"/>
      <c r="AT48" s="5"/>
      <c r="AU48" s="5"/>
      <c r="AV48" s="5"/>
      <c r="AW48" s="576"/>
    </row>
    <row r="49" spans="1:49" ht="12" customHeight="1">
      <c r="A49" s="1629"/>
      <c r="D49" s="57"/>
      <c r="E49" s="103"/>
      <c r="F49" s="119"/>
      <c r="G49" s="57"/>
      <c r="H49" s="103"/>
      <c r="I49" s="578"/>
      <c r="J49" s="118"/>
      <c r="K49" s="118"/>
      <c r="L49" s="121"/>
      <c r="M49" s="1281"/>
      <c r="N49" s="134"/>
      <c r="O49" s="134"/>
      <c r="P49" s="134"/>
      <c r="Q49" s="122"/>
      <c r="R49" s="111"/>
      <c r="S49" s="111"/>
      <c r="T49" s="111"/>
      <c r="U49" s="111"/>
      <c r="V49" s="111"/>
      <c r="W49" s="1283"/>
      <c r="X49" s="111"/>
      <c r="Y49" s="111"/>
      <c r="Z49" s="111"/>
      <c r="AA49" s="111"/>
      <c r="AB49" s="111"/>
      <c r="AC49" s="111"/>
      <c r="AD49" s="117"/>
      <c r="AE49" s="117"/>
      <c r="AF49" s="134"/>
      <c r="AG49" s="134"/>
      <c r="AH49" s="158"/>
      <c r="AI49" s="152"/>
      <c r="AJ49" s="58"/>
      <c r="AK49" s="58"/>
      <c r="AL49" s="58"/>
      <c r="AM49" s="58"/>
      <c r="AN49" s="119"/>
      <c r="AO49" s="57"/>
      <c r="AP49" s="106"/>
      <c r="AQ49" s="576"/>
      <c r="AR49" s="5"/>
      <c r="AS49" s="576"/>
      <c r="AT49" s="5"/>
      <c r="AU49" s="5"/>
      <c r="AV49" s="5"/>
      <c r="AW49" s="576"/>
    </row>
    <row r="50" spans="1:49" ht="12" customHeight="1">
      <c r="A50" s="1629"/>
      <c r="D50" s="57"/>
      <c r="E50" s="103"/>
      <c r="F50" s="119"/>
      <c r="G50" s="57"/>
      <c r="H50" s="103"/>
      <c r="I50" s="578"/>
      <c r="J50" s="118"/>
      <c r="K50" s="118"/>
      <c r="L50" s="121"/>
      <c r="M50" s="1883" t="s">
        <v>2862</v>
      </c>
      <c r="N50" s="1884"/>
      <c r="O50" s="1884"/>
      <c r="P50" s="1885"/>
      <c r="Q50" s="682" t="s">
        <v>1107</v>
      </c>
      <c r="R50" s="109" t="s">
        <v>2863</v>
      </c>
      <c r="S50" s="109"/>
      <c r="T50" s="109"/>
      <c r="U50" s="109"/>
      <c r="V50" s="109"/>
      <c r="W50" s="1306"/>
      <c r="X50" s="109"/>
      <c r="Y50" s="109"/>
      <c r="Z50" s="109"/>
      <c r="AA50" s="109"/>
      <c r="AB50" s="109"/>
      <c r="AC50" s="109"/>
      <c r="AD50" s="1288"/>
      <c r="AE50" s="1288"/>
      <c r="AF50" s="139"/>
      <c r="AG50" s="139"/>
      <c r="AH50" s="157"/>
      <c r="AI50" s="541"/>
      <c r="AJ50" s="105"/>
      <c r="AN50" s="119"/>
      <c r="AO50" s="57"/>
      <c r="AP50" s="1294"/>
      <c r="AQ50" s="70"/>
      <c r="AS50" s="576"/>
      <c r="AT50" s="5"/>
      <c r="AU50" s="5"/>
      <c r="AV50" s="5"/>
      <c r="AW50" s="576"/>
    </row>
    <row r="51" spans="1:49" ht="12" customHeight="1">
      <c r="A51" s="1629"/>
      <c r="D51" s="57"/>
      <c r="E51" s="103"/>
      <c r="F51" s="119"/>
      <c r="G51" s="57"/>
      <c r="H51" s="103"/>
      <c r="I51" s="1281"/>
      <c r="J51" s="134"/>
      <c r="K51" s="134"/>
      <c r="L51" s="123"/>
      <c r="M51" s="1888"/>
      <c r="N51" s="1889"/>
      <c r="O51" s="1889"/>
      <c r="P51" s="1890"/>
      <c r="Q51" s="122"/>
      <c r="R51" s="158" t="s">
        <v>8</v>
      </c>
      <c r="S51" s="1755"/>
      <c r="T51" s="1755"/>
      <c r="U51" s="1755"/>
      <c r="V51" s="1755"/>
      <c r="W51" s="1755"/>
      <c r="X51" s="1755"/>
      <c r="Y51" s="1755"/>
      <c r="Z51" s="1755"/>
      <c r="AA51" s="1755"/>
      <c r="AB51" s="1755"/>
      <c r="AC51" s="1755"/>
      <c r="AD51" s="1755"/>
      <c r="AE51" s="1755"/>
      <c r="AF51" s="1755"/>
      <c r="AG51" s="158" t="s">
        <v>94</v>
      </c>
      <c r="AH51" s="158"/>
      <c r="AI51" s="544"/>
      <c r="AJ51" s="112"/>
      <c r="AK51" s="1283"/>
      <c r="AL51" s="1283"/>
      <c r="AM51" s="1283"/>
      <c r="AN51" s="122"/>
      <c r="AO51" s="111"/>
      <c r="AP51" s="1296"/>
      <c r="AQ51" s="70"/>
      <c r="AS51" s="576"/>
      <c r="AT51" s="5"/>
      <c r="AU51" s="5"/>
      <c r="AV51" s="5"/>
      <c r="AW51" s="576"/>
    </row>
    <row r="52" spans="1:49" ht="12" customHeight="1">
      <c r="A52" s="1629"/>
      <c r="D52" s="57"/>
      <c r="E52" s="103"/>
      <c r="F52" s="119"/>
      <c r="G52" s="57"/>
      <c r="H52" s="103"/>
      <c r="I52" s="578" t="s">
        <v>2366</v>
      </c>
      <c r="J52" s="118"/>
      <c r="K52" s="118"/>
      <c r="L52" s="121"/>
      <c r="M52" s="578" t="s">
        <v>2368</v>
      </c>
      <c r="N52" s="118"/>
      <c r="O52" s="118"/>
      <c r="P52" s="118"/>
      <c r="Q52" s="119"/>
      <c r="R52" s="124" t="s">
        <v>8</v>
      </c>
      <c r="S52" s="1743"/>
      <c r="T52" s="1743"/>
      <c r="U52" s="1743"/>
      <c r="V52" s="1743"/>
      <c r="W52" s="1743"/>
      <c r="X52" s="1743"/>
      <c r="Y52" s="1743"/>
      <c r="Z52" s="1743"/>
      <c r="AA52" s="1743"/>
      <c r="AB52" s="1743"/>
      <c r="AC52" s="1743"/>
      <c r="AD52" s="1743"/>
      <c r="AE52" s="1743"/>
      <c r="AF52" s="1743"/>
      <c r="AG52" s="124" t="s">
        <v>94</v>
      </c>
      <c r="AH52" s="124"/>
      <c r="AI52" s="103"/>
      <c r="AJ52" s="682" t="s">
        <v>1107</v>
      </c>
      <c r="AK52" s="58" t="s">
        <v>2383</v>
      </c>
      <c r="AL52" s="58"/>
      <c r="AM52" s="58"/>
      <c r="AN52" s="119" t="s">
        <v>3</v>
      </c>
      <c r="AO52" s="57" t="s">
        <v>1829</v>
      </c>
      <c r="AP52" s="106"/>
      <c r="AQ52" s="576"/>
      <c r="AR52" s="5"/>
      <c r="AS52" s="576"/>
      <c r="AT52" s="5"/>
      <c r="AU52" s="5"/>
      <c r="AV52" s="5"/>
      <c r="AW52" s="576"/>
    </row>
    <row r="53" spans="1:49" ht="12" customHeight="1">
      <c r="A53" s="1629"/>
      <c r="D53" s="57"/>
      <c r="E53" s="103"/>
      <c r="F53" s="119"/>
      <c r="G53" s="57"/>
      <c r="H53" s="103"/>
      <c r="I53" s="578" t="s">
        <v>2367</v>
      </c>
      <c r="J53" s="118"/>
      <c r="K53" s="118"/>
      <c r="L53" s="121"/>
      <c r="M53" s="1281"/>
      <c r="N53" s="134"/>
      <c r="O53" s="134"/>
      <c r="P53" s="134"/>
      <c r="Q53" s="122"/>
      <c r="R53" s="111"/>
      <c r="S53" s="111"/>
      <c r="T53" s="111"/>
      <c r="U53" s="111"/>
      <c r="V53" s="111"/>
      <c r="W53" s="1283"/>
      <c r="X53" s="111"/>
      <c r="Y53" s="111"/>
      <c r="Z53" s="111"/>
      <c r="AA53" s="111"/>
      <c r="AB53" s="111"/>
      <c r="AC53" s="111"/>
      <c r="AD53" s="117"/>
      <c r="AE53" s="117"/>
      <c r="AF53" s="134"/>
      <c r="AG53" s="134"/>
      <c r="AH53" s="158"/>
      <c r="AI53" s="152"/>
      <c r="AJ53" s="682" t="s">
        <v>1107</v>
      </c>
      <c r="AK53" s="58" t="s">
        <v>2384</v>
      </c>
      <c r="AL53" s="58"/>
      <c r="AM53" s="58"/>
      <c r="AN53" s="119" t="s">
        <v>3</v>
      </c>
      <c r="AO53" s="57" t="s">
        <v>1830</v>
      </c>
      <c r="AP53" s="106"/>
      <c r="AQ53" s="576"/>
      <c r="AR53" s="5"/>
      <c r="AS53" s="576"/>
      <c r="AT53" s="5"/>
      <c r="AU53" s="5"/>
      <c r="AV53" s="5"/>
      <c r="AW53" s="576"/>
    </row>
    <row r="54" spans="1:49" ht="12" customHeight="1">
      <c r="A54" s="1629"/>
      <c r="D54" s="57"/>
      <c r="E54" s="103"/>
      <c r="F54" s="119"/>
      <c r="G54" s="57"/>
      <c r="H54" s="103"/>
      <c r="I54" s="578"/>
      <c r="J54" s="118"/>
      <c r="K54" s="118"/>
      <c r="L54" s="121"/>
      <c r="M54" s="578" t="s">
        <v>2369</v>
      </c>
      <c r="N54" s="118"/>
      <c r="O54" s="118"/>
      <c r="P54" s="118"/>
      <c r="Q54" s="119"/>
      <c r="R54" s="124" t="s">
        <v>8</v>
      </c>
      <c r="S54" s="1743"/>
      <c r="T54" s="1743"/>
      <c r="U54" s="1743"/>
      <c r="V54" s="1743"/>
      <c r="W54" s="1743"/>
      <c r="X54" s="1743"/>
      <c r="Y54" s="1743"/>
      <c r="Z54" s="1743"/>
      <c r="AA54" s="1743"/>
      <c r="AB54" s="1743"/>
      <c r="AC54" s="1743"/>
      <c r="AD54" s="1743"/>
      <c r="AE54" s="1743"/>
      <c r="AF54" s="1743"/>
      <c r="AG54" s="124" t="s">
        <v>94</v>
      </c>
      <c r="AH54" s="124"/>
      <c r="AI54" s="103"/>
      <c r="AJ54" s="682" t="s">
        <v>1107</v>
      </c>
      <c r="AK54" s="58" t="s">
        <v>2864</v>
      </c>
      <c r="AL54" s="58"/>
      <c r="AM54" s="58"/>
      <c r="AN54" s="119"/>
      <c r="AO54" s="57"/>
      <c r="AP54" s="106"/>
      <c r="AQ54" s="576"/>
      <c r="AR54" s="5"/>
      <c r="AS54" s="576"/>
      <c r="AT54" s="5"/>
      <c r="AU54" s="5"/>
      <c r="AV54" s="5"/>
      <c r="AW54" s="576"/>
    </row>
    <row r="55" spans="1:49" ht="12" customHeight="1">
      <c r="A55" s="1629"/>
      <c r="D55" s="57"/>
      <c r="E55" s="103"/>
      <c r="F55" s="119"/>
      <c r="G55" s="57"/>
      <c r="H55" s="103"/>
      <c r="I55" s="578"/>
      <c r="J55" s="118"/>
      <c r="K55" s="118"/>
      <c r="L55" s="121"/>
      <c r="M55" s="1281"/>
      <c r="N55" s="134"/>
      <c r="O55" s="134"/>
      <c r="P55" s="134"/>
      <c r="Q55" s="122"/>
      <c r="R55" s="111"/>
      <c r="S55" s="111"/>
      <c r="T55" s="111"/>
      <c r="U55" s="111"/>
      <c r="V55" s="111"/>
      <c r="W55" s="1283"/>
      <c r="X55" s="111"/>
      <c r="Y55" s="111"/>
      <c r="Z55" s="111"/>
      <c r="AA55" s="111"/>
      <c r="AB55" s="111"/>
      <c r="AC55" s="111"/>
      <c r="AD55" s="117"/>
      <c r="AE55" s="117"/>
      <c r="AF55" s="134"/>
      <c r="AG55" s="134"/>
      <c r="AH55" s="158"/>
      <c r="AI55" s="152"/>
      <c r="AJ55" s="702" t="s">
        <v>1107</v>
      </c>
      <c r="AK55" s="1863"/>
      <c r="AL55" s="1863"/>
      <c r="AM55" s="1864"/>
      <c r="AN55" s="119"/>
      <c r="AO55" s="57"/>
      <c r="AP55" s="106"/>
      <c r="AQ55" s="576"/>
      <c r="AR55" s="5"/>
      <c r="AS55" s="576"/>
      <c r="AT55" s="5"/>
      <c r="AU55" s="5"/>
      <c r="AV55" s="5"/>
      <c r="AW55" s="576"/>
    </row>
    <row r="56" spans="1:49" ht="12" customHeight="1">
      <c r="A56" s="1629"/>
      <c r="D56" s="57"/>
      <c r="E56" s="103"/>
      <c r="F56" s="119"/>
      <c r="G56" s="57"/>
      <c r="H56" s="103"/>
      <c r="I56" s="578"/>
      <c r="J56" s="118"/>
      <c r="K56" s="118"/>
      <c r="L56" s="121"/>
      <c r="M56" s="578" t="s">
        <v>2370</v>
      </c>
      <c r="N56" s="118"/>
      <c r="O56" s="118"/>
      <c r="P56" s="118"/>
      <c r="Q56" s="119"/>
      <c r="R56" s="124" t="s">
        <v>8</v>
      </c>
      <c r="S56" s="1743"/>
      <c r="T56" s="1743"/>
      <c r="U56" s="1743"/>
      <c r="V56" s="1743"/>
      <c r="W56" s="1743"/>
      <c r="X56" s="1743"/>
      <c r="Y56" s="1743"/>
      <c r="Z56" s="1743"/>
      <c r="AA56" s="1743"/>
      <c r="AB56" s="1743"/>
      <c r="AC56" s="1743"/>
      <c r="AD56" s="1743"/>
      <c r="AE56" s="1743"/>
      <c r="AF56" s="1743"/>
      <c r="AG56" s="124" t="s">
        <v>94</v>
      </c>
      <c r="AH56" s="124"/>
      <c r="AI56" s="103"/>
      <c r="AJ56" s="58"/>
      <c r="AK56" s="58"/>
      <c r="AL56" s="58"/>
      <c r="AM56" s="58"/>
      <c r="AN56" s="119"/>
      <c r="AO56" s="57"/>
      <c r="AP56" s="106"/>
      <c r="AQ56" s="576"/>
      <c r="AR56" s="5"/>
      <c r="AS56" s="576"/>
      <c r="AT56" s="5"/>
      <c r="AU56" s="5"/>
      <c r="AV56" s="5"/>
      <c r="AW56" s="576"/>
    </row>
    <row r="57" spans="1:49" ht="12" customHeight="1">
      <c r="A57" s="1629"/>
      <c r="D57" s="57"/>
      <c r="E57" s="103"/>
      <c r="F57" s="119"/>
      <c r="G57" s="57"/>
      <c r="H57" s="103"/>
      <c r="I57" s="578"/>
      <c r="J57" s="118"/>
      <c r="K57" s="118"/>
      <c r="L57" s="121"/>
      <c r="M57" s="1281" t="s">
        <v>2371</v>
      </c>
      <c r="N57" s="134"/>
      <c r="O57" s="134"/>
      <c r="P57" s="134"/>
      <c r="Q57" s="122"/>
      <c r="R57" s="111"/>
      <c r="S57" s="111"/>
      <c r="T57" s="111"/>
      <c r="U57" s="111"/>
      <c r="V57" s="111"/>
      <c r="W57" s="1283"/>
      <c r="X57" s="111"/>
      <c r="Y57" s="111"/>
      <c r="Z57" s="111"/>
      <c r="AA57" s="111"/>
      <c r="AB57" s="111"/>
      <c r="AC57" s="111"/>
      <c r="AD57" s="117"/>
      <c r="AE57" s="117"/>
      <c r="AF57" s="134"/>
      <c r="AG57" s="134"/>
      <c r="AH57" s="158"/>
      <c r="AI57" s="152"/>
      <c r="AJ57" s="58"/>
      <c r="AK57" s="58"/>
      <c r="AL57" s="58"/>
      <c r="AM57" s="58"/>
      <c r="AN57" s="119"/>
      <c r="AO57" s="57"/>
      <c r="AP57" s="106"/>
      <c r="AQ57" s="576"/>
      <c r="AR57" s="5"/>
      <c r="AS57" s="576"/>
      <c r="AT57" s="5"/>
      <c r="AU57" s="5"/>
      <c r="AV57" s="5"/>
      <c r="AW57" s="576"/>
    </row>
    <row r="58" spans="1:49" ht="12" customHeight="1">
      <c r="A58" s="1629"/>
      <c r="D58" s="57"/>
      <c r="E58" s="103"/>
      <c r="F58" s="119"/>
      <c r="G58" s="57"/>
      <c r="H58" s="103"/>
      <c r="I58" s="578"/>
      <c r="J58" s="118"/>
      <c r="K58" s="118"/>
      <c r="L58" s="121"/>
      <c r="M58" s="578" t="s">
        <v>2372</v>
      </c>
      <c r="N58" s="118"/>
      <c r="O58" s="118"/>
      <c r="P58" s="118"/>
      <c r="Q58" s="119" t="s">
        <v>2373</v>
      </c>
      <c r="R58" s="57"/>
      <c r="S58" s="57"/>
      <c r="T58" s="57"/>
      <c r="U58" s="124" t="s">
        <v>8</v>
      </c>
      <c r="V58" s="1817"/>
      <c r="W58" s="1817"/>
      <c r="X58" s="1817"/>
      <c r="Y58" s="1817"/>
      <c r="Z58" s="1817"/>
      <c r="AA58" s="1817"/>
      <c r="AB58" s="1817"/>
      <c r="AC58" s="1817"/>
      <c r="AD58" s="1817"/>
      <c r="AE58" s="1817"/>
      <c r="AF58" s="1817"/>
      <c r="AG58" s="124" t="s">
        <v>94</v>
      </c>
      <c r="AH58" s="124"/>
      <c r="AI58" s="103"/>
      <c r="AJ58" s="58"/>
      <c r="AK58" s="58"/>
      <c r="AL58" s="58"/>
      <c r="AM58" s="58"/>
      <c r="AN58" s="119"/>
      <c r="AO58" s="57"/>
      <c r="AP58" s="106"/>
      <c r="AQ58" s="576"/>
      <c r="AR58" s="5"/>
      <c r="AS58" s="576"/>
      <c r="AT58" s="5"/>
      <c r="AU58" s="5"/>
      <c r="AV58" s="5"/>
      <c r="AW58" s="576"/>
    </row>
    <row r="59" spans="1:49" ht="12" customHeight="1">
      <c r="A59" s="1629"/>
      <c r="D59" s="57"/>
      <c r="E59" s="103"/>
      <c r="F59" s="119"/>
      <c r="G59" s="57"/>
      <c r="H59" s="103"/>
      <c r="I59" s="578"/>
      <c r="J59" s="118"/>
      <c r="K59" s="118"/>
      <c r="L59" s="121"/>
      <c r="M59" s="578"/>
      <c r="N59" s="118"/>
      <c r="O59" s="118"/>
      <c r="P59" s="118"/>
      <c r="Q59" s="119"/>
      <c r="R59" s="57" t="s">
        <v>27</v>
      </c>
      <c r="S59" s="57" t="s">
        <v>2374</v>
      </c>
      <c r="T59" s="57"/>
      <c r="U59" s="57"/>
      <c r="V59" s="57"/>
      <c r="W59" s="683" t="s">
        <v>1107</v>
      </c>
      <c r="X59" s="57" t="s">
        <v>2376</v>
      </c>
      <c r="Y59" s="57"/>
      <c r="Z59" s="57"/>
      <c r="AA59" s="57"/>
      <c r="AB59" s="57"/>
      <c r="AC59" s="683" t="s">
        <v>1107</v>
      </c>
      <c r="AD59" s="58" t="s">
        <v>2377</v>
      </c>
      <c r="AE59" s="104"/>
      <c r="AF59" s="118"/>
      <c r="AG59" s="118"/>
      <c r="AH59" s="124"/>
      <c r="AI59" s="103"/>
      <c r="AJ59" s="58"/>
      <c r="AK59" s="58"/>
      <c r="AL59" s="58"/>
      <c r="AM59" s="58"/>
      <c r="AN59" s="119"/>
      <c r="AO59" s="57"/>
      <c r="AP59" s="106"/>
      <c r="AQ59" s="576"/>
      <c r="AR59" s="5"/>
      <c r="AS59" s="5"/>
      <c r="AT59" s="5"/>
      <c r="AU59" s="5"/>
      <c r="AV59" s="5"/>
      <c r="AW59" s="576"/>
    </row>
    <row r="60" spans="1:49" ht="12" customHeight="1">
      <c r="A60" s="1629"/>
      <c r="D60" s="57"/>
      <c r="E60" s="103"/>
      <c r="F60" s="119"/>
      <c r="G60" s="57"/>
      <c r="H60" s="103"/>
      <c r="I60" s="578"/>
      <c r="J60" s="118"/>
      <c r="K60" s="118"/>
      <c r="L60" s="121"/>
      <c r="M60" s="578"/>
      <c r="N60" s="118"/>
      <c r="O60" s="118"/>
      <c r="P60" s="118"/>
      <c r="Q60" s="119"/>
      <c r="R60" s="57" t="s">
        <v>27</v>
      </c>
      <c r="S60" s="57" t="s">
        <v>2375</v>
      </c>
      <c r="T60" s="57"/>
      <c r="U60" s="57"/>
      <c r="V60" s="57"/>
      <c r="W60" s="683" t="s">
        <v>1107</v>
      </c>
      <c r="X60" s="57" t="s">
        <v>2380</v>
      </c>
      <c r="Y60" s="57"/>
      <c r="Z60" s="57"/>
      <c r="AA60" s="57"/>
      <c r="AB60" s="57"/>
      <c r="AC60" s="57"/>
      <c r="AD60" s="104"/>
      <c r="AE60" s="104"/>
      <c r="AF60" s="118"/>
      <c r="AG60" s="118"/>
      <c r="AH60" s="124"/>
      <c r="AI60" s="103"/>
      <c r="AJ60" s="58"/>
      <c r="AK60" s="58"/>
      <c r="AL60" s="58"/>
      <c r="AM60" s="58"/>
      <c r="AN60" s="119"/>
      <c r="AO60" s="57"/>
      <c r="AP60" s="106"/>
      <c r="AQ60" s="576"/>
      <c r="AR60" s="5"/>
      <c r="AS60" s="576"/>
      <c r="AT60" s="5"/>
      <c r="AU60" s="5"/>
      <c r="AV60" s="5"/>
      <c r="AW60" s="576"/>
    </row>
    <row r="61" spans="1:49" ht="12" customHeight="1">
      <c r="A61" s="1629"/>
      <c r="D61" s="57"/>
      <c r="E61" s="103"/>
      <c r="F61" s="119"/>
      <c r="G61" s="57"/>
      <c r="H61" s="103"/>
      <c r="I61" s="578"/>
      <c r="J61" s="118"/>
      <c r="K61" s="118"/>
      <c r="L61" s="121"/>
      <c r="M61" s="578"/>
      <c r="N61" s="118"/>
      <c r="O61" s="118"/>
      <c r="P61" s="118"/>
      <c r="Q61" s="119"/>
      <c r="R61" s="57"/>
      <c r="S61" s="57"/>
      <c r="T61" s="57"/>
      <c r="U61" s="57"/>
      <c r="V61" s="57"/>
      <c r="W61" s="124" t="s">
        <v>8</v>
      </c>
      <c r="X61" s="1759"/>
      <c r="Y61" s="1759"/>
      <c r="Z61" s="1759"/>
      <c r="AA61" s="1759"/>
      <c r="AB61" s="1759"/>
      <c r="AC61" s="1759"/>
      <c r="AD61" s="1759"/>
      <c r="AE61" s="1759"/>
      <c r="AF61" s="1759"/>
      <c r="AG61" s="124" t="s">
        <v>94</v>
      </c>
      <c r="AH61" s="124"/>
      <c r="AI61" s="103"/>
      <c r="AJ61" s="58"/>
      <c r="AK61" s="58"/>
      <c r="AL61" s="58"/>
      <c r="AM61" s="58"/>
      <c r="AN61" s="119"/>
      <c r="AO61" s="57"/>
      <c r="AP61" s="106"/>
      <c r="AQ61" s="576"/>
      <c r="AR61" s="5"/>
      <c r="AS61" s="576"/>
      <c r="AT61" s="5"/>
      <c r="AU61" s="5"/>
      <c r="AV61" s="5"/>
      <c r="AW61" s="576"/>
    </row>
    <row r="62" spans="1:49" ht="12" customHeight="1">
      <c r="A62" s="1629"/>
      <c r="D62" s="57"/>
      <c r="E62" s="103"/>
      <c r="F62" s="119"/>
      <c r="G62" s="57"/>
      <c r="H62" s="103"/>
      <c r="I62" s="578"/>
      <c r="J62" s="118"/>
      <c r="K62" s="118"/>
      <c r="L62" s="121"/>
      <c r="M62" s="578"/>
      <c r="N62" s="118"/>
      <c r="O62" s="118"/>
      <c r="P62" s="118"/>
      <c r="Q62" s="119"/>
      <c r="R62" s="57" t="s">
        <v>27</v>
      </c>
      <c r="S62" s="57" t="s">
        <v>2378</v>
      </c>
      <c r="T62" s="57"/>
      <c r="U62" s="57"/>
      <c r="V62" s="57"/>
      <c r="W62" s="683" t="s">
        <v>1107</v>
      </c>
      <c r="X62" s="57" t="s">
        <v>2381</v>
      </c>
      <c r="Y62" s="57"/>
      <c r="Z62" s="57"/>
      <c r="AA62" s="57"/>
      <c r="AB62" s="57"/>
      <c r="AC62" s="57"/>
      <c r="AD62" s="104"/>
      <c r="AE62" s="104"/>
      <c r="AF62" s="118"/>
      <c r="AG62" s="118"/>
      <c r="AH62" s="124"/>
      <c r="AI62" s="103"/>
      <c r="AJ62" s="58"/>
      <c r="AK62" s="58"/>
      <c r="AL62" s="58"/>
      <c r="AM62" s="58"/>
      <c r="AN62" s="119"/>
      <c r="AO62" s="57"/>
      <c r="AP62" s="106"/>
      <c r="AQ62" s="576"/>
      <c r="AR62" s="5"/>
      <c r="AS62" s="576"/>
      <c r="AT62" s="5"/>
      <c r="AU62" s="5"/>
      <c r="AV62" s="5"/>
      <c r="AW62" s="5"/>
    </row>
    <row r="63" spans="1:49" ht="12" customHeight="1">
      <c r="A63" s="1629"/>
      <c r="D63" s="57"/>
      <c r="E63" s="103"/>
      <c r="F63" s="119"/>
      <c r="G63" s="57"/>
      <c r="H63" s="103"/>
      <c r="I63" s="578"/>
      <c r="J63" s="118"/>
      <c r="K63" s="118"/>
      <c r="L63" s="121"/>
      <c r="M63" s="578"/>
      <c r="N63" s="118"/>
      <c r="O63" s="118"/>
      <c r="P63" s="118"/>
      <c r="Q63" s="119"/>
      <c r="R63" s="57" t="s">
        <v>27</v>
      </c>
      <c r="S63" s="57" t="s">
        <v>2379</v>
      </c>
      <c r="T63" s="57"/>
      <c r="U63" s="57"/>
      <c r="V63" s="57"/>
      <c r="W63" s="683" t="s">
        <v>1107</v>
      </c>
      <c r="X63" s="57" t="s">
        <v>2382</v>
      </c>
      <c r="Y63" s="57"/>
      <c r="Z63" s="57"/>
      <c r="AA63" s="57"/>
      <c r="AB63" s="57"/>
      <c r="AC63" s="57"/>
      <c r="AD63" s="104"/>
      <c r="AE63" s="104"/>
      <c r="AF63" s="118"/>
      <c r="AG63" s="118"/>
      <c r="AH63" s="124"/>
      <c r="AI63" s="103"/>
      <c r="AJ63" s="58"/>
      <c r="AK63" s="58"/>
      <c r="AL63" s="58"/>
      <c r="AM63" s="58"/>
      <c r="AN63" s="119"/>
      <c r="AO63" s="57"/>
      <c r="AP63" s="106"/>
      <c r="AQ63" s="576"/>
      <c r="AR63" s="5"/>
      <c r="AS63" s="576"/>
      <c r="AT63" s="5"/>
      <c r="AU63" s="5"/>
      <c r="AV63" s="5"/>
      <c r="AW63" s="576"/>
    </row>
    <row r="64" spans="1:49" ht="12" customHeight="1">
      <c r="A64" s="1629"/>
      <c r="D64" s="57"/>
      <c r="E64" s="103"/>
      <c r="F64" s="119"/>
      <c r="G64" s="57"/>
      <c r="H64" s="103"/>
      <c r="I64" s="578"/>
      <c r="J64" s="118"/>
      <c r="K64" s="118"/>
      <c r="L64" s="121"/>
      <c r="M64" s="1281"/>
      <c r="N64" s="134"/>
      <c r="O64" s="134"/>
      <c r="P64" s="134"/>
      <c r="Q64" s="122"/>
      <c r="R64" s="111"/>
      <c r="S64" s="111"/>
      <c r="T64" s="111"/>
      <c r="U64" s="111"/>
      <c r="V64" s="111"/>
      <c r="W64" s="1283"/>
      <c r="X64" s="111"/>
      <c r="Y64" s="111"/>
      <c r="Z64" s="111"/>
      <c r="AA64" s="111"/>
      <c r="AB64" s="111"/>
      <c r="AC64" s="111"/>
      <c r="AD64" s="117"/>
      <c r="AE64" s="117"/>
      <c r="AF64" s="134"/>
      <c r="AG64" s="134"/>
      <c r="AH64" s="158"/>
      <c r="AI64" s="152"/>
      <c r="AJ64" s="58"/>
      <c r="AK64" s="58"/>
      <c r="AL64" s="58"/>
      <c r="AM64" s="58"/>
      <c r="AN64" s="119"/>
      <c r="AO64" s="57"/>
      <c r="AP64" s="106"/>
      <c r="AQ64" s="576"/>
      <c r="AR64" s="5"/>
      <c r="AS64" s="5"/>
      <c r="AT64" s="5"/>
      <c r="AU64" s="5"/>
      <c r="AV64" s="5"/>
      <c r="AW64" s="576"/>
    </row>
    <row r="65" spans="1:49" ht="12" customHeight="1">
      <c r="A65" s="1629"/>
      <c r="D65" s="57"/>
      <c r="E65" s="103"/>
      <c r="F65" s="119"/>
      <c r="G65" s="57"/>
      <c r="H65" s="103"/>
      <c r="I65" s="578"/>
      <c r="J65" s="118"/>
      <c r="K65" s="118"/>
      <c r="L65" s="121"/>
      <c r="M65" s="578" t="s">
        <v>2385</v>
      </c>
      <c r="N65" s="118"/>
      <c r="O65" s="118"/>
      <c r="P65" s="118"/>
      <c r="Q65" s="138" t="s">
        <v>27</v>
      </c>
      <c r="R65" s="57" t="s">
        <v>2362</v>
      </c>
      <c r="S65" s="57"/>
      <c r="T65" s="57"/>
      <c r="U65" s="57"/>
      <c r="V65" s="57"/>
      <c r="W65" s="124" t="s">
        <v>8</v>
      </c>
      <c r="X65" s="1743"/>
      <c r="Y65" s="1743"/>
      <c r="Z65" s="1743"/>
      <c r="AA65" s="1743"/>
      <c r="AB65" s="1743"/>
      <c r="AC65" s="1743"/>
      <c r="AD65" s="1743"/>
      <c r="AE65" s="1743"/>
      <c r="AF65" s="1743"/>
      <c r="AG65" s="124" t="s">
        <v>94</v>
      </c>
      <c r="AH65" s="124"/>
      <c r="AI65" s="103"/>
      <c r="AJ65" s="58"/>
      <c r="AK65" s="58"/>
      <c r="AL65" s="58"/>
      <c r="AM65" s="58"/>
      <c r="AN65" s="119"/>
      <c r="AO65" s="57"/>
      <c r="AP65" s="106"/>
      <c r="AQ65" s="576"/>
      <c r="AR65" s="5"/>
      <c r="AS65" s="576"/>
      <c r="AT65" s="5"/>
      <c r="AU65" s="5"/>
      <c r="AV65" s="5"/>
      <c r="AW65" s="576"/>
    </row>
    <row r="66" spans="1:49" ht="12" customHeight="1">
      <c r="A66" s="1629"/>
      <c r="D66" s="57"/>
      <c r="E66" s="103"/>
      <c r="F66" s="119"/>
      <c r="G66" s="57"/>
      <c r="H66" s="103"/>
      <c r="I66" s="578"/>
      <c r="J66" s="118"/>
      <c r="K66" s="118"/>
      <c r="L66" s="121"/>
      <c r="M66" s="578"/>
      <c r="N66" s="118"/>
      <c r="O66" s="118"/>
      <c r="P66" s="118"/>
      <c r="Q66" s="119" t="s">
        <v>27</v>
      </c>
      <c r="R66" s="57" t="s">
        <v>2865</v>
      </c>
      <c r="S66" s="57"/>
      <c r="T66" s="57"/>
      <c r="U66" s="57"/>
      <c r="V66" s="57"/>
      <c r="W66" s="124" t="s">
        <v>8</v>
      </c>
      <c r="X66" s="1759"/>
      <c r="Y66" s="1759"/>
      <c r="Z66" s="1759"/>
      <c r="AA66" s="1759"/>
      <c r="AB66" s="1759"/>
      <c r="AC66" s="1759"/>
      <c r="AD66" s="1759"/>
      <c r="AE66" s="1759"/>
      <c r="AF66" s="1759"/>
      <c r="AG66" s="124" t="s">
        <v>94</v>
      </c>
      <c r="AH66" s="124"/>
      <c r="AI66" s="103"/>
      <c r="AJ66" s="58"/>
      <c r="AK66" s="58"/>
      <c r="AL66" s="58"/>
      <c r="AM66" s="58"/>
      <c r="AN66" s="119"/>
      <c r="AO66" s="57"/>
      <c r="AP66" s="106"/>
      <c r="AQ66" s="576"/>
      <c r="AR66" s="5"/>
      <c r="AS66" s="576"/>
      <c r="AT66" s="5"/>
      <c r="AU66" s="5"/>
      <c r="AV66" s="5"/>
      <c r="AW66" s="576"/>
    </row>
    <row r="67" spans="1:49" ht="12" customHeight="1">
      <c r="A67" s="1629"/>
      <c r="D67" s="57"/>
      <c r="E67" s="103"/>
      <c r="F67" s="119"/>
      <c r="G67" s="57"/>
      <c r="H67" s="103"/>
      <c r="I67" s="578"/>
      <c r="J67" s="118"/>
      <c r="K67" s="118"/>
      <c r="L67" s="121"/>
      <c r="M67" s="578"/>
      <c r="N67" s="118"/>
      <c r="O67" s="118"/>
      <c r="P67" s="118"/>
      <c r="Q67" s="119" t="s">
        <v>27</v>
      </c>
      <c r="R67" s="57" t="s">
        <v>2386</v>
      </c>
      <c r="S67" s="57"/>
      <c r="T67" s="57"/>
      <c r="U67" s="57"/>
      <c r="V67" s="57"/>
      <c r="W67" s="124" t="s">
        <v>8</v>
      </c>
      <c r="X67" s="1759"/>
      <c r="Y67" s="1759"/>
      <c r="Z67" s="1759"/>
      <c r="AA67" s="1759"/>
      <c r="AB67" s="1759"/>
      <c r="AC67" s="1759"/>
      <c r="AD67" s="1759"/>
      <c r="AE67" s="1759"/>
      <c r="AF67" s="1759"/>
      <c r="AG67" s="124" t="s">
        <v>94</v>
      </c>
      <c r="AH67" s="124"/>
      <c r="AI67" s="103"/>
      <c r="AJ67" s="58"/>
      <c r="AK67" s="58"/>
      <c r="AL67" s="58"/>
      <c r="AM67" s="58"/>
      <c r="AN67" s="119"/>
      <c r="AO67" s="57"/>
      <c r="AP67" s="106"/>
      <c r="AQ67" s="576"/>
      <c r="AR67" s="5"/>
      <c r="AS67" s="576"/>
      <c r="AT67" s="5"/>
      <c r="AU67" s="5"/>
      <c r="AV67" s="5"/>
      <c r="AW67" s="576"/>
    </row>
    <row r="68" spans="1:49" ht="12" customHeight="1">
      <c r="A68" s="1629"/>
      <c r="D68" s="57"/>
      <c r="E68" s="103"/>
      <c r="F68" s="119"/>
      <c r="G68" s="57"/>
      <c r="H68" s="103"/>
      <c r="I68" s="578"/>
      <c r="J68" s="118"/>
      <c r="K68" s="118"/>
      <c r="L68" s="121"/>
      <c r="M68" s="1281"/>
      <c r="N68" s="134"/>
      <c r="O68" s="134"/>
      <c r="P68" s="134"/>
      <c r="Q68" s="122"/>
      <c r="R68" s="111"/>
      <c r="S68" s="111"/>
      <c r="T68" s="111"/>
      <c r="U68" s="111"/>
      <c r="V68" s="111"/>
      <c r="W68" s="158"/>
      <c r="X68" s="158"/>
      <c r="Y68" s="158"/>
      <c r="Z68" s="158"/>
      <c r="AA68" s="158"/>
      <c r="AB68" s="158"/>
      <c r="AC68" s="158"/>
      <c r="AD68" s="158"/>
      <c r="AE68" s="158"/>
      <c r="AF68" s="158"/>
      <c r="AG68" s="158"/>
      <c r="AH68" s="158"/>
      <c r="AI68" s="152"/>
      <c r="AJ68" s="58"/>
      <c r="AK68" s="58"/>
      <c r="AL68" s="58"/>
      <c r="AM68" s="58"/>
      <c r="AN68" s="119"/>
      <c r="AO68" s="57"/>
      <c r="AP68" s="106"/>
      <c r="AQ68" s="576"/>
      <c r="AR68" s="5"/>
      <c r="AS68" s="576"/>
      <c r="AT68" s="5"/>
      <c r="AU68" s="5"/>
      <c r="AV68" s="5"/>
      <c r="AW68" s="5"/>
    </row>
    <row r="69" spans="1:49" ht="12" customHeight="1">
      <c r="A69" s="1629"/>
      <c r="D69" s="57"/>
      <c r="E69" s="103"/>
      <c r="F69" s="119"/>
      <c r="G69" s="57"/>
      <c r="H69" s="103"/>
      <c r="I69" s="578"/>
      <c r="J69" s="118"/>
      <c r="K69" s="118"/>
      <c r="L69" s="121"/>
      <c r="M69" s="578" t="s">
        <v>2387</v>
      </c>
      <c r="N69" s="118"/>
      <c r="O69" s="118"/>
      <c r="P69" s="118"/>
      <c r="Q69" s="119" t="s">
        <v>2866</v>
      </c>
      <c r="R69" s="57"/>
      <c r="S69" s="57"/>
      <c r="T69" s="57"/>
      <c r="U69" s="57"/>
      <c r="V69" s="57"/>
      <c r="X69" s="57"/>
      <c r="Y69" s="118"/>
      <c r="Z69" s="57"/>
      <c r="AA69" s="683" t="s">
        <v>1107</v>
      </c>
      <c r="AB69" s="57" t="s">
        <v>558</v>
      </c>
      <c r="AC69" s="57"/>
      <c r="AD69" s="683" t="s">
        <v>1107</v>
      </c>
      <c r="AE69" s="57" t="s">
        <v>664</v>
      </c>
      <c r="AF69" s="104"/>
      <c r="AG69" s="118"/>
      <c r="AH69" s="124"/>
      <c r="AI69" s="103"/>
      <c r="AJ69" s="58"/>
      <c r="AK69" s="58"/>
      <c r="AL69" s="58"/>
      <c r="AM69" s="58"/>
      <c r="AN69" s="119"/>
      <c r="AO69" s="57"/>
      <c r="AP69" s="106"/>
      <c r="AQ69" s="576"/>
      <c r="AR69" s="5"/>
      <c r="AT69" s="5"/>
      <c r="AU69" s="5"/>
      <c r="AV69" s="5"/>
      <c r="AW69" s="576"/>
    </row>
    <row r="70" spans="1:49" ht="12" customHeight="1">
      <c r="A70" s="1629"/>
      <c r="D70" s="57"/>
      <c r="E70" s="103"/>
      <c r="F70" s="119"/>
      <c r="G70" s="57"/>
      <c r="H70" s="103"/>
      <c r="I70" s="578"/>
      <c r="J70" s="118"/>
      <c r="K70" s="118"/>
      <c r="L70" s="121"/>
      <c r="M70" s="1281" t="s">
        <v>2867</v>
      </c>
      <c r="N70" s="134"/>
      <c r="O70" s="134"/>
      <c r="P70" s="134"/>
      <c r="Q70" s="122"/>
      <c r="R70" s="111"/>
      <c r="S70" s="111"/>
      <c r="T70" s="111"/>
      <c r="U70" s="111"/>
      <c r="V70" s="111"/>
      <c r="W70" s="1283"/>
      <c r="X70" s="111"/>
      <c r="Y70" s="111"/>
      <c r="Z70" s="111"/>
      <c r="AA70" s="111"/>
      <c r="AB70" s="111"/>
      <c r="AC70" s="111"/>
      <c r="AD70" s="117"/>
      <c r="AE70" s="117"/>
      <c r="AF70" s="134"/>
      <c r="AG70" s="134"/>
      <c r="AH70" s="158"/>
      <c r="AI70" s="152"/>
      <c r="AJ70" s="58"/>
      <c r="AK70" s="58"/>
      <c r="AL70" s="58"/>
      <c r="AM70" s="58"/>
      <c r="AN70" s="119"/>
      <c r="AO70" s="57"/>
      <c r="AP70" s="106"/>
      <c r="AQ70" s="576"/>
      <c r="AR70" s="5"/>
      <c r="AT70" s="5"/>
      <c r="AU70" s="5"/>
      <c r="AV70" s="5"/>
      <c r="AW70" s="576"/>
    </row>
    <row r="71" spans="1:49" ht="12" customHeight="1">
      <c r="A71" s="1629"/>
      <c r="D71" s="57"/>
      <c r="E71" s="103"/>
      <c r="F71" s="119"/>
      <c r="G71" s="57"/>
      <c r="H71" s="103"/>
      <c r="I71" s="578"/>
      <c r="J71" s="118"/>
      <c r="K71" s="118"/>
      <c r="L71" s="121"/>
      <c r="M71" s="1883" t="s">
        <v>2388</v>
      </c>
      <c r="N71" s="1884"/>
      <c r="O71" s="1884"/>
      <c r="P71" s="1885"/>
      <c r="Q71" s="119" t="s">
        <v>2868</v>
      </c>
      <c r="R71" s="57"/>
      <c r="S71" s="57"/>
      <c r="T71" s="57"/>
      <c r="U71" s="57"/>
      <c r="V71" s="57"/>
      <c r="X71" s="57"/>
      <c r="Y71" s="57"/>
      <c r="Z71" s="57"/>
      <c r="AA71" s="683" t="s">
        <v>1107</v>
      </c>
      <c r="AB71" s="57" t="s">
        <v>558</v>
      </c>
      <c r="AC71" s="57"/>
      <c r="AD71" s="683" t="s">
        <v>1107</v>
      </c>
      <c r="AE71" s="104" t="s">
        <v>1808</v>
      </c>
      <c r="AF71" s="118"/>
      <c r="AG71" s="118"/>
      <c r="AH71" s="124"/>
      <c r="AI71" s="103"/>
      <c r="AJ71" s="58"/>
      <c r="AK71" s="58"/>
      <c r="AL71" s="58"/>
      <c r="AM71" s="58"/>
      <c r="AN71" s="119"/>
      <c r="AO71" s="57"/>
      <c r="AP71" s="106"/>
      <c r="AQ71" s="576"/>
      <c r="AR71" s="5"/>
      <c r="AT71" s="5"/>
      <c r="AU71" s="5"/>
      <c r="AV71" s="5"/>
      <c r="AW71" s="576"/>
    </row>
    <row r="72" spans="1:49" ht="12" customHeight="1" thickBot="1">
      <c r="A72" s="1630"/>
      <c r="B72" s="1160"/>
      <c r="C72" s="1160"/>
      <c r="D72" s="126"/>
      <c r="E72" s="128"/>
      <c r="F72" s="140"/>
      <c r="G72" s="126"/>
      <c r="H72" s="128"/>
      <c r="I72" s="1301"/>
      <c r="J72" s="1302"/>
      <c r="K72" s="1302"/>
      <c r="L72" s="1303"/>
      <c r="M72" s="1893"/>
      <c r="N72" s="1894"/>
      <c r="O72" s="1894"/>
      <c r="P72" s="1895"/>
      <c r="Q72" s="140"/>
      <c r="R72" s="126"/>
      <c r="S72" s="126"/>
      <c r="T72" s="126"/>
      <c r="U72" s="126"/>
      <c r="V72" s="126"/>
      <c r="W72" s="1160"/>
      <c r="X72" s="126"/>
      <c r="Y72" s="126"/>
      <c r="Z72" s="126"/>
      <c r="AA72" s="126"/>
      <c r="AB72" s="126"/>
      <c r="AC72" s="126"/>
      <c r="AD72" s="127"/>
      <c r="AE72" s="127"/>
      <c r="AF72" s="1302"/>
      <c r="AG72" s="1302"/>
      <c r="AH72" s="432"/>
      <c r="AI72" s="128"/>
      <c r="AJ72" s="61"/>
      <c r="AK72" s="61"/>
      <c r="AL72" s="61"/>
      <c r="AM72" s="61"/>
      <c r="AN72" s="140"/>
      <c r="AO72" s="126"/>
      <c r="AP72" s="130"/>
      <c r="AQ72" s="576"/>
      <c r="AR72" s="5"/>
      <c r="AT72" s="5"/>
      <c r="AU72" s="5"/>
      <c r="AV72" s="5"/>
      <c r="AW72" s="576"/>
    </row>
    <row r="73" spans="1:49">
      <c r="A73" s="162" t="s">
        <v>2890</v>
      </c>
      <c r="B73" s="576"/>
      <c r="C73" s="576"/>
      <c r="D73" s="57"/>
      <c r="E73" s="57"/>
      <c r="F73" s="57"/>
      <c r="G73" s="57"/>
      <c r="H73" s="57"/>
      <c r="I73" s="118"/>
      <c r="J73" s="118"/>
      <c r="K73" s="118"/>
      <c r="L73" s="118"/>
      <c r="M73" s="57"/>
      <c r="N73" s="57"/>
      <c r="O73" s="57"/>
      <c r="P73" s="57"/>
      <c r="Q73" s="57"/>
      <c r="R73" s="57"/>
      <c r="S73" s="57"/>
      <c r="T73" s="57"/>
      <c r="U73" s="57"/>
      <c r="V73" s="57"/>
      <c r="W73" s="57"/>
      <c r="X73" s="57"/>
      <c r="Y73" s="57"/>
      <c r="Z73" s="57"/>
      <c r="AA73" s="118"/>
      <c r="AB73" s="124"/>
      <c r="AC73" s="57"/>
      <c r="AD73" s="57"/>
      <c r="AE73" s="104"/>
      <c r="AF73" s="104"/>
      <c r="AG73" s="104"/>
      <c r="AH73" s="104"/>
      <c r="AI73" s="57"/>
      <c r="AJ73" s="58"/>
      <c r="AK73" s="58"/>
      <c r="AL73" s="58"/>
      <c r="AM73" s="58"/>
      <c r="AN73" s="57"/>
      <c r="AO73" s="57"/>
      <c r="AP73" s="57"/>
      <c r="AQ73" s="576"/>
      <c r="AR73" s="5"/>
    </row>
    <row r="74" spans="1:49">
      <c r="A74" s="162" t="s">
        <v>2898</v>
      </c>
      <c r="B74" s="57"/>
      <c r="C74" s="57"/>
      <c r="D74" s="576"/>
      <c r="E74" s="576"/>
      <c r="F74" s="576"/>
      <c r="G74" s="576"/>
      <c r="H74" s="576"/>
      <c r="I74" s="577"/>
      <c r="J74" s="577"/>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
      <c r="AL74" s="57"/>
      <c r="AM74" s="57"/>
      <c r="AN74" s="576"/>
      <c r="AO74" s="576"/>
      <c r="AP74" s="576"/>
      <c r="AQ74" s="576"/>
      <c r="AR74" s="5"/>
    </row>
  </sheetData>
  <mergeCells count="61">
    <mergeCell ref="AK55:AM55"/>
    <mergeCell ref="S56:AF56"/>
    <mergeCell ref="AK32:AM32"/>
    <mergeCell ref="Z33:AC33"/>
    <mergeCell ref="AK33:AM33"/>
    <mergeCell ref="AJ16:AM30"/>
    <mergeCell ref="AA23:AD23"/>
    <mergeCell ref="AA24:AD24"/>
    <mergeCell ref="U25:X25"/>
    <mergeCell ref="AN11:AP11"/>
    <mergeCell ref="Z14:AB14"/>
    <mergeCell ref="M50:P51"/>
    <mergeCell ref="S52:AF52"/>
    <mergeCell ref="Z34:AC34"/>
    <mergeCell ref="AJ36:AM44"/>
    <mergeCell ref="S37:X37"/>
    <mergeCell ref="S40:X40"/>
    <mergeCell ref="S43:X43"/>
    <mergeCell ref="S51:AF51"/>
    <mergeCell ref="AK47:AM47"/>
    <mergeCell ref="X48:AF48"/>
    <mergeCell ref="AK48:AM48"/>
    <mergeCell ref="AJ11:AM11"/>
    <mergeCell ref="M11:P11"/>
    <mergeCell ref="AK13:AM13"/>
    <mergeCell ref="A12:A72"/>
    <mergeCell ref="F12:H12"/>
    <mergeCell ref="X67:AF67"/>
    <mergeCell ref="M71:P72"/>
    <mergeCell ref="I12:L22"/>
    <mergeCell ref="X61:AF61"/>
    <mergeCell ref="X65:AF65"/>
    <mergeCell ref="X66:AF66"/>
    <mergeCell ref="S54:AF54"/>
    <mergeCell ref="Z31:AC31"/>
    <mergeCell ref="Z32:AC32"/>
    <mergeCell ref="V58:AF58"/>
    <mergeCell ref="AL1:AP1"/>
    <mergeCell ref="P2:S4"/>
    <mergeCell ref="T2:AK2"/>
    <mergeCell ref="AL2:AN4"/>
    <mergeCell ref="AO2:AP4"/>
    <mergeCell ref="T3:AK3"/>
    <mergeCell ref="T4:AK4"/>
    <mergeCell ref="P1:S1"/>
    <mergeCell ref="T1:AK1"/>
    <mergeCell ref="AK14:AM14"/>
    <mergeCell ref="M23:P26"/>
    <mergeCell ref="S28:V28"/>
    <mergeCell ref="P5:S5"/>
    <mergeCell ref="T5:AP5"/>
    <mergeCell ref="A7:AD7"/>
    <mergeCell ref="B10:E10"/>
    <mergeCell ref="F10:H10"/>
    <mergeCell ref="AN10:AP10"/>
    <mergeCell ref="B11:E11"/>
    <mergeCell ref="F11:H11"/>
    <mergeCell ref="I11:L11"/>
    <mergeCell ref="Z13:AB13"/>
    <mergeCell ref="B20:E20"/>
    <mergeCell ref="I10:L10"/>
  </mergeCells>
  <phoneticPr fontId="4"/>
  <dataValidations disablePrompts="1" count="5">
    <dataValidation type="list" allowBlank="1" showInputMessage="1" showErrorMessage="1" sqref="AD69 AJ52:AJ55 AC59 AJ45:AJ48 Q48 AJ31:AJ33 S18:S19 Q44:Q45 AA69 Q16 AD71 AA71 R13:R14 AJ12:AJ14 Q50 Q25:Q26 S46 Y46 W59:W60 W62:W63 Q20:Q21 Q29 Q35 Q41 Q38" xr:uid="{0EB9998A-EEFE-469B-9406-E646DE4A4850}">
      <formula1>"■,□"</formula1>
    </dataValidation>
    <dataValidation type="list" allowBlank="1" showInputMessage="1" sqref="B20:E20" xr:uid="{00000000-0002-0000-1500-000001000000}">
      <formula1>"1,2,3,4,5,6,7,8"</formula1>
    </dataValidation>
    <dataValidation type="list" allowBlank="1" showInputMessage="1" sqref="F12:H12" xr:uid="{00000000-0002-0000-1500-000002000000}">
      <formula1>"6,5,4,1"</formula1>
    </dataValidation>
    <dataValidation type="list" allowBlank="1" showInputMessage="1" sqref="Z13:AB13" xr:uid="{D8803580-7169-4565-9759-A92428C0AF36}">
      <formula1>$AS$12:$AS$16</formula1>
    </dataValidation>
    <dataValidation type="list" allowBlank="1" showInputMessage="1" sqref="Z14:AB14" xr:uid="{F28C15CA-701B-4C8F-8E52-C8343D38B229}">
      <formula1>$AS$18:$AS$22</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20"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92D050"/>
  </sheetPr>
  <dimension ref="A1:AQ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3" ht="12" customHeight="1">
      <c r="A1" s="162"/>
      <c r="B1" s="162"/>
      <c r="C1" s="162"/>
      <c r="D1" s="162"/>
      <c r="E1" s="162"/>
      <c r="F1" s="162"/>
      <c r="G1" s="162"/>
      <c r="H1" s="162"/>
      <c r="I1" s="162"/>
      <c r="J1" s="162"/>
      <c r="K1" s="162"/>
      <c r="L1" s="162"/>
      <c r="M1" s="162"/>
      <c r="N1" s="162"/>
      <c r="O1" s="162"/>
      <c r="P1" s="162"/>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834</v>
      </c>
      <c r="AN1" s="1722"/>
      <c r="AO1" s="1722"/>
      <c r="AP1" s="1722"/>
      <c r="AQ1" s="1723"/>
    </row>
    <row r="2" spans="1:43" ht="12" customHeight="1">
      <c r="A2" s="162"/>
      <c r="B2" s="162"/>
      <c r="C2" s="162"/>
      <c r="D2" s="162"/>
      <c r="E2" s="162"/>
      <c r="F2" s="162"/>
      <c r="G2" s="162"/>
      <c r="H2" s="162"/>
      <c r="I2" s="162"/>
      <c r="J2" s="162"/>
      <c r="K2" s="162"/>
      <c r="L2" s="162"/>
      <c r="M2" s="162"/>
      <c r="N2" s="162"/>
      <c r="O2" s="162"/>
      <c r="P2" s="162"/>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row>
    <row r="3" spans="1:43" ht="12" customHeight="1">
      <c r="A3" s="162"/>
      <c r="B3" s="162"/>
      <c r="C3" s="162"/>
      <c r="D3" s="162"/>
      <c r="E3" s="162"/>
      <c r="F3" s="162"/>
      <c r="G3" s="162"/>
      <c r="H3" s="162"/>
      <c r="I3" s="162"/>
      <c r="J3" s="162"/>
      <c r="K3" s="162"/>
      <c r="L3" s="162"/>
      <c r="M3" s="162"/>
      <c r="N3" s="162"/>
      <c r="O3" s="162"/>
      <c r="P3" s="162"/>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row>
    <row r="4" spans="1:43" ht="12" customHeight="1">
      <c r="A4" s="162"/>
      <c r="B4" s="162"/>
      <c r="C4" s="162"/>
      <c r="D4" s="162"/>
      <c r="E4" s="162"/>
      <c r="F4" s="162"/>
      <c r="G4" s="162"/>
      <c r="H4" s="162"/>
      <c r="I4" s="162"/>
      <c r="J4" s="162"/>
      <c r="K4" s="162"/>
      <c r="L4" s="162"/>
      <c r="M4" s="162"/>
      <c r="N4" s="162"/>
      <c r="O4" s="162"/>
      <c r="P4" s="162"/>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row>
    <row r="5" spans="1:43" ht="12" customHeight="1">
      <c r="A5" s="162"/>
      <c r="B5" s="162"/>
      <c r="C5" s="162"/>
      <c r="D5" s="162"/>
      <c r="E5" s="162"/>
      <c r="F5" s="162"/>
      <c r="G5" s="162"/>
      <c r="H5" s="162"/>
      <c r="I5" s="162"/>
      <c r="J5" s="162"/>
      <c r="K5" s="162"/>
      <c r="L5" s="162"/>
      <c r="M5" s="162"/>
      <c r="N5" s="162"/>
      <c r="O5" s="162"/>
      <c r="P5" s="162"/>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row>
    <row r="6" spans="1:43" ht="12" customHeight="1">
      <c r="A6" s="162"/>
      <c r="B6" s="162"/>
      <c r="C6" s="162"/>
      <c r="D6" s="162"/>
      <c r="E6" s="162"/>
      <c r="F6" s="162"/>
      <c r="G6" s="162"/>
      <c r="H6" s="162"/>
      <c r="I6" s="162"/>
      <c r="J6" s="162"/>
      <c r="K6" s="162"/>
      <c r="L6" s="162"/>
      <c r="M6" s="162"/>
      <c r="N6" s="162"/>
      <c r="O6" s="162"/>
      <c r="P6" s="162"/>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row>
    <row r="7" spans="1:4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162"/>
      <c r="AE7" s="162"/>
      <c r="AF7" s="162"/>
      <c r="AG7" s="162"/>
      <c r="AH7" s="162"/>
      <c r="AI7" s="162"/>
      <c r="AJ7" s="162"/>
      <c r="AK7" s="162"/>
      <c r="AL7" s="162"/>
      <c r="AM7" s="162"/>
      <c r="AN7" s="162"/>
      <c r="AO7" s="512"/>
      <c r="AP7" s="512"/>
      <c r="AQ7" s="512" t="s">
        <v>362</v>
      </c>
    </row>
    <row r="8" spans="1:4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512"/>
      <c r="AP8" s="512"/>
      <c r="AQ8" s="512"/>
    </row>
    <row r="9" spans="1:43" ht="12" customHeight="1" thickBot="1">
      <c r="A9" s="1161" t="s">
        <v>641</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t="s">
        <v>108</v>
      </c>
      <c r="AK9" s="162"/>
      <c r="AL9" s="162"/>
      <c r="AM9" s="162"/>
      <c r="AN9" s="162"/>
      <c r="AO9" s="162"/>
      <c r="AP9" s="162"/>
      <c r="AQ9" s="162"/>
    </row>
    <row r="10" spans="1:43"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row>
    <row r="11" spans="1:4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row>
    <row r="12" spans="1:43" ht="12" customHeight="1">
      <c r="A12" s="1906" t="s">
        <v>1254</v>
      </c>
      <c r="B12" s="579" t="s">
        <v>748</v>
      </c>
      <c r="C12" s="580"/>
      <c r="D12" s="580"/>
      <c r="E12" s="581"/>
      <c r="F12" s="1909"/>
      <c r="G12" s="1910"/>
      <c r="H12" s="1911"/>
      <c r="I12" s="582" t="s">
        <v>1322</v>
      </c>
      <c r="J12" s="161"/>
      <c r="K12" s="161"/>
      <c r="L12" s="583"/>
      <c r="M12" s="582" t="s">
        <v>836</v>
      </c>
      <c r="N12" s="161"/>
      <c r="O12" s="161"/>
      <c r="P12" s="583"/>
      <c r="Q12" s="161"/>
      <c r="R12" s="699" t="s">
        <v>1107</v>
      </c>
      <c r="S12" s="161" t="s">
        <v>837</v>
      </c>
      <c r="T12" s="161"/>
      <c r="U12" s="161"/>
      <c r="V12" s="161" t="s">
        <v>983</v>
      </c>
      <c r="W12" s="699" t="s">
        <v>1107</v>
      </c>
      <c r="X12" s="161" t="s">
        <v>829</v>
      </c>
      <c r="Y12" s="161"/>
      <c r="Z12" s="699" t="s">
        <v>1107</v>
      </c>
      <c r="AA12" s="161" t="s">
        <v>838</v>
      </c>
      <c r="AB12" s="161"/>
      <c r="AC12" s="699" t="s">
        <v>1107</v>
      </c>
      <c r="AD12" s="161" t="s">
        <v>839</v>
      </c>
      <c r="AE12" s="161"/>
      <c r="AF12" s="161"/>
      <c r="AG12" s="161"/>
      <c r="AH12" s="161" t="s">
        <v>1223</v>
      </c>
      <c r="AI12" s="161"/>
      <c r="AJ12" s="161"/>
      <c r="AK12" s="704" t="s">
        <v>1107</v>
      </c>
      <c r="AL12" s="584" t="s">
        <v>1039</v>
      </c>
      <c r="AM12" s="584"/>
      <c r="AN12" s="584"/>
      <c r="AO12" s="525" t="s">
        <v>1682</v>
      </c>
      <c r="AP12" s="141" t="s">
        <v>1829</v>
      </c>
      <c r="AQ12" s="526"/>
    </row>
    <row r="13" spans="1:43" ht="12" customHeight="1">
      <c r="A13" s="1907"/>
      <c r="B13" s="585" t="s">
        <v>749</v>
      </c>
      <c r="C13" s="586"/>
      <c r="D13" s="586"/>
      <c r="E13" s="587"/>
      <c r="F13" s="1912"/>
      <c r="G13" s="1913"/>
      <c r="H13" s="1914"/>
      <c r="I13" s="588" t="s">
        <v>750</v>
      </c>
      <c r="J13" s="162"/>
      <c r="K13" s="162"/>
      <c r="L13" s="589"/>
      <c r="M13" s="588"/>
      <c r="N13" s="162"/>
      <c r="O13" s="162"/>
      <c r="P13" s="589"/>
      <c r="Q13" s="162"/>
      <c r="R13" s="700" t="s">
        <v>974</v>
      </c>
      <c r="S13" s="162" t="s">
        <v>830</v>
      </c>
      <c r="T13" s="162"/>
      <c r="U13" s="162"/>
      <c r="V13" s="162"/>
      <c r="W13" s="162"/>
      <c r="X13" s="162"/>
      <c r="Y13" s="162"/>
      <c r="Z13" s="162"/>
      <c r="AA13" s="162"/>
      <c r="AB13" s="162"/>
      <c r="AC13" s="162"/>
      <c r="AD13" s="162"/>
      <c r="AE13" s="162"/>
      <c r="AF13" s="162"/>
      <c r="AG13" s="162"/>
      <c r="AH13" s="162"/>
      <c r="AI13" s="162"/>
      <c r="AJ13" s="589"/>
      <c r="AK13" s="700" t="s">
        <v>1107</v>
      </c>
      <c r="AL13" s="165" t="s">
        <v>1618</v>
      </c>
      <c r="AM13" s="165"/>
      <c r="AN13" s="165"/>
      <c r="AO13" s="119" t="s">
        <v>1392</v>
      </c>
      <c r="AP13" s="57" t="s">
        <v>1830</v>
      </c>
      <c r="AQ13" s="106"/>
    </row>
    <row r="14" spans="1:43" ht="12" customHeight="1">
      <c r="A14" s="1907"/>
      <c r="B14" s="585" t="s">
        <v>751</v>
      </c>
      <c r="C14" s="586"/>
      <c r="D14" s="586"/>
      <c r="E14" s="587"/>
      <c r="F14" s="1912"/>
      <c r="G14" s="1913"/>
      <c r="H14" s="1914"/>
      <c r="I14" s="588" t="s">
        <v>752</v>
      </c>
      <c r="J14" s="162"/>
      <c r="K14" s="162"/>
      <c r="L14" s="589"/>
      <c r="M14" s="590"/>
      <c r="N14" s="166"/>
      <c r="O14" s="166"/>
      <c r="P14" s="591"/>
      <c r="Q14" s="162"/>
      <c r="R14" s="700" t="s">
        <v>753</v>
      </c>
      <c r="S14" s="162" t="s">
        <v>410</v>
      </c>
      <c r="T14" s="162"/>
      <c r="U14" s="162"/>
      <c r="V14" s="162"/>
      <c r="W14" s="162"/>
      <c r="X14" s="162"/>
      <c r="Y14" s="162"/>
      <c r="Z14" s="162"/>
      <c r="AA14" s="162"/>
      <c r="AB14" s="162"/>
      <c r="AC14" s="162"/>
      <c r="AD14" s="162"/>
      <c r="AE14" s="162"/>
      <c r="AF14" s="162"/>
      <c r="AG14" s="162"/>
      <c r="AH14" s="162"/>
      <c r="AI14" s="162"/>
      <c r="AJ14" s="162"/>
      <c r="AK14" s="702" t="s">
        <v>1107</v>
      </c>
      <c r="AL14" s="165" t="s">
        <v>399</v>
      </c>
      <c r="AM14" s="165"/>
      <c r="AN14" s="165"/>
      <c r="AO14" s="588"/>
      <c r="AP14" s="162"/>
      <c r="AQ14" s="593"/>
    </row>
    <row r="15" spans="1:43" ht="12" customHeight="1">
      <c r="A15" s="1907"/>
      <c r="B15" s="585" t="s">
        <v>754</v>
      </c>
      <c r="C15" s="594"/>
      <c r="D15" s="594"/>
      <c r="E15" s="595"/>
      <c r="F15" s="1912"/>
      <c r="G15" s="1913"/>
      <c r="H15" s="1914"/>
      <c r="I15" s="588"/>
      <c r="J15" s="162"/>
      <c r="K15" s="162"/>
      <c r="L15" s="589"/>
      <c r="M15" s="596" t="s">
        <v>840</v>
      </c>
      <c r="N15" s="164"/>
      <c r="O15" s="164"/>
      <c r="P15" s="597"/>
      <c r="Q15" s="164"/>
      <c r="R15" s="701" t="s">
        <v>974</v>
      </c>
      <c r="S15" s="164" t="s">
        <v>755</v>
      </c>
      <c r="T15" s="164"/>
      <c r="U15" s="164"/>
      <c r="V15" s="164"/>
      <c r="W15" s="164"/>
      <c r="X15" s="164"/>
      <c r="Y15" s="164"/>
      <c r="Z15" s="164"/>
      <c r="AA15" s="164"/>
      <c r="AB15" s="164"/>
      <c r="AC15" s="164"/>
      <c r="AD15" s="164"/>
      <c r="AE15" s="164"/>
      <c r="AF15" s="164"/>
      <c r="AG15" s="164"/>
      <c r="AH15" s="164"/>
      <c r="AI15" s="164"/>
      <c r="AJ15" s="597"/>
      <c r="AK15" s="702" t="s">
        <v>1107</v>
      </c>
      <c r="AL15" s="1863"/>
      <c r="AM15" s="1863"/>
      <c r="AN15" s="1864"/>
      <c r="AO15" s="588"/>
      <c r="AP15" s="162"/>
      <c r="AQ15" s="593"/>
    </row>
    <row r="16" spans="1:43" ht="12" customHeight="1">
      <c r="A16" s="1907"/>
      <c r="B16" s="585" t="s">
        <v>756</v>
      </c>
      <c r="C16" s="594"/>
      <c r="D16" s="594"/>
      <c r="E16" s="595"/>
      <c r="F16" s="1915"/>
      <c r="G16" s="1916"/>
      <c r="H16" s="1917"/>
      <c r="I16" s="590"/>
      <c r="J16" s="166"/>
      <c r="K16" s="166"/>
      <c r="L16" s="591"/>
      <c r="M16" s="590"/>
      <c r="N16" s="166"/>
      <c r="O16" s="166"/>
      <c r="P16" s="591"/>
      <c r="Q16" s="162"/>
      <c r="R16" s="700" t="s">
        <v>974</v>
      </c>
      <c r="S16" s="162" t="s">
        <v>757</v>
      </c>
      <c r="T16" s="162"/>
      <c r="U16" s="162" t="s">
        <v>841</v>
      </c>
      <c r="V16" s="162"/>
      <c r="W16" s="162"/>
      <c r="X16" s="1918"/>
      <c r="Y16" s="1918"/>
      <c r="Z16" s="1918"/>
      <c r="AA16" s="1918"/>
      <c r="AB16" s="1918"/>
      <c r="AC16" s="1918"/>
      <c r="AD16" s="1918"/>
      <c r="AE16" s="1918"/>
      <c r="AF16" s="1918"/>
      <c r="AG16" s="162" t="s">
        <v>511</v>
      </c>
      <c r="AH16" s="162"/>
      <c r="AI16" s="162"/>
      <c r="AJ16" s="162"/>
      <c r="AK16" s="702" t="s">
        <v>1107</v>
      </c>
      <c r="AL16" s="1880"/>
      <c r="AM16" s="1880"/>
      <c r="AN16" s="1881"/>
      <c r="AO16" s="590"/>
      <c r="AP16" s="166"/>
      <c r="AQ16" s="598"/>
    </row>
    <row r="17" spans="1:43" ht="12" customHeight="1">
      <c r="A17" s="1907"/>
      <c r="B17" s="585"/>
      <c r="C17" s="594"/>
      <c r="D17" s="594"/>
      <c r="E17" s="595"/>
      <c r="F17" s="596" t="s">
        <v>831</v>
      </c>
      <c r="G17" s="164"/>
      <c r="H17" s="597"/>
      <c r="I17" s="599" t="s">
        <v>758</v>
      </c>
      <c r="J17" s="600"/>
      <c r="K17" s="600"/>
      <c r="L17" s="601"/>
      <c r="M17" s="599" t="s">
        <v>1323</v>
      </c>
      <c r="N17" s="600"/>
      <c r="O17" s="600"/>
      <c r="P17" s="601"/>
      <c r="Q17" s="164" t="s">
        <v>520</v>
      </c>
      <c r="R17" s="163" t="s">
        <v>843</v>
      </c>
      <c r="S17" s="164"/>
      <c r="T17" s="164"/>
      <c r="U17" s="164"/>
      <c r="V17" s="164"/>
      <c r="W17" s="164"/>
      <c r="X17" s="164"/>
      <c r="Y17" s="162"/>
      <c r="Z17" s="162"/>
      <c r="AA17" s="162"/>
      <c r="AB17" s="162"/>
      <c r="AC17" s="162"/>
      <c r="AD17" s="162"/>
      <c r="AE17" s="162"/>
      <c r="AF17" s="162"/>
      <c r="AG17" s="164"/>
      <c r="AH17" s="164"/>
      <c r="AI17" s="164"/>
      <c r="AJ17" s="597"/>
      <c r="AK17" s="703" t="s">
        <v>1107</v>
      </c>
      <c r="AL17" s="163" t="s">
        <v>1039</v>
      </c>
      <c r="AM17" s="163"/>
      <c r="AN17" s="163"/>
      <c r="AO17" s="138" t="s">
        <v>1682</v>
      </c>
      <c r="AP17" s="109" t="s">
        <v>1829</v>
      </c>
      <c r="AQ17" s="533"/>
    </row>
    <row r="18" spans="1:43" ht="12" customHeight="1">
      <c r="A18" s="1907"/>
      <c r="B18" s="1686" t="str">
        <f>IF(自己評価書表紙!A43="□","■選択無","□選択無")</f>
        <v>■選択無</v>
      </c>
      <c r="C18" s="1687"/>
      <c r="D18" s="1687"/>
      <c r="E18" s="1692"/>
      <c r="F18" s="1925" t="str">
        <f>自己評価書表紙!O44</f>
        <v>-</v>
      </c>
      <c r="G18" s="1508"/>
      <c r="H18" s="1926"/>
      <c r="I18" s="585" t="s">
        <v>759</v>
      </c>
      <c r="J18" s="594"/>
      <c r="K18" s="594"/>
      <c r="L18" s="595"/>
      <c r="M18" s="585" t="s">
        <v>760</v>
      </c>
      <c r="N18" s="594"/>
      <c r="O18" s="594"/>
      <c r="P18" s="595"/>
      <c r="Q18" s="162"/>
      <c r="R18" s="165" t="s">
        <v>844</v>
      </c>
      <c r="S18" s="162"/>
      <c r="T18" s="162"/>
      <c r="U18" s="162"/>
      <c r="V18" s="162"/>
      <c r="W18" s="162"/>
      <c r="X18" s="162"/>
      <c r="Y18" s="162"/>
      <c r="Z18" s="162"/>
      <c r="AA18" s="162"/>
      <c r="AB18" s="162"/>
      <c r="AC18" s="162"/>
      <c r="AD18" s="162"/>
      <c r="AE18" s="162"/>
      <c r="AF18" s="162"/>
      <c r="AG18" s="162"/>
      <c r="AH18" s="162"/>
      <c r="AI18" s="162"/>
      <c r="AJ18" s="162"/>
      <c r="AK18" s="702" t="s">
        <v>1107</v>
      </c>
      <c r="AL18" s="165" t="s">
        <v>845</v>
      </c>
      <c r="AM18" s="165"/>
      <c r="AN18" s="165"/>
      <c r="AO18" s="119" t="s">
        <v>334</v>
      </c>
      <c r="AP18" s="57" t="s">
        <v>1830</v>
      </c>
      <c r="AQ18" s="106"/>
    </row>
    <row r="19" spans="1:43" ht="12" customHeight="1">
      <c r="A19" s="1907"/>
      <c r="B19" s="585"/>
      <c r="C19" s="594"/>
      <c r="D19" s="594"/>
      <c r="E19" s="595"/>
      <c r="F19" s="588"/>
      <c r="G19" s="162"/>
      <c r="H19" s="589"/>
      <c r="I19" s="585" t="s">
        <v>761</v>
      </c>
      <c r="J19" s="594"/>
      <c r="K19" s="594"/>
      <c r="L19" s="595"/>
      <c r="M19" s="585" t="s">
        <v>762</v>
      </c>
      <c r="N19" s="594"/>
      <c r="O19" s="594"/>
      <c r="P19" s="595"/>
      <c r="Q19" s="162"/>
      <c r="R19" s="700" t="s">
        <v>763</v>
      </c>
      <c r="S19" s="162" t="s">
        <v>846</v>
      </c>
      <c r="T19" s="162"/>
      <c r="U19" s="162"/>
      <c r="V19" s="162"/>
      <c r="W19" s="162"/>
      <c r="X19" s="162"/>
      <c r="Y19" s="162"/>
      <c r="Z19" s="162"/>
      <c r="AA19" s="162"/>
      <c r="AB19" s="162"/>
      <c r="AC19" s="162"/>
      <c r="AD19" s="162"/>
      <c r="AE19" s="162"/>
      <c r="AF19" s="162"/>
      <c r="AG19" s="162"/>
      <c r="AH19" s="162"/>
      <c r="AI19" s="162"/>
      <c r="AJ19" s="162"/>
      <c r="AK19" s="592"/>
      <c r="AL19" s="165" t="s">
        <v>847</v>
      </c>
      <c r="AM19" s="165"/>
      <c r="AN19" s="165"/>
      <c r="AO19" s="588"/>
      <c r="AP19" s="162"/>
      <c r="AQ19" s="593"/>
    </row>
    <row r="20" spans="1:43" ht="12" customHeight="1">
      <c r="A20" s="1907"/>
      <c r="B20" s="585"/>
      <c r="C20" s="594"/>
      <c r="D20" s="594"/>
      <c r="E20" s="595"/>
      <c r="F20" s="588"/>
      <c r="G20" s="162"/>
      <c r="H20" s="589"/>
      <c r="I20" s="585"/>
      <c r="J20" s="594"/>
      <c r="K20" s="594"/>
      <c r="L20" s="595"/>
      <c r="M20" s="585"/>
      <c r="N20" s="594"/>
      <c r="O20" s="594"/>
      <c r="P20" s="595"/>
      <c r="Q20" s="162"/>
      <c r="R20" s="700" t="s">
        <v>1021</v>
      </c>
      <c r="S20" s="162" t="s">
        <v>848</v>
      </c>
      <c r="T20" s="162"/>
      <c r="U20" s="162"/>
      <c r="V20" s="162"/>
      <c r="W20" s="162"/>
      <c r="X20" s="162"/>
      <c r="Y20" s="162"/>
      <c r="Z20" s="162"/>
      <c r="AA20" s="162"/>
      <c r="AB20" s="162"/>
      <c r="AC20" s="162"/>
      <c r="AD20" s="162"/>
      <c r="AE20" s="162"/>
      <c r="AF20" s="162"/>
      <c r="AG20" s="162"/>
      <c r="AH20" s="162"/>
      <c r="AI20" s="162"/>
      <c r="AJ20" s="162"/>
      <c r="AK20" s="702" t="s">
        <v>1107</v>
      </c>
      <c r="AL20" s="165" t="s">
        <v>1618</v>
      </c>
      <c r="AM20" s="165"/>
      <c r="AN20" s="165"/>
      <c r="AO20" s="588"/>
      <c r="AP20" s="162"/>
      <c r="AQ20" s="593"/>
    </row>
    <row r="21" spans="1:43" ht="12" customHeight="1">
      <c r="A21" s="1907"/>
      <c r="B21" s="585"/>
      <c r="C21" s="594"/>
      <c r="D21" s="594"/>
      <c r="E21" s="595"/>
      <c r="F21" s="588"/>
      <c r="G21" s="162"/>
      <c r="H21" s="589"/>
      <c r="I21" s="585"/>
      <c r="J21" s="594"/>
      <c r="K21" s="594"/>
      <c r="L21" s="595"/>
      <c r="M21" s="1919" t="s">
        <v>1140</v>
      </c>
      <c r="N21" s="1920"/>
      <c r="O21" s="1920"/>
      <c r="P21" s="1921"/>
      <c r="Q21" s="162"/>
      <c r="R21" s="700" t="s">
        <v>1934</v>
      </c>
      <c r="S21" s="162" t="s">
        <v>849</v>
      </c>
      <c r="T21" s="162"/>
      <c r="U21" s="162"/>
      <c r="V21" s="162"/>
      <c r="W21" s="162"/>
      <c r="X21" s="162"/>
      <c r="Y21" s="162"/>
      <c r="Z21" s="162"/>
      <c r="AA21" s="162"/>
      <c r="AB21" s="162"/>
      <c r="AC21" s="162"/>
      <c r="AD21" s="162"/>
      <c r="AE21" s="162"/>
      <c r="AF21" s="162"/>
      <c r="AG21" s="162"/>
      <c r="AH21" s="162"/>
      <c r="AI21" s="162"/>
      <c r="AJ21" s="162"/>
      <c r="AK21" s="702" t="s">
        <v>1107</v>
      </c>
      <c r="AL21" s="165" t="s">
        <v>399</v>
      </c>
      <c r="AM21" s="165"/>
      <c r="AN21" s="165"/>
      <c r="AO21" s="588"/>
      <c r="AP21" s="162"/>
      <c r="AQ21" s="593"/>
    </row>
    <row r="22" spans="1:43" ht="12" customHeight="1">
      <c r="A22" s="1907"/>
      <c r="B22" s="585"/>
      <c r="C22" s="594"/>
      <c r="D22" s="594"/>
      <c r="E22" s="595"/>
      <c r="F22" s="588"/>
      <c r="G22" s="162"/>
      <c r="H22" s="589"/>
      <c r="I22" s="585"/>
      <c r="J22" s="594"/>
      <c r="K22" s="594"/>
      <c r="L22" s="595"/>
      <c r="M22" s="602" t="s">
        <v>840</v>
      </c>
      <c r="N22" s="478"/>
      <c r="O22" s="478"/>
      <c r="P22" s="603"/>
      <c r="Q22" s="164"/>
      <c r="R22" s="701" t="s">
        <v>1309</v>
      </c>
      <c r="S22" s="164" t="s">
        <v>764</v>
      </c>
      <c r="T22" s="164"/>
      <c r="U22" s="164"/>
      <c r="V22" s="164"/>
      <c r="W22" s="164"/>
      <c r="X22" s="164"/>
      <c r="Y22" s="164"/>
      <c r="Z22" s="164"/>
      <c r="AA22" s="164"/>
      <c r="AB22" s="164"/>
      <c r="AC22" s="164"/>
      <c r="AD22" s="164"/>
      <c r="AE22" s="164"/>
      <c r="AF22" s="164"/>
      <c r="AG22" s="164"/>
      <c r="AH22" s="164"/>
      <c r="AI22" s="164"/>
      <c r="AJ22" s="597"/>
      <c r="AK22" s="592"/>
      <c r="AL22" s="165"/>
      <c r="AM22" s="165"/>
      <c r="AN22" s="165"/>
      <c r="AO22" s="588"/>
      <c r="AP22" s="162"/>
      <c r="AQ22" s="593"/>
    </row>
    <row r="23" spans="1:43" ht="12" customHeight="1">
      <c r="A23" s="1907"/>
      <c r="B23" s="585"/>
      <c r="C23" s="594"/>
      <c r="D23" s="594"/>
      <c r="E23" s="595"/>
      <c r="F23" s="590"/>
      <c r="G23" s="166"/>
      <c r="H23" s="591"/>
      <c r="I23" s="607"/>
      <c r="J23" s="608"/>
      <c r="K23" s="608"/>
      <c r="L23" s="609"/>
      <c r="M23" s="604"/>
      <c r="N23" s="472"/>
      <c r="O23" s="472"/>
      <c r="P23" s="469"/>
      <c r="Q23" s="162"/>
      <c r="R23" s="700" t="s">
        <v>334</v>
      </c>
      <c r="S23" s="162" t="s">
        <v>765</v>
      </c>
      <c r="T23" s="162"/>
      <c r="U23" s="162" t="s">
        <v>841</v>
      </c>
      <c r="V23" s="162"/>
      <c r="W23" s="162"/>
      <c r="X23" s="1918"/>
      <c r="Y23" s="1918"/>
      <c r="Z23" s="1918"/>
      <c r="AA23" s="1918"/>
      <c r="AB23" s="1918"/>
      <c r="AC23" s="1918"/>
      <c r="AD23" s="1918"/>
      <c r="AE23" s="1918"/>
      <c r="AF23" s="1918"/>
      <c r="AG23" s="162" t="s">
        <v>94</v>
      </c>
      <c r="AH23" s="162"/>
      <c r="AI23" s="162"/>
      <c r="AJ23" s="162"/>
      <c r="AK23" s="592"/>
      <c r="AL23" s="165"/>
      <c r="AM23" s="165"/>
      <c r="AN23" s="165"/>
      <c r="AO23" s="588"/>
      <c r="AP23" s="162"/>
      <c r="AQ23" s="593"/>
    </row>
    <row r="24" spans="1:43" ht="12" customHeight="1">
      <c r="A24" s="1907"/>
      <c r="B24" s="585"/>
      <c r="C24" s="594"/>
      <c r="D24" s="594"/>
      <c r="E24" s="595"/>
      <c r="F24" s="588" t="s">
        <v>1324</v>
      </c>
      <c r="G24" s="162"/>
      <c r="H24" s="589"/>
      <c r="I24" s="599" t="s">
        <v>749</v>
      </c>
      <c r="J24" s="600"/>
      <c r="K24" s="600"/>
      <c r="L24" s="601"/>
      <c r="M24" s="599" t="s">
        <v>1325</v>
      </c>
      <c r="N24" s="600"/>
      <c r="O24" s="600"/>
      <c r="P24" s="601"/>
      <c r="Q24" s="164" t="s">
        <v>1247</v>
      </c>
      <c r="R24" s="163" t="s">
        <v>850</v>
      </c>
      <c r="S24" s="164"/>
      <c r="T24" s="164"/>
      <c r="U24" s="164"/>
      <c r="V24" s="164"/>
      <c r="W24" s="164"/>
      <c r="X24" s="164"/>
      <c r="Y24" s="164"/>
      <c r="Z24" s="164"/>
      <c r="AA24" s="164"/>
      <c r="AB24" s="164"/>
      <c r="AC24" s="164"/>
      <c r="AD24" s="164"/>
      <c r="AE24" s="164"/>
      <c r="AF24" s="164"/>
      <c r="AG24" s="164"/>
      <c r="AH24" s="164"/>
      <c r="AI24" s="164"/>
      <c r="AJ24" s="597"/>
      <c r="AK24" s="592"/>
      <c r="AL24" s="165"/>
      <c r="AM24" s="165"/>
      <c r="AN24" s="165"/>
      <c r="AO24" s="588"/>
      <c r="AP24" s="162"/>
      <c r="AQ24" s="593"/>
    </row>
    <row r="25" spans="1:43" ht="12" customHeight="1">
      <c r="A25" s="1907"/>
      <c r="B25" s="585"/>
      <c r="C25" s="594"/>
      <c r="D25" s="594"/>
      <c r="E25" s="595"/>
      <c r="F25" s="1925" t="str">
        <f>自己評価書表紙!O45</f>
        <v>-</v>
      </c>
      <c r="G25" s="1508"/>
      <c r="H25" s="1926"/>
      <c r="I25" s="585" t="s">
        <v>759</v>
      </c>
      <c r="J25" s="594"/>
      <c r="K25" s="594"/>
      <c r="L25" s="595"/>
      <c r="M25" s="585" t="s">
        <v>766</v>
      </c>
      <c r="N25" s="594"/>
      <c r="O25" s="594"/>
      <c r="P25" s="595"/>
      <c r="Q25" s="162"/>
      <c r="R25" s="165" t="s">
        <v>844</v>
      </c>
      <c r="S25" s="162"/>
      <c r="T25" s="162"/>
      <c r="U25" s="162"/>
      <c r="V25" s="162"/>
      <c r="W25" s="162"/>
      <c r="X25" s="162"/>
      <c r="Y25" s="162"/>
      <c r="Z25" s="162"/>
      <c r="AA25" s="162"/>
      <c r="AB25" s="162"/>
      <c r="AC25" s="162"/>
      <c r="AD25" s="162"/>
      <c r="AE25" s="162"/>
      <c r="AF25" s="162"/>
      <c r="AG25" s="162"/>
      <c r="AH25" s="162"/>
      <c r="AI25" s="162"/>
      <c r="AJ25" s="589"/>
      <c r="AK25" s="592"/>
      <c r="AL25" s="165"/>
      <c r="AM25" s="165"/>
      <c r="AN25" s="165"/>
      <c r="AO25" s="588"/>
      <c r="AP25" s="162"/>
      <c r="AQ25" s="593"/>
    </row>
    <row r="26" spans="1:43" ht="12" customHeight="1">
      <c r="A26" s="1907"/>
      <c r="B26" s="585"/>
      <c r="C26" s="594"/>
      <c r="D26" s="594"/>
      <c r="E26" s="595"/>
      <c r="F26" s="588"/>
      <c r="G26" s="162"/>
      <c r="H26" s="589"/>
      <c r="I26" s="585" t="s">
        <v>761</v>
      </c>
      <c r="J26" s="594"/>
      <c r="K26" s="594"/>
      <c r="L26" s="595"/>
      <c r="M26" s="585" t="s">
        <v>767</v>
      </c>
      <c r="N26" s="594"/>
      <c r="O26" s="594"/>
      <c r="P26" s="595"/>
      <c r="Q26" s="162"/>
      <c r="R26" s="700" t="s">
        <v>763</v>
      </c>
      <c r="S26" s="162" t="s">
        <v>846</v>
      </c>
      <c r="T26" s="162"/>
      <c r="U26" s="162"/>
      <c r="V26" s="162"/>
      <c r="W26" s="162"/>
      <c r="X26" s="162"/>
      <c r="Y26" s="162"/>
      <c r="Z26" s="162"/>
      <c r="AA26" s="162"/>
      <c r="AB26" s="162"/>
      <c r="AC26" s="162"/>
      <c r="AD26" s="162"/>
      <c r="AE26" s="162"/>
      <c r="AF26" s="162"/>
      <c r="AG26" s="162"/>
      <c r="AH26" s="162"/>
      <c r="AI26" s="162"/>
      <c r="AJ26" s="589"/>
      <c r="AK26" s="592"/>
      <c r="AL26" s="165"/>
      <c r="AM26" s="165"/>
      <c r="AN26" s="165"/>
      <c r="AO26" s="588"/>
      <c r="AP26" s="162"/>
      <c r="AQ26" s="593"/>
    </row>
    <row r="27" spans="1:43" ht="12" customHeight="1">
      <c r="A27" s="1907"/>
      <c r="B27" s="585"/>
      <c r="C27" s="594"/>
      <c r="D27" s="594"/>
      <c r="E27" s="595"/>
      <c r="F27" s="588"/>
      <c r="G27" s="162"/>
      <c r="H27" s="589"/>
      <c r="I27" s="585"/>
      <c r="J27" s="594"/>
      <c r="K27" s="594"/>
      <c r="L27" s="595"/>
      <c r="M27" s="585" t="s">
        <v>1326</v>
      </c>
      <c r="N27" s="594"/>
      <c r="O27" s="594"/>
      <c r="P27" s="595"/>
      <c r="Q27" s="162"/>
      <c r="R27" s="700" t="s">
        <v>768</v>
      </c>
      <c r="S27" s="162" t="s">
        <v>848</v>
      </c>
      <c r="T27" s="162"/>
      <c r="U27" s="162"/>
      <c r="V27" s="162"/>
      <c r="W27" s="162"/>
      <c r="X27" s="162"/>
      <c r="Y27" s="162"/>
      <c r="Z27" s="162"/>
      <c r="AA27" s="162"/>
      <c r="AB27" s="162"/>
      <c r="AC27" s="162"/>
      <c r="AD27" s="162"/>
      <c r="AE27" s="162"/>
      <c r="AF27" s="162"/>
      <c r="AG27" s="162"/>
      <c r="AH27" s="162"/>
      <c r="AI27" s="162"/>
      <c r="AJ27" s="589"/>
      <c r="AK27" s="592"/>
      <c r="AL27" s="165"/>
      <c r="AM27" s="165"/>
      <c r="AN27" s="165"/>
      <c r="AO27" s="588"/>
      <c r="AP27" s="162"/>
      <c r="AQ27" s="593"/>
    </row>
    <row r="28" spans="1:43" ht="12" customHeight="1">
      <c r="A28" s="1907"/>
      <c r="B28" s="585"/>
      <c r="C28" s="594"/>
      <c r="D28" s="594"/>
      <c r="E28" s="595"/>
      <c r="F28" s="588"/>
      <c r="G28" s="162"/>
      <c r="H28" s="589"/>
      <c r="I28" s="585"/>
      <c r="J28" s="594"/>
      <c r="K28" s="594"/>
      <c r="L28" s="595"/>
      <c r="M28" s="588" t="s">
        <v>769</v>
      </c>
      <c r="N28" s="162"/>
      <c r="O28" s="162"/>
      <c r="P28" s="589"/>
      <c r="Q28" s="162"/>
      <c r="R28" s="165" t="s">
        <v>770</v>
      </c>
      <c r="S28" s="162" t="s">
        <v>851</v>
      </c>
      <c r="T28" s="162"/>
      <c r="U28" s="162"/>
      <c r="V28" s="162"/>
      <c r="W28" s="162"/>
      <c r="X28" s="162"/>
      <c r="Y28" s="162"/>
      <c r="Z28" s="162"/>
      <c r="AA28" s="162"/>
      <c r="AB28" s="162"/>
      <c r="AC28" s="162"/>
      <c r="AD28" s="162"/>
      <c r="AE28" s="162"/>
      <c r="AF28" s="162"/>
      <c r="AG28" s="162"/>
      <c r="AH28" s="162"/>
      <c r="AI28" s="162"/>
      <c r="AJ28" s="589"/>
      <c r="AK28" s="592"/>
      <c r="AL28" s="165"/>
      <c r="AM28" s="165"/>
      <c r="AN28" s="165"/>
      <c r="AO28" s="588"/>
      <c r="AP28" s="162"/>
      <c r="AQ28" s="593"/>
    </row>
    <row r="29" spans="1:43" ht="12" customHeight="1">
      <c r="A29" s="1907"/>
      <c r="B29" s="585" t="s">
        <v>831</v>
      </c>
      <c r="C29" s="594"/>
      <c r="D29" s="594"/>
      <c r="E29" s="595"/>
      <c r="F29" s="588"/>
      <c r="G29" s="162"/>
      <c r="H29" s="589"/>
      <c r="I29" s="585"/>
      <c r="J29" s="594"/>
      <c r="K29" s="594"/>
      <c r="L29" s="595"/>
      <c r="M29" s="1919" t="s">
        <v>1140</v>
      </c>
      <c r="N29" s="1920"/>
      <c r="O29" s="1920"/>
      <c r="P29" s="1921"/>
      <c r="Q29" s="166"/>
      <c r="R29" s="166"/>
      <c r="S29" s="166" t="s">
        <v>852</v>
      </c>
      <c r="T29" s="166"/>
      <c r="U29" s="166"/>
      <c r="V29" s="166"/>
      <c r="W29" s="166"/>
      <c r="X29" s="166"/>
      <c r="Y29" s="166"/>
      <c r="Z29" s="166"/>
      <c r="AA29" s="166"/>
      <c r="AB29" s="166"/>
      <c r="AC29" s="166"/>
      <c r="AD29" s="166"/>
      <c r="AE29" s="166"/>
      <c r="AF29" s="166"/>
      <c r="AG29" s="166"/>
      <c r="AH29" s="166"/>
      <c r="AI29" s="166"/>
      <c r="AJ29" s="591"/>
      <c r="AK29" s="592"/>
      <c r="AL29" s="165"/>
      <c r="AM29" s="165"/>
      <c r="AN29" s="165"/>
      <c r="AO29" s="588"/>
      <c r="AP29" s="162"/>
      <c r="AQ29" s="593"/>
    </row>
    <row r="30" spans="1:43" ht="12" customHeight="1">
      <c r="A30" s="1907"/>
      <c r="B30" s="1682" t="s">
        <v>1140</v>
      </c>
      <c r="C30" s="1650"/>
      <c r="D30" s="1650"/>
      <c r="E30" s="1766"/>
      <c r="F30" s="588"/>
      <c r="G30" s="162"/>
      <c r="H30" s="589"/>
      <c r="I30" s="585"/>
      <c r="J30" s="594"/>
      <c r="K30" s="594"/>
      <c r="L30" s="595"/>
      <c r="M30" s="599" t="s">
        <v>771</v>
      </c>
      <c r="N30" s="600"/>
      <c r="O30" s="600"/>
      <c r="P30" s="601"/>
      <c r="Q30" s="162" t="s">
        <v>772</v>
      </c>
      <c r="R30" s="165" t="s">
        <v>853</v>
      </c>
      <c r="S30" s="162"/>
      <c r="T30" s="162"/>
      <c r="U30" s="162"/>
      <c r="V30" s="162"/>
      <c r="W30" s="162"/>
      <c r="X30" s="162"/>
      <c r="Y30" s="162"/>
      <c r="Z30" s="162"/>
      <c r="AA30" s="162"/>
      <c r="AB30" s="162"/>
      <c r="AC30" s="162"/>
      <c r="AD30" s="162"/>
      <c r="AE30" s="162"/>
      <c r="AF30" s="162"/>
      <c r="AG30" s="162"/>
      <c r="AH30" s="162"/>
      <c r="AI30" s="162"/>
      <c r="AJ30" s="589"/>
      <c r="AK30" s="592"/>
      <c r="AL30" s="165"/>
      <c r="AM30" s="165"/>
      <c r="AN30" s="165"/>
      <c r="AO30" s="588"/>
      <c r="AP30" s="162"/>
      <c r="AQ30" s="593"/>
    </row>
    <row r="31" spans="1:43" ht="12" customHeight="1">
      <c r="A31" s="1907"/>
      <c r="B31" s="585"/>
      <c r="C31" s="594"/>
      <c r="D31" s="594"/>
      <c r="E31" s="595"/>
      <c r="F31" s="588"/>
      <c r="G31" s="162"/>
      <c r="H31" s="589"/>
      <c r="I31" s="585"/>
      <c r="J31" s="594"/>
      <c r="K31" s="594"/>
      <c r="L31" s="595"/>
      <c r="M31" s="585" t="s">
        <v>773</v>
      </c>
      <c r="N31" s="594"/>
      <c r="O31" s="594"/>
      <c r="P31" s="595"/>
      <c r="Q31" s="162"/>
      <c r="R31" s="162" t="s">
        <v>854</v>
      </c>
      <c r="S31" s="162"/>
      <c r="T31" s="162"/>
      <c r="U31" s="512"/>
      <c r="V31" s="1535"/>
      <c r="W31" s="1535"/>
      <c r="X31" s="1535"/>
      <c r="Y31" s="1535"/>
      <c r="Z31" s="1535"/>
      <c r="AA31" s="1535"/>
      <c r="AB31" s="1535"/>
      <c r="AC31" s="1535"/>
      <c r="AD31" s="1535"/>
      <c r="AE31" s="1535"/>
      <c r="AF31" s="1535"/>
      <c r="AG31" s="162" t="s">
        <v>1398</v>
      </c>
      <c r="AH31" s="162"/>
      <c r="AI31" s="162"/>
      <c r="AJ31" s="589"/>
      <c r="AK31" s="592"/>
      <c r="AL31" s="165"/>
      <c r="AM31" s="165"/>
      <c r="AN31" s="165"/>
      <c r="AO31" s="588"/>
      <c r="AP31" s="162"/>
      <c r="AQ31" s="593"/>
    </row>
    <row r="32" spans="1:43" ht="12" customHeight="1">
      <c r="A32" s="1907"/>
      <c r="B32" s="585" t="s">
        <v>1327</v>
      </c>
      <c r="C32" s="594"/>
      <c r="D32" s="594"/>
      <c r="E32" s="595"/>
      <c r="F32" s="588"/>
      <c r="G32" s="162"/>
      <c r="H32" s="589"/>
      <c r="I32" s="585"/>
      <c r="J32" s="594"/>
      <c r="K32" s="594"/>
      <c r="L32" s="595"/>
      <c r="M32" s="585"/>
      <c r="N32" s="594"/>
      <c r="O32" s="594"/>
      <c r="P32" s="595"/>
      <c r="Q32" s="162"/>
      <c r="R32" s="162" t="s">
        <v>855</v>
      </c>
      <c r="S32" s="162"/>
      <c r="T32" s="1761"/>
      <c r="U32" s="1761"/>
      <c r="V32" s="1761"/>
      <c r="W32" s="1761"/>
      <c r="X32" s="1761"/>
      <c r="Y32" s="1761"/>
      <c r="Z32" s="1761"/>
      <c r="AA32" s="1761"/>
      <c r="AB32" s="1761"/>
      <c r="AC32" s="1761"/>
      <c r="AD32" s="1761"/>
      <c r="AE32" s="1761"/>
      <c r="AF32" s="1761"/>
      <c r="AG32" s="162" t="s">
        <v>1832</v>
      </c>
      <c r="AH32" s="162"/>
      <c r="AI32" s="162"/>
      <c r="AJ32" s="589"/>
      <c r="AK32" s="592"/>
      <c r="AL32" s="165"/>
      <c r="AM32" s="165"/>
      <c r="AN32" s="165"/>
      <c r="AO32" s="588"/>
      <c r="AP32" s="162"/>
      <c r="AQ32" s="593"/>
    </row>
    <row r="33" spans="1:43" ht="12" customHeight="1">
      <c r="A33" s="1907"/>
      <c r="B33" s="1682" t="s">
        <v>1140</v>
      </c>
      <c r="C33" s="1650"/>
      <c r="D33" s="1650"/>
      <c r="E33" s="1766"/>
      <c r="F33" s="588"/>
      <c r="G33" s="162"/>
      <c r="H33" s="589"/>
      <c r="I33" s="585"/>
      <c r="J33" s="594"/>
      <c r="K33" s="594"/>
      <c r="L33" s="595"/>
      <c r="M33" s="588"/>
      <c r="N33" s="162"/>
      <c r="O33" s="162"/>
      <c r="P33" s="589"/>
      <c r="Q33" s="162" t="s">
        <v>93</v>
      </c>
      <c r="R33" s="165" t="s">
        <v>856</v>
      </c>
      <c r="S33" s="162"/>
      <c r="T33" s="162"/>
      <c r="U33" s="162"/>
      <c r="V33" s="162"/>
      <c r="W33" s="162"/>
      <c r="X33" s="162"/>
      <c r="Y33" s="162"/>
      <c r="Z33" s="162"/>
      <c r="AA33" s="162"/>
      <c r="AB33" s="162"/>
      <c r="AC33" s="162"/>
      <c r="AD33" s="162"/>
      <c r="AE33" s="162"/>
      <c r="AF33" s="162"/>
      <c r="AG33" s="162"/>
      <c r="AH33" s="162"/>
      <c r="AI33" s="162"/>
      <c r="AJ33" s="589"/>
      <c r="AK33" s="592"/>
      <c r="AL33" s="165"/>
      <c r="AM33" s="165"/>
      <c r="AN33" s="165"/>
      <c r="AO33" s="588"/>
      <c r="AP33" s="162"/>
      <c r="AQ33" s="593"/>
    </row>
    <row r="34" spans="1:43" ht="12" customHeight="1">
      <c r="A34" s="1907"/>
      <c r="B34" s="585"/>
      <c r="C34" s="594"/>
      <c r="D34" s="594"/>
      <c r="E34" s="595"/>
      <c r="F34" s="588"/>
      <c r="G34" s="162"/>
      <c r="H34" s="589"/>
      <c r="I34" s="585"/>
      <c r="J34" s="594"/>
      <c r="K34" s="594"/>
      <c r="L34" s="595"/>
      <c r="M34" s="588"/>
      <c r="N34" s="162"/>
      <c r="O34" s="162"/>
      <c r="P34" s="589"/>
      <c r="Q34" s="162"/>
      <c r="R34" s="162" t="s">
        <v>854</v>
      </c>
      <c r="S34" s="162"/>
      <c r="T34" s="162"/>
      <c r="U34" s="512"/>
      <c r="V34" s="1535"/>
      <c r="W34" s="1535"/>
      <c r="X34" s="1535"/>
      <c r="Y34" s="1535"/>
      <c r="Z34" s="1535"/>
      <c r="AA34" s="1535"/>
      <c r="AB34" s="1535"/>
      <c r="AC34" s="1535"/>
      <c r="AD34" s="1535"/>
      <c r="AE34" s="1535"/>
      <c r="AF34" s="1535"/>
      <c r="AG34" s="162" t="s">
        <v>1398</v>
      </c>
      <c r="AH34" s="162"/>
      <c r="AI34" s="162"/>
      <c r="AJ34" s="589"/>
      <c r="AK34" s="592"/>
      <c r="AL34" s="165"/>
      <c r="AM34" s="165"/>
      <c r="AN34" s="165"/>
      <c r="AO34" s="588"/>
      <c r="AP34" s="162"/>
      <c r="AQ34" s="593"/>
    </row>
    <row r="35" spans="1:43" ht="12" customHeight="1">
      <c r="A35" s="1907"/>
      <c r="B35" s="585"/>
      <c r="C35" s="594"/>
      <c r="D35" s="594"/>
      <c r="E35" s="595"/>
      <c r="F35" s="588"/>
      <c r="G35" s="162"/>
      <c r="H35" s="589"/>
      <c r="I35" s="585"/>
      <c r="J35" s="594"/>
      <c r="K35" s="594"/>
      <c r="L35" s="595"/>
      <c r="M35" s="605"/>
      <c r="N35" s="189"/>
      <c r="O35" s="189"/>
      <c r="P35" s="606"/>
      <c r="Q35" s="162"/>
      <c r="R35" s="162" t="s">
        <v>855</v>
      </c>
      <c r="S35" s="162"/>
      <c r="T35" s="1879"/>
      <c r="U35" s="1879"/>
      <c r="V35" s="1879"/>
      <c r="W35" s="1879"/>
      <c r="X35" s="1879"/>
      <c r="Y35" s="1879"/>
      <c r="Z35" s="1879"/>
      <c r="AA35" s="1879"/>
      <c r="AB35" s="1879"/>
      <c r="AC35" s="1879"/>
      <c r="AD35" s="1879"/>
      <c r="AE35" s="1879"/>
      <c r="AF35" s="1879"/>
      <c r="AG35" s="162" t="s">
        <v>1832</v>
      </c>
      <c r="AH35" s="162"/>
      <c r="AI35" s="162"/>
      <c r="AJ35" s="589"/>
      <c r="AK35" s="592"/>
      <c r="AL35" s="165"/>
      <c r="AM35" s="165"/>
      <c r="AN35" s="165"/>
      <c r="AO35" s="588"/>
      <c r="AP35" s="162"/>
      <c r="AQ35" s="593"/>
    </row>
    <row r="36" spans="1:43" ht="12" customHeight="1">
      <c r="A36" s="1907"/>
      <c r="B36" s="585"/>
      <c r="C36" s="594"/>
      <c r="D36" s="594"/>
      <c r="E36" s="595"/>
      <c r="F36" s="588"/>
      <c r="G36" s="162"/>
      <c r="H36" s="589"/>
      <c r="I36" s="585"/>
      <c r="J36" s="594"/>
      <c r="K36" s="594"/>
      <c r="L36" s="595"/>
      <c r="M36" s="605"/>
      <c r="N36" s="189"/>
      <c r="O36" s="189"/>
      <c r="P36" s="606"/>
      <c r="Q36" s="164" t="s">
        <v>93</v>
      </c>
      <c r="R36" s="163" t="s">
        <v>857</v>
      </c>
      <c r="S36" s="164"/>
      <c r="T36" s="164"/>
      <c r="U36" s="164"/>
      <c r="V36" s="164"/>
      <c r="W36" s="164"/>
      <c r="X36" s="164"/>
      <c r="Y36" s="164"/>
      <c r="Z36" s="164"/>
      <c r="AA36" s="164"/>
      <c r="AB36" s="164"/>
      <c r="AC36" s="164"/>
      <c r="AD36" s="164"/>
      <c r="AE36" s="164"/>
      <c r="AF36" s="164"/>
      <c r="AG36" s="164"/>
      <c r="AH36" s="164"/>
      <c r="AI36" s="164"/>
      <c r="AJ36" s="597"/>
      <c r="AK36" s="592"/>
      <c r="AL36" s="165"/>
      <c r="AM36" s="165"/>
      <c r="AN36" s="165"/>
      <c r="AO36" s="588"/>
      <c r="AP36" s="162"/>
      <c r="AQ36" s="593"/>
    </row>
    <row r="37" spans="1:43" ht="12" customHeight="1">
      <c r="A37" s="1907"/>
      <c r="B37" s="585"/>
      <c r="C37" s="594"/>
      <c r="D37" s="594"/>
      <c r="E37" s="595"/>
      <c r="F37" s="588"/>
      <c r="G37" s="162"/>
      <c r="H37" s="589"/>
      <c r="I37" s="585"/>
      <c r="J37" s="594"/>
      <c r="K37" s="594"/>
      <c r="L37" s="595"/>
      <c r="M37" s="605"/>
      <c r="N37" s="189"/>
      <c r="O37" s="189"/>
      <c r="P37" s="606"/>
      <c r="Q37" s="162"/>
      <c r="R37" s="162" t="s">
        <v>854</v>
      </c>
      <c r="S37" s="162"/>
      <c r="T37" s="162"/>
      <c r="U37" s="512"/>
      <c r="V37" s="1535"/>
      <c r="W37" s="1535"/>
      <c r="X37" s="1535"/>
      <c r="Y37" s="1535"/>
      <c r="Z37" s="1535"/>
      <c r="AA37" s="1535"/>
      <c r="AB37" s="1535"/>
      <c r="AC37" s="1535"/>
      <c r="AD37" s="1535"/>
      <c r="AE37" s="1535"/>
      <c r="AF37" s="1535"/>
      <c r="AG37" s="162" t="s">
        <v>1398</v>
      </c>
      <c r="AH37" s="162"/>
      <c r="AI37" s="162"/>
      <c r="AJ37" s="589"/>
      <c r="AK37" s="592"/>
      <c r="AL37" s="165"/>
      <c r="AM37" s="165"/>
      <c r="AN37" s="165"/>
      <c r="AO37" s="588"/>
      <c r="AP37" s="162"/>
      <c r="AQ37" s="593"/>
    </row>
    <row r="38" spans="1:43" ht="12" customHeight="1">
      <c r="A38" s="1907"/>
      <c r="B38" s="585"/>
      <c r="C38" s="594"/>
      <c r="D38" s="594"/>
      <c r="E38" s="595"/>
      <c r="F38" s="590"/>
      <c r="G38" s="166"/>
      <c r="H38" s="591"/>
      <c r="I38" s="607"/>
      <c r="J38" s="608"/>
      <c r="K38" s="608"/>
      <c r="L38" s="609"/>
      <c r="M38" s="604"/>
      <c r="N38" s="472"/>
      <c r="O38" s="472"/>
      <c r="P38" s="469"/>
      <c r="Q38" s="166"/>
      <c r="R38" s="166" t="s">
        <v>855</v>
      </c>
      <c r="S38" s="166"/>
      <c r="T38" s="1879"/>
      <c r="U38" s="1879"/>
      <c r="V38" s="1879"/>
      <c r="W38" s="1879"/>
      <c r="X38" s="1879"/>
      <c r="Y38" s="1879"/>
      <c r="Z38" s="1879"/>
      <c r="AA38" s="1879"/>
      <c r="AB38" s="1879"/>
      <c r="AC38" s="1879"/>
      <c r="AD38" s="1879"/>
      <c r="AE38" s="1879"/>
      <c r="AF38" s="1879"/>
      <c r="AG38" s="166" t="s">
        <v>1832</v>
      </c>
      <c r="AH38" s="166"/>
      <c r="AI38" s="166"/>
      <c r="AJ38" s="591"/>
      <c r="AK38" s="592"/>
      <c r="AL38" s="165"/>
      <c r="AM38" s="165"/>
      <c r="AN38" s="165"/>
      <c r="AO38" s="590"/>
      <c r="AP38" s="166"/>
      <c r="AQ38" s="598"/>
    </row>
    <row r="39" spans="1:43" ht="12" customHeight="1">
      <c r="A39" s="1907"/>
      <c r="B39" s="610" t="s">
        <v>774</v>
      </c>
      <c r="C39" s="611"/>
      <c r="D39" s="611"/>
      <c r="E39" s="612"/>
      <c r="F39" s="1927"/>
      <c r="G39" s="1928"/>
      <c r="H39" s="1929"/>
      <c r="I39" s="599" t="s">
        <v>1328</v>
      </c>
      <c r="J39" s="600"/>
      <c r="K39" s="600"/>
      <c r="L39" s="601"/>
      <c r="M39" s="596" t="s">
        <v>671</v>
      </c>
      <c r="N39" s="164"/>
      <c r="O39" s="164"/>
      <c r="P39" s="597"/>
      <c r="Q39" s="164"/>
      <c r="R39" s="701" t="s">
        <v>775</v>
      </c>
      <c r="S39" s="164" t="s">
        <v>832</v>
      </c>
      <c r="T39" s="164"/>
      <c r="U39" s="164"/>
      <c r="V39" s="164"/>
      <c r="W39" s="701" t="s">
        <v>930</v>
      </c>
      <c r="X39" s="164" t="s">
        <v>410</v>
      </c>
      <c r="Y39" s="164"/>
      <c r="Z39" s="164"/>
      <c r="AA39" s="164"/>
      <c r="AB39" s="164"/>
      <c r="AC39" s="164"/>
      <c r="AD39" s="164"/>
      <c r="AE39" s="164"/>
      <c r="AF39" s="164"/>
      <c r="AG39" s="164"/>
      <c r="AH39" s="164"/>
      <c r="AI39" s="164"/>
      <c r="AJ39" s="597"/>
      <c r="AK39" s="703" t="s">
        <v>1107</v>
      </c>
      <c r="AL39" s="163" t="s">
        <v>1039</v>
      </c>
      <c r="AM39" s="163"/>
      <c r="AN39" s="163"/>
      <c r="AO39" s="138" t="s">
        <v>776</v>
      </c>
      <c r="AP39" s="109" t="s">
        <v>1829</v>
      </c>
      <c r="AQ39" s="533"/>
    </row>
    <row r="40" spans="1:43" ht="12" customHeight="1">
      <c r="A40" s="1907"/>
      <c r="B40" s="588" t="s">
        <v>570</v>
      </c>
      <c r="C40" s="162"/>
      <c r="D40" s="162"/>
      <c r="E40" s="589"/>
      <c r="F40" s="1930"/>
      <c r="G40" s="1931"/>
      <c r="H40" s="1932"/>
      <c r="I40" s="585" t="s">
        <v>777</v>
      </c>
      <c r="J40" s="594"/>
      <c r="K40" s="594"/>
      <c r="L40" s="595"/>
      <c r="M40" s="590"/>
      <c r="N40" s="166"/>
      <c r="O40" s="166"/>
      <c r="P40" s="591"/>
      <c r="Q40" s="162"/>
      <c r="R40" s="162"/>
      <c r="S40" s="162"/>
      <c r="T40" s="162"/>
      <c r="U40" s="162"/>
      <c r="V40" s="162"/>
      <c r="W40" s="162"/>
      <c r="X40" s="162"/>
      <c r="Y40" s="162"/>
      <c r="Z40" s="162"/>
      <c r="AA40" s="162"/>
      <c r="AB40" s="162"/>
      <c r="AC40" s="162"/>
      <c r="AD40" s="162"/>
      <c r="AE40" s="162"/>
      <c r="AF40" s="162"/>
      <c r="AG40" s="162"/>
      <c r="AH40" s="162"/>
      <c r="AI40" s="162"/>
      <c r="AJ40" s="162"/>
      <c r="AK40" s="702" t="s">
        <v>1107</v>
      </c>
      <c r="AL40" s="165" t="s">
        <v>845</v>
      </c>
      <c r="AM40" s="165"/>
      <c r="AN40" s="165"/>
      <c r="AO40" s="119" t="s">
        <v>554</v>
      </c>
      <c r="AP40" s="57" t="s">
        <v>1830</v>
      </c>
      <c r="AQ40" s="106"/>
    </row>
    <row r="41" spans="1:43" ht="12" customHeight="1">
      <c r="A41" s="1907"/>
      <c r="B41" s="588"/>
      <c r="C41" s="162"/>
      <c r="D41" s="162"/>
      <c r="E41" s="589"/>
      <c r="F41" s="1930"/>
      <c r="G41" s="1931"/>
      <c r="H41" s="1932"/>
      <c r="I41" s="585"/>
      <c r="J41" s="594"/>
      <c r="K41" s="594"/>
      <c r="L41" s="595"/>
      <c r="M41" s="599" t="s">
        <v>1329</v>
      </c>
      <c r="N41" s="600"/>
      <c r="O41" s="600"/>
      <c r="P41" s="601"/>
      <c r="Q41" s="164" t="s">
        <v>1247</v>
      </c>
      <c r="R41" s="164" t="s">
        <v>858</v>
      </c>
      <c r="S41" s="164"/>
      <c r="T41" s="164"/>
      <c r="U41" s="164"/>
      <c r="V41" s="164"/>
      <c r="W41" s="164"/>
      <c r="X41" s="164"/>
      <c r="Y41" s="164"/>
      <c r="Z41" s="164"/>
      <c r="AA41" s="164"/>
      <c r="AB41" s="164"/>
      <c r="AC41" s="164"/>
      <c r="AD41" s="164"/>
      <c r="AE41" s="164"/>
      <c r="AF41" s="164"/>
      <c r="AG41" s="164"/>
      <c r="AH41" s="164"/>
      <c r="AI41" s="164"/>
      <c r="AJ41" s="597"/>
      <c r="AK41" s="592"/>
      <c r="AL41" s="165" t="s">
        <v>847</v>
      </c>
      <c r="AM41" s="165"/>
      <c r="AN41" s="165"/>
      <c r="AO41" s="588"/>
      <c r="AP41" s="162"/>
      <c r="AQ41" s="593"/>
    </row>
    <row r="42" spans="1:43" ht="12" customHeight="1">
      <c r="A42" s="1907"/>
      <c r="B42" s="1686" t="str">
        <f>IF(自己評価書表紙!A46="□","■選択無","□選択無")</f>
        <v>■選択無</v>
      </c>
      <c r="C42" s="1687"/>
      <c r="D42" s="1687"/>
      <c r="E42" s="1692"/>
      <c r="F42" s="1930"/>
      <c r="G42" s="1931"/>
      <c r="H42" s="1932"/>
      <c r="I42" s="585"/>
      <c r="J42" s="594"/>
      <c r="K42" s="594"/>
      <c r="L42" s="595"/>
      <c r="M42" s="585" t="s">
        <v>1330</v>
      </c>
      <c r="N42" s="594"/>
      <c r="O42" s="594"/>
      <c r="P42" s="595"/>
      <c r="Q42" s="162"/>
      <c r="R42" s="700" t="s">
        <v>334</v>
      </c>
      <c r="S42" s="162" t="s">
        <v>859</v>
      </c>
      <c r="T42" s="162"/>
      <c r="U42" s="162"/>
      <c r="V42" s="162"/>
      <c r="W42" s="162"/>
      <c r="X42" s="162"/>
      <c r="Y42" s="162"/>
      <c r="Z42" s="162"/>
      <c r="AA42" s="162"/>
      <c r="AB42" s="162"/>
      <c r="AC42" s="162"/>
      <c r="AD42" s="162"/>
      <c r="AE42" s="162"/>
      <c r="AF42" s="162"/>
      <c r="AG42" s="162"/>
      <c r="AH42" s="162"/>
      <c r="AI42" s="162"/>
      <c r="AJ42" s="162"/>
      <c r="AK42" s="702" t="s">
        <v>1107</v>
      </c>
      <c r="AL42" s="165" t="s">
        <v>1618</v>
      </c>
      <c r="AM42" s="165"/>
      <c r="AN42" s="165"/>
      <c r="AO42" s="588"/>
      <c r="AP42" s="162"/>
      <c r="AQ42" s="593"/>
    </row>
    <row r="43" spans="1:43" ht="12" customHeight="1">
      <c r="A43" s="1907"/>
      <c r="B43" s="588"/>
      <c r="C43" s="162"/>
      <c r="D43" s="162"/>
      <c r="E43" s="589"/>
      <c r="F43" s="1930"/>
      <c r="G43" s="1931"/>
      <c r="H43" s="1932"/>
      <c r="I43" s="585"/>
      <c r="J43" s="594"/>
      <c r="K43" s="594"/>
      <c r="L43" s="595"/>
      <c r="M43" s="585"/>
      <c r="N43" s="594"/>
      <c r="O43" s="594"/>
      <c r="P43" s="595"/>
      <c r="Q43" s="162"/>
      <c r="R43" s="700" t="s">
        <v>1107</v>
      </c>
      <c r="S43" s="162" t="s">
        <v>860</v>
      </c>
      <c r="T43" s="162"/>
      <c r="U43" s="162"/>
      <c r="V43" s="162"/>
      <c r="W43" s="162"/>
      <c r="X43" s="162"/>
      <c r="Y43" s="162"/>
      <c r="Z43" s="162"/>
      <c r="AA43" s="162"/>
      <c r="AB43" s="162"/>
      <c r="AC43" s="162"/>
      <c r="AD43" s="162"/>
      <c r="AE43" s="162"/>
      <c r="AF43" s="162"/>
      <c r="AG43" s="162"/>
      <c r="AH43" s="162"/>
      <c r="AI43" s="162"/>
      <c r="AJ43" s="162"/>
      <c r="AK43" s="702" t="s">
        <v>1107</v>
      </c>
      <c r="AL43" s="165" t="s">
        <v>164</v>
      </c>
      <c r="AM43" s="165"/>
      <c r="AN43" s="165"/>
      <c r="AO43" s="588"/>
      <c r="AP43" s="162"/>
      <c r="AQ43" s="593"/>
    </row>
    <row r="44" spans="1:43" ht="12" customHeight="1">
      <c r="A44" s="1907"/>
      <c r="B44" s="588"/>
      <c r="C44" s="162"/>
      <c r="D44" s="162"/>
      <c r="E44" s="589"/>
      <c r="F44" s="1930"/>
      <c r="G44" s="1931"/>
      <c r="H44" s="1932"/>
      <c r="I44" s="585"/>
      <c r="J44" s="594"/>
      <c r="K44" s="594"/>
      <c r="L44" s="595"/>
      <c r="M44" s="585"/>
      <c r="N44" s="594"/>
      <c r="O44" s="594"/>
      <c r="P44" s="595"/>
      <c r="Q44" s="162"/>
      <c r="R44" s="165" t="s">
        <v>861</v>
      </c>
      <c r="S44" s="162"/>
      <c r="T44" s="1761"/>
      <c r="U44" s="1761"/>
      <c r="V44" s="1761"/>
      <c r="W44" s="1761"/>
      <c r="X44" s="1761"/>
      <c r="Y44" s="1761"/>
      <c r="Z44" s="1761"/>
      <c r="AA44" s="1761"/>
      <c r="AB44" s="1761"/>
      <c r="AC44" s="1761"/>
      <c r="AD44" s="1761"/>
      <c r="AE44" s="1761"/>
      <c r="AF44" s="1761"/>
      <c r="AG44" s="162" t="s">
        <v>1834</v>
      </c>
      <c r="AH44" s="162"/>
      <c r="AI44" s="162"/>
      <c r="AJ44" s="162"/>
      <c r="AK44" s="702" t="s">
        <v>1107</v>
      </c>
      <c r="AL44" s="165" t="s">
        <v>862</v>
      </c>
      <c r="AM44" s="165"/>
      <c r="AN44" s="165"/>
      <c r="AO44" s="588"/>
      <c r="AP44" s="162"/>
      <c r="AQ44" s="593"/>
    </row>
    <row r="45" spans="1:43" ht="12" customHeight="1">
      <c r="A45" s="1907"/>
      <c r="B45" s="588"/>
      <c r="C45" s="162"/>
      <c r="D45" s="162"/>
      <c r="E45" s="589"/>
      <c r="F45" s="1930"/>
      <c r="G45" s="1931"/>
      <c r="H45" s="1932"/>
      <c r="I45" s="585"/>
      <c r="J45" s="594"/>
      <c r="K45" s="594"/>
      <c r="L45" s="595"/>
      <c r="M45" s="585"/>
      <c r="N45" s="594"/>
      <c r="O45" s="594"/>
      <c r="P45" s="595"/>
      <c r="Q45" s="162"/>
      <c r="R45" s="165" t="s">
        <v>863</v>
      </c>
      <c r="S45" s="162"/>
      <c r="T45" s="162"/>
      <c r="U45" s="1508"/>
      <c r="V45" s="1508"/>
      <c r="W45" s="1508"/>
      <c r="X45" s="162" t="s">
        <v>1331</v>
      </c>
      <c r="Y45" s="162"/>
      <c r="Z45" s="162"/>
      <c r="AA45" s="162"/>
      <c r="AB45" s="162"/>
      <c r="AC45" s="162"/>
      <c r="AD45" s="162"/>
      <c r="AE45" s="162"/>
      <c r="AF45" s="162"/>
      <c r="AG45" s="162"/>
      <c r="AH45" s="162"/>
      <c r="AI45" s="162"/>
      <c r="AJ45" s="162"/>
      <c r="AK45" s="592"/>
      <c r="AL45" s="165"/>
      <c r="AM45" s="165"/>
      <c r="AN45" s="165"/>
      <c r="AO45" s="588"/>
      <c r="AP45" s="162"/>
      <c r="AQ45" s="593"/>
    </row>
    <row r="46" spans="1:43" ht="12" customHeight="1">
      <c r="A46" s="1907"/>
      <c r="B46" s="588"/>
      <c r="C46" s="162"/>
      <c r="D46" s="162"/>
      <c r="E46" s="589"/>
      <c r="F46" s="1930"/>
      <c r="G46" s="1931"/>
      <c r="H46" s="1932"/>
      <c r="I46" s="585"/>
      <c r="J46" s="594"/>
      <c r="K46" s="594"/>
      <c r="L46" s="595"/>
      <c r="M46" s="588"/>
      <c r="N46" s="162"/>
      <c r="O46" s="162"/>
      <c r="P46" s="589"/>
      <c r="Q46" s="162"/>
      <c r="R46" s="162" t="s">
        <v>1040</v>
      </c>
      <c r="S46" s="162"/>
      <c r="T46" s="162"/>
      <c r="U46" s="162"/>
      <c r="V46" s="162"/>
      <c r="W46" s="162"/>
      <c r="X46" s="1508"/>
      <c r="Y46" s="1508"/>
      <c r="Z46" s="1508"/>
      <c r="AA46" s="162" t="s">
        <v>778</v>
      </c>
      <c r="AB46" s="162"/>
      <c r="AC46" s="162"/>
      <c r="AD46" s="162"/>
      <c r="AE46" s="162"/>
      <c r="AF46" s="162"/>
      <c r="AG46" s="162"/>
      <c r="AH46" s="162"/>
      <c r="AI46" s="162"/>
      <c r="AJ46" s="589"/>
      <c r="AK46" s="592"/>
      <c r="AL46" s="165"/>
      <c r="AM46" s="165"/>
      <c r="AN46" s="165"/>
      <c r="AO46" s="588"/>
      <c r="AP46" s="162"/>
      <c r="AQ46" s="593"/>
    </row>
    <row r="47" spans="1:43" ht="12" customHeight="1">
      <c r="A47" s="1907"/>
      <c r="B47" s="588"/>
      <c r="C47" s="162"/>
      <c r="D47" s="162"/>
      <c r="E47" s="589"/>
      <c r="F47" s="1930"/>
      <c r="G47" s="1931"/>
      <c r="H47" s="1932"/>
      <c r="I47" s="585"/>
      <c r="J47" s="594"/>
      <c r="K47" s="594"/>
      <c r="L47" s="595"/>
      <c r="M47" s="590"/>
      <c r="N47" s="166"/>
      <c r="O47" s="166"/>
      <c r="P47" s="591"/>
      <c r="Q47" s="166"/>
      <c r="R47" s="166" t="s">
        <v>1041</v>
      </c>
      <c r="S47" s="166"/>
      <c r="T47" s="166"/>
      <c r="U47" s="166"/>
      <c r="V47" s="166"/>
      <c r="W47" s="1923"/>
      <c r="X47" s="1923"/>
      <c r="Y47" s="1923"/>
      <c r="Z47" s="166" t="s">
        <v>1042</v>
      </c>
      <c r="AA47" s="166"/>
      <c r="AB47" s="167"/>
      <c r="AC47" s="167"/>
      <c r="AD47" s="166"/>
      <c r="AE47" s="166"/>
      <c r="AF47" s="166"/>
      <c r="AG47" s="166"/>
      <c r="AH47" s="166"/>
      <c r="AI47" s="166"/>
      <c r="AJ47" s="591"/>
      <c r="AK47" s="592"/>
      <c r="AL47" s="165"/>
      <c r="AM47" s="165"/>
      <c r="AN47" s="165"/>
      <c r="AO47" s="588"/>
      <c r="AP47" s="162"/>
      <c r="AQ47" s="593"/>
    </row>
    <row r="48" spans="1:43" ht="12" customHeight="1">
      <c r="A48" s="1907"/>
      <c r="B48" s="588"/>
      <c r="C48" s="162"/>
      <c r="D48" s="162"/>
      <c r="E48" s="589"/>
      <c r="F48" s="1930"/>
      <c r="G48" s="1931"/>
      <c r="H48" s="1932"/>
      <c r="I48" s="585"/>
      <c r="J48" s="594"/>
      <c r="K48" s="594"/>
      <c r="L48" s="595"/>
      <c r="M48" s="596" t="s">
        <v>832</v>
      </c>
      <c r="N48" s="164"/>
      <c r="O48" s="164"/>
      <c r="P48" s="597"/>
      <c r="Q48" s="162" t="s">
        <v>1753</v>
      </c>
      <c r="R48" s="162" t="s">
        <v>1043</v>
      </c>
      <c r="S48" s="162"/>
      <c r="T48" s="162"/>
      <c r="U48" s="162"/>
      <c r="V48" s="162"/>
      <c r="W48" s="162"/>
      <c r="X48" s="162"/>
      <c r="Y48" s="162"/>
      <c r="Z48" s="162"/>
      <c r="AA48" s="162"/>
      <c r="AB48" s="162"/>
      <c r="AC48" s="162"/>
      <c r="AD48" s="162"/>
      <c r="AE48" s="162"/>
      <c r="AF48" s="162"/>
      <c r="AG48" s="162"/>
      <c r="AH48" s="162"/>
      <c r="AI48" s="162"/>
      <c r="AJ48" s="589"/>
      <c r="AK48" s="592"/>
      <c r="AL48" s="165"/>
      <c r="AM48" s="165"/>
      <c r="AN48" s="165"/>
      <c r="AO48" s="588"/>
      <c r="AP48" s="162"/>
      <c r="AQ48" s="593"/>
    </row>
    <row r="49" spans="1:43" ht="12" customHeight="1">
      <c r="A49" s="1907"/>
      <c r="B49" s="588"/>
      <c r="C49" s="162"/>
      <c r="D49" s="162"/>
      <c r="E49" s="589"/>
      <c r="F49" s="1930"/>
      <c r="G49" s="1931"/>
      <c r="H49" s="1932"/>
      <c r="I49" s="585"/>
      <c r="J49" s="594"/>
      <c r="K49" s="594"/>
      <c r="L49" s="595"/>
      <c r="M49" s="588"/>
      <c r="N49" s="162"/>
      <c r="O49" s="162"/>
      <c r="P49" s="589"/>
      <c r="Q49" s="162"/>
      <c r="R49" s="700" t="s">
        <v>930</v>
      </c>
      <c r="S49" s="162" t="s">
        <v>1045</v>
      </c>
      <c r="T49" s="162"/>
      <c r="U49" s="162"/>
      <c r="V49" s="162"/>
      <c r="W49" s="162"/>
      <c r="X49" s="162"/>
      <c r="Y49" s="162"/>
      <c r="Z49" s="162"/>
      <c r="AA49" s="162"/>
      <c r="AB49" s="162"/>
      <c r="AC49" s="162"/>
      <c r="AD49" s="162"/>
      <c r="AE49" s="162"/>
      <c r="AF49" s="162"/>
      <c r="AG49" s="162"/>
      <c r="AH49" s="162"/>
      <c r="AI49" s="162"/>
      <c r="AJ49" s="162"/>
      <c r="AK49" s="592"/>
      <c r="AL49" s="165"/>
      <c r="AM49" s="165"/>
      <c r="AN49" s="165"/>
      <c r="AO49" s="588"/>
      <c r="AP49" s="162"/>
      <c r="AQ49" s="593"/>
    </row>
    <row r="50" spans="1:43" ht="12" customHeight="1">
      <c r="A50" s="1907"/>
      <c r="B50" s="588"/>
      <c r="C50" s="162"/>
      <c r="D50" s="162"/>
      <c r="E50" s="589"/>
      <c r="F50" s="1930"/>
      <c r="G50" s="1931"/>
      <c r="H50" s="1932"/>
      <c r="I50" s="585"/>
      <c r="J50" s="594"/>
      <c r="K50" s="594"/>
      <c r="L50" s="595"/>
      <c r="M50" s="588"/>
      <c r="N50" s="162"/>
      <c r="O50" s="162"/>
      <c r="P50" s="589"/>
      <c r="Q50" s="162"/>
      <c r="R50" s="700" t="s">
        <v>1044</v>
      </c>
      <c r="S50" s="162" t="s">
        <v>1046</v>
      </c>
      <c r="T50" s="162"/>
      <c r="U50" s="162"/>
      <c r="V50" s="162"/>
      <c r="W50" s="162"/>
      <c r="X50" s="162"/>
      <c r="Y50" s="162"/>
      <c r="Z50" s="162"/>
      <c r="AA50" s="162"/>
      <c r="AB50" s="162"/>
      <c r="AC50" s="162"/>
      <c r="AD50" s="162"/>
      <c r="AE50" s="162"/>
      <c r="AF50" s="162"/>
      <c r="AG50" s="162"/>
      <c r="AH50" s="162"/>
      <c r="AI50" s="162"/>
      <c r="AJ50" s="162"/>
      <c r="AK50" s="592"/>
      <c r="AL50" s="165"/>
      <c r="AM50" s="165"/>
      <c r="AN50" s="165"/>
      <c r="AO50" s="588"/>
      <c r="AP50" s="162"/>
      <c r="AQ50" s="593"/>
    </row>
    <row r="51" spans="1:43" ht="12" customHeight="1">
      <c r="A51" s="1907"/>
      <c r="B51" s="588"/>
      <c r="C51" s="162"/>
      <c r="D51" s="162"/>
      <c r="E51" s="589"/>
      <c r="F51" s="1930"/>
      <c r="G51" s="1931"/>
      <c r="H51" s="1932"/>
      <c r="I51" s="585"/>
      <c r="J51" s="594"/>
      <c r="K51" s="594"/>
      <c r="L51" s="595"/>
      <c r="M51" s="588"/>
      <c r="N51" s="162"/>
      <c r="O51" s="162"/>
      <c r="P51" s="589"/>
      <c r="Q51" s="162"/>
      <c r="R51" s="700" t="s">
        <v>1044</v>
      </c>
      <c r="S51" s="162" t="s">
        <v>1047</v>
      </c>
      <c r="T51" s="162"/>
      <c r="U51" s="162"/>
      <c r="V51" s="162"/>
      <c r="W51" s="162"/>
      <c r="X51" s="162"/>
      <c r="Y51" s="162"/>
      <c r="Z51" s="162"/>
      <c r="AA51" s="162"/>
      <c r="AB51" s="162"/>
      <c r="AC51" s="162"/>
      <c r="AD51" s="162"/>
      <c r="AE51" s="162"/>
      <c r="AF51" s="162"/>
      <c r="AG51" s="162"/>
      <c r="AH51" s="162"/>
      <c r="AI51" s="162"/>
      <c r="AJ51" s="162"/>
      <c r="AK51" s="592"/>
      <c r="AL51" s="165"/>
      <c r="AM51" s="165"/>
      <c r="AN51" s="165"/>
      <c r="AO51" s="588"/>
      <c r="AP51" s="162"/>
      <c r="AQ51" s="593"/>
    </row>
    <row r="52" spans="1:43" ht="12" customHeight="1">
      <c r="A52" s="1907"/>
      <c r="B52" s="588"/>
      <c r="C52" s="162"/>
      <c r="D52" s="162"/>
      <c r="E52" s="589"/>
      <c r="F52" s="1930"/>
      <c r="G52" s="1931"/>
      <c r="H52" s="1932"/>
      <c r="I52" s="585"/>
      <c r="J52" s="594"/>
      <c r="K52" s="594"/>
      <c r="L52" s="595"/>
      <c r="M52" s="588"/>
      <c r="N52" s="162"/>
      <c r="O52" s="162"/>
      <c r="P52" s="589"/>
      <c r="Q52" s="162" t="s">
        <v>1753</v>
      </c>
      <c r="R52" s="162" t="s">
        <v>1048</v>
      </c>
      <c r="S52" s="162"/>
      <c r="T52" s="162"/>
      <c r="U52" s="162"/>
      <c r="V52" s="162"/>
      <c r="W52" s="162"/>
      <c r="X52" s="162"/>
      <c r="Y52" s="162"/>
      <c r="Z52" s="162"/>
      <c r="AA52" s="162"/>
      <c r="AB52" s="162"/>
      <c r="AC52" s="162"/>
      <c r="AD52" s="162"/>
      <c r="AE52" s="162"/>
      <c r="AF52" s="162"/>
      <c r="AG52" s="162"/>
      <c r="AH52" s="162"/>
      <c r="AI52" s="162"/>
      <c r="AJ52" s="162"/>
      <c r="AK52" s="592"/>
      <c r="AL52" s="165"/>
      <c r="AM52" s="165"/>
      <c r="AN52" s="165"/>
      <c r="AO52" s="588"/>
      <c r="AP52" s="162"/>
      <c r="AQ52" s="593"/>
    </row>
    <row r="53" spans="1:43" ht="12" customHeight="1">
      <c r="A53" s="1907"/>
      <c r="B53" s="588"/>
      <c r="C53" s="162"/>
      <c r="D53" s="162"/>
      <c r="E53" s="589"/>
      <c r="F53" s="1930"/>
      <c r="G53" s="1931"/>
      <c r="H53" s="1932"/>
      <c r="I53" s="585"/>
      <c r="J53" s="594"/>
      <c r="K53" s="594"/>
      <c r="L53" s="595"/>
      <c r="M53" s="588"/>
      <c r="N53" s="162"/>
      <c r="O53" s="162"/>
      <c r="P53" s="589"/>
      <c r="Q53" s="162"/>
      <c r="R53" s="162" t="s">
        <v>704</v>
      </c>
      <c r="S53" s="1761"/>
      <c r="T53" s="1761"/>
      <c r="U53" s="1761"/>
      <c r="V53" s="1761"/>
      <c r="W53" s="1761"/>
      <c r="X53" s="1761"/>
      <c r="Y53" s="1761"/>
      <c r="Z53" s="1761"/>
      <c r="AA53" s="1761"/>
      <c r="AB53" s="1761"/>
      <c r="AC53" s="1761"/>
      <c r="AD53" s="1761"/>
      <c r="AE53" s="1761"/>
      <c r="AF53" s="1761"/>
      <c r="AG53" s="162" t="s">
        <v>842</v>
      </c>
      <c r="AH53" s="162"/>
      <c r="AI53" s="162"/>
      <c r="AJ53" s="162"/>
      <c r="AK53" s="592"/>
      <c r="AL53" s="165"/>
      <c r="AM53" s="165"/>
      <c r="AN53" s="165"/>
      <c r="AO53" s="588"/>
      <c r="AP53" s="162"/>
      <c r="AQ53" s="593"/>
    </row>
    <row r="54" spans="1:43" ht="12" customHeight="1">
      <c r="A54" s="1907"/>
      <c r="B54" s="588"/>
      <c r="C54" s="162"/>
      <c r="D54" s="162"/>
      <c r="E54" s="589"/>
      <c r="F54" s="1930"/>
      <c r="G54" s="1931"/>
      <c r="H54" s="1932"/>
      <c r="I54" s="585"/>
      <c r="J54" s="594"/>
      <c r="K54" s="594"/>
      <c r="L54" s="595"/>
      <c r="M54" s="588"/>
      <c r="N54" s="162"/>
      <c r="O54" s="162"/>
      <c r="P54" s="589"/>
      <c r="Q54" s="162" t="s">
        <v>1353</v>
      </c>
      <c r="R54" s="162" t="s">
        <v>1049</v>
      </c>
      <c r="S54" s="162"/>
      <c r="T54" s="162"/>
      <c r="U54" s="162"/>
      <c r="V54" s="162"/>
      <c r="W54" s="162"/>
      <c r="X54" s="162"/>
      <c r="Y54" s="162"/>
      <c r="Z54" s="162"/>
      <c r="AA54" s="162"/>
      <c r="AB54" s="162"/>
      <c r="AC54" s="162"/>
      <c r="AD54" s="162"/>
      <c r="AE54" s="162"/>
      <c r="AF54" s="162"/>
      <c r="AG54" s="162"/>
      <c r="AH54" s="162"/>
      <c r="AI54" s="162"/>
      <c r="AJ54" s="162"/>
      <c r="AK54" s="592"/>
      <c r="AL54" s="165"/>
      <c r="AM54" s="165"/>
      <c r="AN54" s="165"/>
      <c r="AO54" s="588"/>
      <c r="AP54" s="162"/>
      <c r="AQ54" s="593"/>
    </row>
    <row r="55" spans="1:43" ht="12" customHeight="1">
      <c r="A55" s="1907"/>
      <c r="B55" s="588"/>
      <c r="C55" s="162"/>
      <c r="D55" s="162"/>
      <c r="E55" s="589"/>
      <c r="F55" s="1930"/>
      <c r="G55" s="1931"/>
      <c r="H55" s="1932"/>
      <c r="I55" s="585"/>
      <c r="J55" s="594"/>
      <c r="K55" s="594"/>
      <c r="L55" s="595"/>
      <c r="M55" s="588"/>
      <c r="N55" s="162"/>
      <c r="O55" s="162"/>
      <c r="P55" s="589"/>
      <c r="Q55" s="162"/>
      <c r="R55" s="162" t="s">
        <v>697</v>
      </c>
      <c r="S55" s="1761"/>
      <c r="T55" s="1761"/>
      <c r="U55" s="1761"/>
      <c r="V55" s="1761"/>
      <c r="W55" s="1761"/>
      <c r="X55" s="1761"/>
      <c r="Y55" s="1761"/>
      <c r="Z55" s="1761"/>
      <c r="AA55" s="1761"/>
      <c r="AB55" s="1761"/>
      <c r="AC55" s="1761"/>
      <c r="AD55" s="1761"/>
      <c r="AE55" s="1761"/>
      <c r="AF55" s="1761"/>
      <c r="AG55" s="162" t="s">
        <v>779</v>
      </c>
      <c r="AH55" s="162"/>
      <c r="AI55" s="162"/>
      <c r="AJ55" s="162"/>
      <c r="AK55" s="592"/>
      <c r="AL55" s="165"/>
      <c r="AM55" s="165"/>
      <c r="AN55" s="165"/>
      <c r="AO55" s="588"/>
      <c r="AP55" s="162"/>
      <c r="AQ55" s="593"/>
    </row>
    <row r="56" spans="1:43" ht="12" customHeight="1">
      <c r="A56" s="1907"/>
      <c r="B56" s="588"/>
      <c r="C56" s="162"/>
      <c r="D56" s="162"/>
      <c r="E56" s="589"/>
      <c r="F56" s="1930"/>
      <c r="G56" s="1931"/>
      <c r="H56" s="1932"/>
      <c r="I56" s="585"/>
      <c r="J56" s="594"/>
      <c r="K56" s="594"/>
      <c r="L56" s="595"/>
      <c r="M56" s="588"/>
      <c r="N56" s="162"/>
      <c r="O56" s="162"/>
      <c r="P56" s="589"/>
      <c r="Q56" s="162" t="s">
        <v>520</v>
      </c>
      <c r="R56" s="162" t="s">
        <v>1051</v>
      </c>
      <c r="S56" s="162"/>
      <c r="T56" s="162"/>
      <c r="U56" s="162"/>
      <c r="V56" s="162"/>
      <c r="W56" s="162"/>
      <c r="X56" s="162"/>
      <c r="Y56" s="162"/>
      <c r="Z56" s="162"/>
      <c r="AA56" s="162"/>
      <c r="AB56" s="162"/>
      <c r="AC56" s="162"/>
      <c r="AD56" s="162"/>
      <c r="AE56" s="162"/>
      <c r="AF56" s="162"/>
      <c r="AG56" s="162"/>
      <c r="AH56" s="162"/>
      <c r="AI56" s="162"/>
      <c r="AJ56" s="162"/>
      <c r="AK56" s="592"/>
      <c r="AL56" s="165"/>
      <c r="AM56" s="165"/>
      <c r="AN56" s="165"/>
      <c r="AO56" s="588"/>
      <c r="AP56" s="162"/>
      <c r="AQ56" s="593"/>
    </row>
    <row r="57" spans="1:43" ht="12" customHeight="1">
      <c r="A57" s="1907"/>
      <c r="B57" s="588"/>
      <c r="C57" s="162"/>
      <c r="D57" s="162"/>
      <c r="E57" s="589"/>
      <c r="F57" s="1930"/>
      <c r="G57" s="1931"/>
      <c r="H57" s="1932"/>
      <c r="I57" s="585"/>
      <c r="J57" s="594"/>
      <c r="K57" s="594"/>
      <c r="L57" s="595"/>
      <c r="M57" s="588"/>
      <c r="N57" s="162"/>
      <c r="O57" s="162"/>
      <c r="P57" s="589"/>
      <c r="Q57" s="162"/>
      <c r="R57" s="700" t="s">
        <v>1044</v>
      </c>
      <c r="S57" s="162" t="s">
        <v>1052</v>
      </c>
      <c r="T57" s="162"/>
      <c r="U57" s="162"/>
      <c r="V57" s="162"/>
      <c r="W57" s="162"/>
      <c r="X57" s="162"/>
      <c r="Y57" s="162"/>
      <c r="Z57" s="162"/>
      <c r="AA57" s="162"/>
      <c r="AB57" s="162"/>
      <c r="AC57" s="162"/>
      <c r="AD57" s="700" t="s">
        <v>428</v>
      </c>
      <c r="AE57" s="162" t="s">
        <v>780</v>
      </c>
      <c r="AF57" s="162"/>
      <c r="AG57" s="162"/>
      <c r="AH57" s="162"/>
      <c r="AI57" s="162"/>
      <c r="AJ57" s="162"/>
      <c r="AK57" s="592"/>
      <c r="AL57" s="165"/>
      <c r="AM57" s="165"/>
      <c r="AN57" s="165"/>
      <c r="AO57" s="588"/>
      <c r="AP57" s="162"/>
      <c r="AQ57" s="593"/>
    </row>
    <row r="58" spans="1:43" ht="12" customHeight="1">
      <c r="A58" s="1907"/>
      <c r="B58" s="588"/>
      <c r="C58" s="162"/>
      <c r="D58" s="162"/>
      <c r="E58" s="589"/>
      <c r="F58" s="1930"/>
      <c r="G58" s="1931"/>
      <c r="H58" s="1932"/>
      <c r="I58" s="585"/>
      <c r="J58" s="594"/>
      <c r="K58" s="594"/>
      <c r="L58" s="595"/>
      <c r="M58" s="588"/>
      <c r="N58" s="162"/>
      <c r="O58" s="162"/>
      <c r="P58" s="589"/>
      <c r="Q58" s="162" t="s">
        <v>1629</v>
      </c>
      <c r="R58" s="162" t="s">
        <v>1054</v>
      </c>
      <c r="S58" s="162"/>
      <c r="T58" s="162"/>
      <c r="U58" s="162"/>
      <c r="V58" s="162"/>
      <c r="W58" s="162"/>
      <c r="X58" s="162"/>
      <c r="Y58" s="162"/>
      <c r="Z58" s="162"/>
      <c r="AA58" s="162"/>
      <c r="AB58" s="162"/>
      <c r="AC58" s="162"/>
      <c r="AD58" s="162"/>
      <c r="AE58" s="162"/>
      <c r="AF58" s="162"/>
      <c r="AG58" s="162"/>
      <c r="AH58" s="162"/>
      <c r="AI58" s="162"/>
      <c r="AJ58" s="162"/>
      <c r="AK58" s="592"/>
      <c r="AL58" s="165"/>
      <c r="AM58" s="165"/>
      <c r="AN58" s="165"/>
      <c r="AO58" s="588"/>
      <c r="AP58" s="162"/>
      <c r="AQ58" s="593"/>
    </row>
    <row r="59" spans="1:43" ht="12" customHeight="1">
      <c r="A59" s="1907"/>
      <c r="B59" s="588"/>
      <c r="C59" s="162"/>
      <c r="D59" s="162"/>
      <c r="E59" s="589"/>
      <c r="F59" s="1930"/>
      <c r="G59" s="1931"/>
      <c r="H59" s="1932"/>
      <c r="I59" s="585"/>
      <c r="J59" s="594"/>
      <c r="K59" s="594"/>
      <c r="L59" s="595"/>
      <c r="M59" s="588"/>
      <c r="N59" s="162"/>
      <c r="O59" s="162"/>
      <c r="P59" s="589"/>
      <c r="Q59" s="162"/>
      <c r="R59" s="700" t="s">
        <v>21</v>
      </c>
      <c r="S59" s="162" t="s">
        <v>859</v>
      </c>
      <c r="T59" s="162"/>
      <c r="U59" s="162"/>
      <c r="V59" s="162"/>
      <c r="W59" s="162"/>
      <c r="X59" s="162"/>
      <c r="Y59" s="162"/>
      <c r="Z59" s="162"/>
      <c r="AA59" s="162"/>
      <c r="AB59" s="162"/>
      <c r="AC59" s="162"/>
      <c r="AD59" s="162"/>
      <c r="AE59" s="162"/>
      <c r="AF59" s="162"/>
      <c r="AG59" s="162"/>
      <c r="AH59" s="162"/>
      <c r="AI59" s="162"/>
      <c r="AJ59" s="162"/>
      <c r="AK59" s="592"/>
      <c r="AL59" s="165"/>
      <c r="AM59" s="165"/>
      <c r="AN59" s="165"/>
      <c r="AO59" s="588"/>
      <c r="AP59" s="162"/>
      <c r="AQ59" s="593"/>
    </row>
    <row r="60" spans="1:43" ht="12" customHeight="1">
      <c r="A60" s="1907"/>
      <c r="B60" s="588"/>
      <c r="C60" s="162"/>
      <c r="D60" s="162"/>
      <c r="E60" s="589"/>
      <c r="F60" s="1930"/>
      <c r="G60" s="1931"/>
      <c r="H60" s="1932"/>
      <c r="I60" s="585"/>
      <c r="J60" s="594"/>
      <c r="K60" s="594"/>
      <c r="L60" s="595"/>
      <c r="M60" s="588"/>
      <c r="N60" s="162"/>
      <c r="O60" s="162"/>
      <c r="P60" s="589"/>
      <c r="Q60" s="162"/>
      <c r="R60" s="700" t="s">
        <v>1107</v>
      </c>
      <c r="S60" s="162" t="s">
        <v>860</v>
      </c>
      <c r="T60" s="162"/>
      <c r="U60" s="162"/>
      <c r="V60" s="162"/>
      <c r="W60" s="162"/>
      <c r="X60" s="162"/>
      <c r="Y60" s="162"/>
      <c r="Z60" s="162"/>
      <c r="AA60" s="162"/>
      <c r="AB60" s="162"/>
      <c r="AC60" s="162"/>
      <c r="AD60" s="162"/>
      <c r="AE60" s="162"/>
      <c r="AF60" s="162"/>
      <c r="AG60" s="162"/>
      <c r="AH60" s="162"/>
      <c r="AI60" s="162"/>
      <c r="AJ60" s="162"/>
      <c r="AK60" s="592"/>
      <c r="AL60" s="165"/>
      <c r="AM60" s="165"/>
      <c r="AN60" s="165"/>
      <c r="AO60" s="588"/>
      <c r="AP60" s="162"/>
      <c r="AQ60" s="593"/>
    </row>
    <row r="61" spans="1:43" ht="12" customHeight="1">
      <c r="A61" s="1907"/>
      <c r="B61" s="588"/>
      <c r="C61" s="162"/>
      <c r="D61" s="162"/>
      <c r="E61" s="589"/>
      <c r="F61" s="1930"/>
      <c r="G61" s="1931"/>
      <c r="H61" s="1932"/>
      <c r="I61" s="585"/>
      <c r="J61" s="594"/>
      <c r="K61" s="594"/>
      <c r="L61" s="595"/>
      <c r="M61" s="588"/>
      <c r="N61" s="162"/>
      <c r="O61" s="162"/>
      <c r="P61" s="589"/>
      <c r="Q61" s="162"/>
      <c r="R61" s="162" t="s">
        <v>1055</v>
      </c>
      <c r="S61" s="162"/>
      <c r="T61" s="162"/>
      <c r="U61" s="1535"/>
      <c r="V61" s="1535"/>
      <c r="W61" s="1535"/>
      <c r="X61" s="162" t="s">
        <v>781</v>
      </c>
      <c r="Y61" s="162"/>
      <c r="Z61" s="162" t="s">
        <v>1056</v>
      </c>
      <c r="AA61" s="162"/>
      <c r="AB61" s="162"/>
      <c r="AC61" s="1535"/>
      <c r="AD61" s="1535"/>
      <c r="AE61" s="1535"/>
      <c r="AF61" s="162" t="s">
        <v>782</v>
      </c>
      <c r="AG61" s="162"/>
      <c r="AH61" s="162"/>
      <c r="AI61" s="162"/>
      <c r="AJ61" s="162"/>
      <c r="AK61" s="592"/>
      <c r="AL61" s="165"/>
      <c r="AM61" s="165"/>
      <c r="AN61" s="165"/>
      <c r="AO61" s="588"/>
      <c r="AP61" s="162"/>
      <c r="AQ61" s="593"/>
    </row>
    <row r="62" spans="1:43" ht="12" customHeight="1">
      <c r="A62" s="1907"/>
      <c r="B62" s="588"/>
      <c r="C62" s="162"/>
      <c r="D62" s="162"/>
      <c r="E62" s="589"/>
      <c r="F62" s="1930"/>
      <c r="G62" s="1931"/>
      <c r="H62" s="1932"/>
      <c r="I62" s="585"/>
      <c r="J62" s="594"/>
      <c r="K62" s="594"/>
      <c r="L62" s="595"/>
      <c r="M62" s="588"/>
      <c r="N62" s="162"/>
      <c r="O62" s="162"/>
      <c r="P62" s="589"/>
      <c r="Q62" s="162"/>
      <c r="R62" s="162" t="s">
        <v>1057</v>
      </c>
      <c r="S62" s="162"/>
      <c r="T62" s="162"/>
      <c r="U62" s="162" t="s">
        <v>1806</v>
      </c>
      <c r="V62" s="1761"/>
      <c r="W62" s="1761"/>
      <c r="X62" s="1761"/>
      <c r="Y62" s="1761"/>
      <c r="Z62" s="483" t="s">
        <v>448</v>
      </c>
      <c r="AA62" s="162"/>
      <c r="AB62" s="162"/>
      <c r="AC62" s="162"/>
      <c r="AD62" s="1568"/>
      <c r="AE62" s="1568"/>
      <c r="AF62" s="162"/>
      <c r="AG62" s="162"/>
      <c r="AH62" s="162"/>
      <c r="AI62" s="162"/>
      <c r="AJ62" s="162"/>
      <c r="AK62" s="592"/>
      <c r="AL62" s="165"/>
      <c r="AM62" s="165"/>
      <c r="AN62" s="165"/>
      <c r="AO62" s="588"/>
      <c r="AP62" s="162"/>
      <c r="AQ62" s="593"/>
    </row>
    <row r="63" spans="1:43" ht="12" customHeight="1">
      <c r="A63" s="1907"/>
      <c r="B63" s="588"/>
      <c r="C63" s="162"/>
      <c r="D63" s="162"/>
      <c r="E63" s="589"/>
      <c r="F63" s="1930"/>
      <c r="G63" s="1931"/>
      <c r="H63" s="1932"/>
      <c r="I63" s="585"/>
      <c r="J63" s="594"/>
      <c r="K63" s="594"/>
      <c r="L63" s="595"/>
      <c r="M63" s="590"/>
      <c r="N63" s="166"/>
      <c r="O63" s="166"/>
      <c r="P63" s="591"/>
      <c r="Q63" s="162"/>
      <c r="R63" s="162" t="s">
        <v>1058</v>
      </c>
      <c r="S63" s="162"/>
      <c r="T63" s="162"/>
      <c r="U63" s="162" t="s">
        <v>783</v>
      </c>
      <c r="V63" s="1879"/>
      <c r="W63" s="1879"/>
      <c r="X63" s="1879"/>
      <c r="Y63" s="1879"/>
      <c r="Z63" s="483" t="s">
        <v>784</v>
      </c>
      <c r="AA63" s="162"/>
      <c r="AB63" s="162"/>
      <c r="AC63" s="162"/>
      <c r="AD63" s="1568"/>
      <c r="AE63" s="1568"/>
      <c r="AF63" s="162"/>
      <c r="AG63" s="162"/>
      <c r="AH63" s="162"/>
      <c r="AI63" s="162"/>
      <c r="AJ63" s="162"/>
      <c r="AK63" s="592"/>
      <c r="AL63" s="165"/>
      <c r="AM63" s="165"/>
      <c r="AN63" s="165"/>
      <c r="AO63" s="588"/>
      <c r="AP63" s="162"/>
      <c r="AQ63" s="593"/>
    </row>
    <row r="64" spans="1:43" ht="12" customHeight="1">
      <c r="A64" s="1907"/>
      <c r="B64" s="588"/>
      <c r="C64" s="162"/>
      <c r="D64" s="162"/>
      <c r="E64" s="589"/>
      <c r="F64" s="1930"/>
      <c r="G64" s="1931"/>
      <c r="H64" s="1932"/>
      <c r="I64" s="585"/>
      <c r="J64" s="594"/>
      <c r="K64" s="594"/>
      <c r="L64" s="595"/>
      <c r="M64" s="596" t="s">
        <v>410</v>
      </c>
      <c r="N64" s="164"/>
      <c r="O64" s="164"/>
      <c r="P64" s="597"/>
      <c r="Q64" s="164"/>
      <c r="R64" s="701" t="s">
        <v>425</v>
      </c>
      <c r="S64" s="164" t="s">
        <v>1059</v>
      </c>
      <c r="T64" s="164"/>
      <c r="U64" s="164"/>
      <c r="V64" s="164"/>
      <c r="W64" s="164"/>
      <c r="X64" s="164"/>
      <c r="Y64" s="164"/>
      <c r="Z64" s="164"/>
      <c r="AA64" s="164"/>
      <c r="AB64" s="164"/>
      <c r="AC64" s="164"/>
      <c r="AD64" s="164"/>
      <c r="AE64" s="164"/>
      <c r="AF64" s="164"/>
      <c r="AG64" s="164"/>
      <c r="AH64" s="164"/>
      <c r="AI64" s="164"/>
      <c r="AJ64" s="597"/>
      <c r="AK64" s="592"/>
      <c r="AL64" s="165"/>
      <c r="AM64" s="165"/>
      <c r="AN64" s="165"/>
      <c r="AO64" s="588"/>
      <c r="AP64" s="162"/>
      <c r="AQ64" s="593"/>
    </row>
    <row r="65" spans="1:43" ht="12" customHeight="1">
      <c r="A65" s="1907"/>
      <c r="B65" s="588"/>
      <c r="C65" s="162"/>
      <c r="D65" s="162"/>
      <c r="E65" s="589"/>
      <c r="F65" s="1930"/>
      <c r="G65" s="1931"/>
      <c r="H65" s="1932"/>
      <c r="I65" s="585"/>
      <c r="J65" s="594"/>
      <c r="K65" s="594"/>
      <c r="L65" s="595"/>
      <c r="M65" s="588"/>
      <c r="N65" s="162"/>
      <c r="O65" s="162"/>
      <c r="P65" s="589"/>
      <c r="Q65" s="162"/>
      <c r="R65" s="162"/>
      <c r="S65" s="162" t="s">
        <v>1060</v>
      </c>
      <c r="T65" s="162"/>
      <c r="U65" s="162"/>
      <c r="V65" s="162"/>
      <c r="W65" s="162"/>
      <c r="X65" s="162"/>
      <c r="Y65" s="162"/>
      <c r="Z65" s="162"/>
      <c r="AA65" s="162"/>
      <c r="AB65" s="162"/>
      <c r="AC65" s="162"/>
      <c r="AD65" s="162"/>
      <c r="AE65" s="162"/>
      <c r="AF65" s="162"/>
      <c r="AG65" s="162"/>
      <c r="AH65" s="162"/>
      <c r="AI65" s="162"/>
      <c r="AJ65" s="162"/>
      <c r="AK65" s="592"/>
      <c r="AL65" s="165"/>
      <c r="AM65" s="165"/>
      <c r="AN65" s="165"/>
      <c r="AO65" s="588"/>
      <c r="AP65" s="162"/>
      <c r="AQ65" s="593"/>
    </row>
    <row r="66" spans="1:43" ht="12" customHeight="1">
      <c r="A66" s="1907"/>
      <c r="B66" s="588"/>
      <c r="C66" s="162"/>
      <c r="D66" s="162"/>
      <c r="E66" s="589"/>
      <c r="F66" s="1930"/>
      <c r="G66" s="1931"/>
      <c r="H66" s="1932"/>
      <c r="I66" s="585"/>
      <c r="J66" s="594"/>
      <c r="K66" s="594"/>
      <c r="L66" s="595"/>
      <c r="M66" s="588"/>
      <c r="N66" s="162"/>
      <c r="O66" s="162"/>
      <c r="P66" s="589"/>
      <c r="Q66" s="162"/>
      <c r="R66" s="162" t="s">
        <v>1649</v>
      </c>
      <c r="S66" s="1922"/>
      <c r="T66" s="1922"/>
      <c r="U66" s="1922"/>
      <c r="V66" s="162" t="s">
        <v>1061</v>
      </c>
      <c r="W66" s="162"/>
      <c r="X66" s="162"/>
      <c r="Y66" s="162"/>
      <c r="Z66" s="162"/>
      <c r="AA66" s="162"/>
      <c r="AB66" s="162"/>
      <c r="AC66" s="162"/>
      <c r="AD66" s="162"/>
      <c r="AE66" s="162"/>
      <c r="AF66" s="162"/>
      <c r="AG66" s="162"/>
      <c r="AH66" s="162"/>
      <c r="AI66" s="162"/>
      <c r="AJ66" s="162"/>
      <c r="AK66" s="592"/>
      <c r="AL66" s="165"/>
      <c r="AM66" s="165"/>
      <c r="AN66" s="165"/>
      <c r="AO66" s="588"/>
      <c r="AP66" s="162"/>
      <c r="AQ66" s="593"/>
    </row>
    <row r="67" spans="1:43" ht="12" customHeight="1">
      <c r="A67" s="1907"/>
      <c r="B67" s="588"/>
      <c r="C67" s="162"/>
      <c r="D67" s="162"/>
      <c r="E67" s="589"/>
      <c r="F67" s="1930"/>
      <c r="G67" s="1931"/>
      <c r="H67" s="1932"/>
      <c r="I67" s="585"/>
      <c r="J67" s="594"/>
      <c r="K67" s="594"/>
      <c r="L67" s="595"/>
      <c r="M67" s="588"/>
      <c r="N67" s="162"/>
      <c r="O67" s="162"/>
      <c r="P67" s="589"/>
      <c r="Q67" s="164"/>
      <c r="R67" s="701" t="s">
        <v>1648</v>
      </c>
      <c r="S67" s="164" t="s">
        <v>361</v>
      </c>
      <c r="T67" s="164"/>
      <c r="U67" s="164"/>
      <c r="V67" s="164"/>
      <c r="W67" s="164"/>
      <c r="X67" s="164"/>
      <c r="Y67" s="164"/>
      <c r="Z67" s="164"/>
      <c r="AA67" s="164"/>
      <c r="AB67" s="164"/>
      <c r="AC67" s="164"/>
      <c r="AD67" s="164"/>
      <c r="AE67" s="164"/>
      <c r="AF67" s="164"/>
      <c r="AG67" s="164"/>
      <c r="AH67" s="164"/>
      <c r="AI67" s="164"/>
      <c r="AJ67" s="597"/>
      <c r="AK67" s="592"/>
      <c r="AL67" s="165"/>
      <c r="AM67" s="165"/>
      <c r="AN67" s="165"/>
      <c r="AO67" s="588"/>
      <c r="AP67" s="162"/>
      <c r="AQ67" s="593"/>
    </row>
    <row r="68" spans="1:43" ht="12" customHeight="1">
      <c r="A68" s="1907"/>
      <c r="B68" s="588"/>
      <c r="C68" s="162"/>
      <c r="D68" s="162"/>
      <c r="E68" s="589"/>
      <c r="F68" s="1930"/>
      <c r="G68" s="1931"/>
      <c r="H68" s="1932"/>
      <c r="I68" s="607"/>
      <c r="J68" s="608"/>
      <c r="K68" s="608"/>
      <c r="L68" s="609"/>
      <c r="M68" s="590"/>
      <c r="N68" s="166"/>
      <c r="O68" s="166"/>
      <c r="P68" s="591"/>
      <c r="Q68" s="166"/>
      <c r="R68" s="162" t="s">
        <v>854</v>
      </c>
      <c r="S68" s="162"/>
      <c r="T68" s="162"/>
      <c r="U68" s="512"/>
      <c r="V68" s="1922"/>
      <c r="W68" s="1922"/>
      <c r="X68" s="1922"/>
      <c r="Y68" s="1922"/>
      <c r="Z68" s="1922"/>
      <c r="AA68" s="1922"/>
      <c r="AB68" s="1922"/>
      <c r="AC68" s="1922"/>
      <c r="AD68" s="1922"/>
      <c r="AE68" s="1922"/>
      <c r="AF68" s="1922"/>
      <c r="AG68" s="162" t="s">
        <v>842</v>
      </c>
      <c r="AH68" s="162"/>
      <c r="AI68" s="162"/>
      <c r="AJ68" s="166"/>
      <c r="AK68" s="592"/>
      <c r="AL68" s="165"/>
      <c r="AM68" s="165"/>
      <c r="AN68" s="165"/>
      <c r="AO68" s="590"/>
      <c r="AP68" s="166"/>
      <c r="AQ68" s="598"/>
    </row>
    <row r="69" spans="1:43" ht="12" customHeight="1">
      <c r="A69" s="1907"/>
      <c r="B69" s="588"/>
      <c r="C69" s="162"/>
      <c r="D69" s="162"/>
      <c r="E69" s="589"/>
      <c r="F69" s="1930"/>
      <c r="G69" s="1931"/>
      <c r="H69" s="1932"/>
      <c r="I69" s="599" t="s">
        <v>571</v>
      </c>
      <c r="J69" s="600"/>
      <c r="K69" s="600"/>
      <c r="L69" s="601"/>
      <c r="M69" s="613" t="s">
        <v>689</v>
      </c>
      <c r="N69" s="614"/>
      <c r="O69" s="614"/>
      <c r="P69" s="615"/>
      <c r="Q69" s="164"/>
      <c r="R69" s="701" t="s">
        <v>1311</v>
      </c>
      <c r="S69" s="164" t="s">
        <v>832</v>
      </c>
      <c r="T69" s="164"/>
      <c r="U69" s="164"/>
      <c r="V69" s="164"/>
      <c r="W69" s="701" t="s">
        <v>1044</v>
      </c>
      <c r="X69" s="164" t="s">
        <v>833</v>
      </c>
      <c r="Y69" s="164"/>
      <c r="Z69" s="164"/>
      <c r="AA69" s="701" t="s">
        <v>930</v>
      </c>
      <c r="AB69" s="164" t="s">
        <v>128</v>
      </c>
      <c r="AC69" s="164"/>
      <c r="AD69" s="701" t="s">
        <v>930</v>
      </c>
      <c r="AE69" s="164" t="s">
        <v>163</v>
      </c>
      <c r="AF69" s="164"/>
      <c r="AG69" s="164"/>
      <c r="AH69" s="164"/>
      <c r="AI69" s="164"/>
      <c r="AJ69" s="164"/>
      <c r="AK69" s="703" t="s">
        <v>1107</v>
      </c>
      <c r="AL69" s="163" t="s">
        <v>1039</v>
      </c>
      <c r="AM69" s="163"/>
      <c r="AN69" s="163"/>
      <c r="AO69" s="138" t="s">
        <v>1682</v>
      </c>
      <c r="AP69" s="109" t="s">
        <v>1829</v>
      </c>
      <c r="AQ69" s="533"/>
    </row>
    <row r="70" spans="1:43" ht="12" customHeight="1">
      <c r="A70" s="1907"/>
      <c r="B70" s="588"/>
      <c r="C70" s="162"/>
      <c r="D70" s="162"/>
      <c r="E70" s="589"/>
      <c r="F70" s="1930"/>
      <c r="G70" s="1931"/>
      <c r="H70" s="1932"/>
      <c r="I70" s="585"/>
      <c r="J70" s="594"/>
      <c r="K70" s="594"/>
      <c r="L70" s="595"/>
      <c r="M70" s="613" t="s">
        <v>1017</v>
      </c>
      <c r="N70" s="614"/>
      <c r="O70" s="614"/>
      <c r="P70" s="615"/>
      <c r="Q70" s="164"/>
      <c r="R70" s="701" t="s">
        <v>1309</v>
      </c>
      <c r="S70" s="164" t="s">
        <v>832</v>
      </c>
      <c r="T70" s="164"/>
      <c r="U70" s="164"/>
      <c r="V70" s="164"/>
      <c r="W70" s="701" t="s">
        <v>1044</v>
      </c>
      <c r="X70" s="164" t="s">
        <v>833</v>
      </c>
      <c r="Y70" s="164"/>
      <c r="Z70" s="164"/>
      <c r="AA70" s="701" t="s">
        <v>930</v>
      </c>
      <c r="AB70" s="164" t="s">
        <v>128</v>
      </c>
      <c r="AC70" s="164"/>
      <c r="AD70" s="701" t="s">
        <v>930</v>
      </c>
      <c r="AE70" s="164" t="s">
        <v>163</v>
      </c>
      <c r="AF70" s="164"/>
      <c r="AG70" s="164"/>
      <c r="AH70" s="164"/>
      <c r="AI70" s="164"/>
      <c r="AJ70" s="164"/>
      <c r="AK70" s="702" t="s">
        <v>1107</v>
      </c>
      <c r="AL70" s="165" t="s">
        <v>1618</v>
      </c>
      <c r="AM70" s="165"/>
      <c r="AN70" s="165"/>
      <c r="AO70" s="119" t="s">
        <v>1392</v>
      </c>
      <c r="AP70" s="57" t="s">
        <v>1830</v>
      </c>
      <c r="AQ70" s="106"/>
    </row>
    <row r="71" spans="1:43" ht="12" customHeight="1" thickBot="1">
      <c r="A71" s="1908"/>
      <c r="B71" s="616"/>
      <c r="C71" s="617"/>
      <c r="D71" s="617"/>
      <c r="E71" s="618"/>
      <c r="F71" s="1933"/>
      <c r="G71" s="1934"/>
      <c r="H71" s="1935"/>
      <c r="I71" s="619"/>
      <c r="J71" s="620"/>
      <c r="K71" s="620"/>
      <c r="L71" s="621"/>
      <c r="M71" s="622" t="s">
        <v>1010</v>
      </c>
      <c r="N71" s="623"/>
      <c r="O71" s="623"/>
      <c r="P71" s="624"/>
      <c r="Q71" s="623"/>
      <c r="R71" s="705" t="s">
        <v>1308</v>
      </c>
      <c r="S71" s="623" t="s">
        <v>832</v>
      </c>
      <c r="T71" s="623"/>
      <c r="U71" s="623"/>
      <c r="V71" s="623"/>
      <c r="W71" s="705" t="s">
        <v>1044</v>
      </c>
      <c r="X71" s="623" t="s">
        <v>833</v>
      </c>
      <c r="Y71" s="623"/>
      <c r="Z71" s="623"/>
      <c r="AA71" s="705" t="s">
        <v>930</v>
      </c>
      <c r="AB71" s="623" t="s">
        <v>128</v>
      </c>
      <c r="AC71" s="623"/>
      <c r="AD71" s="705" t="s">
        <v>930</v>
      </c>
      <c r="AE71" s="623" t="s">
        <v>163</v>
      </c>
      <c r="AF71" s="623"/>
      <c r="AG71" s="623"/>
      <c r="AH71" s="623"/>
      <c r="AI71" s="623"/>
      <c r="AJ71" s="623"/>
      <c r="AK71" s="706" t="s">
        <v>1107</v>
      </c>
      <c r="AL71" s="625" t="s">
        <v>164</v>
      </c>
      <c r="AM71" s="625"/>
      <c r="AN71" s="625"/>
      <c r="AO71" s="616"/>
      <c r="AP71" s="617"/>
      <c r="AQ71" s="626"/>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7">
    <mergeCell ref="AD62:AE62"/>
    <mergeCell ref="B11:E11"/>
    <mergeCell ref="F11:H11"/>
    <mergeCell ref="I11:L11"/>
    <mergeCell ref="M11:P11"/>
    <mergeCell ref="S55:AF55"/>
    <mergeCell ref="S53:AF53"/>
    <mergeCell ref="B18:E18"/>
    <mergeCell ref="B42:E42"/>
    <mergeCell ref="T38:AF38"/>
    <mergeCell ref="F18:H18"/>
    <mergeCell ref="F25:H25"/>
    <mergeCell ref="V37:AF37"/>
    <mergeCell ref="B33:E33"/>
    <mergeCell ref="F39:H71"/>
    <mergeCell ref="T44:AF44"/>
    <mergeCell ref="U45:W45"/>
    <mergeCell ref="AK11:AN11"/>
    <mergeCell ref="AO11:AQ11"/>
    <mergeCell ref="AL16:AN16"/>
    <mergeCell ref="V34:AF34"/>
    <mergeCell ref="T35:AF35"/>
    <mergeCell ref="V31:AF31"/>
    <mergeCell ref="T32:AF32"/>
    <mergeCell ref="AL15:AN15"/>
    <mergeCell ref="Q5:T5"/>
    <mergeCell ref="U5:AQ5"/>
    <mergeCell ref="A7:AC7"/>
    <mergeCell ref="B10:E10"/>
    <mergeCell ref="F10:H10"/>
    <mergeCell ref="I10:L10"/>
    <mergeCell ref="AO10:AQ10"/>
    <mergeCell ref="A12:A71"/>
    <mergeCell ref="F12:H16"/>
    <mergeCell ref="X16:AF16"/>
    <mergeCell ref="M21:P21"/>
    <mergeCell ref="X23:AF23"/>
    <mergeCell ref="M29:P29"/>
    <mergeCell ref="B30:E30"/>
    <mergeCell ref="S66:U66"/>
    <mergeCell ref="V62:Y62"/>
    <mergeCell ref="X46:Z46"/>
    <mergeCell ref="W47:Y47"/>
    <mergeCell ref="V68:AF68"/>
    <mergeCell ref="V63:Y63"/>
    <mergeCell ref="AD63:AE63"/>
    <mergeCell ref="AC61:AE61"/>
    <mergeCell ref="U61:W61"/>
    <mergeCell ref="Q1:T1"/>
    <mergeCell ref="U1:AL1"/>
    <mergeCell ref="AM1:AQ1"/>
    <mergeCell ref="Q2:T4"/>
    <mergeCell ref="U2:AL2"/>
    <mergeCell ref="AM2:AO4"/>
    <mergeCell ref="AP2:AQ4"/>
    <mergeCell ref="U3:AL3"/>
    <mergeCell ref="U4:AL4"/>
  </mergeCells>
  <phoneticPr fontId="4"/>
  <dataValidations count="4">
    <dataValidation type="list" allowBlank="1" showInputMessage="1" showErrorMessage="1" sqref="B33 M29 B30 M21" xr:uid="{00000000-0002-0000-1600-000000000000}">
      <formula1>"■該当なし,□該当なし"</formula1>
    </dataValidation>
    <dataValidation type="list" allowBlank="1" showInputMessage="1" showErrorMessage="1" sqref="W12 Z12 AD69:AD71 AA69:AA71 R64 R59:R60 R42:R43 R19:R23 R12:R16 W69:W71 R67 R69:R71 R39 AD57 R49:R51 R26:R27 W39 R57 AC12 AK69:AK71 AK42:AK44 AK39:AK40 AK12:AK18 AK20:AK21" xr:uid="{00000000-0002-0000-1600-000001000000}">
      <formula1>"■,□"</formula1>
    </dataValidation>
    <dataValidation type="list" allowBlank="1" showInputMessage="1" sqref="F18:H18 F25:H25" xr:uid="{00000000-0002-0000-1600-000002000000}">
      <formula1>"3,2,1"</formula1>
    </dataValidation>
    <dataValidation type="list" allowBlank="1" showInputMessage="1" showErrorMessage="1" sqref="B18:E18 B42:E42" xr:uid="{00000000-0002-0000-1600-000003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23:H24 F18 F25 B18 B42"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92D050"/>
  </sheetPr>
  <dimension ref="A1:AY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1"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936" t="s">
        <v>1332</v>
      </c>
      <c r="AN1" s="1937"/>
      <c r="AO1" s="1937"/>
      <c r="AP1" s="1937"/>
      <c r="AQ1" s="1938"/>
      <c r="AR1" s="57"/>
      <c r="AS1" s="57"/>
      <c r="AT1" s="57"/>
      <c r="AU1" s="57"/>
      <c r="AV1" s="57"/>
      <c r="AW1" s="57"/>
      <c r="AX1" s="57"/>
      <c r="AY1" s="57"/>
    </row>
    <row r="2" spans="1:51"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c r="AX2" s="57"/>
      <c r="AY2" s="57"/>
    </row>
    <row r="3" spans="1:51"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c r="AX3" s="57"/>
      <c r="AY3" s="57"/>
    </row>
    <row r="4" spans="1:51"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c r="AX4" s="57"/>
      <c r="AY4" s="57"/>
    </row>
    <row r="5" spans="1:51"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c r="AY5" s="57"/>
    </row>
    <row r="6" spans="1:51"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c r="AX6" s="57"/>
      <c r="AY6" s="57"/>
    </row>
    <row r="7" spans="1:51"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946</v>
      </c>
      <c r="AR7" s="57"/>
      <c r="AS7" s="57"/>
      <c r="AT7" s="57"/>
      <c r="AU7" s="57"/>
      <c r="AV7" s="57"/>
      <c r="AW7" s="57"/>
      <c r="AX7" s="57"/>
      <c r="AY7" s="57"/>
    </row>
    <row r="8" spans="1:51"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c r="AU8" s="57"/>
      <c r="AV8" s="57"/>
      <c r="AW8" s="57"/>
      <c r="AX8" s="57"/>
      <c r="AY8" s="57"/>
    </row>
    <row r="9" spans="1:51"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c r="AX9" s="57"/>
      <c r="AY9" s="57"/>
    </row>
    <row r="10" spans="1:51"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57"/>
      <c r="AS10" s="57"/>
      <c r="AT10" s="57"/>
      <c r="AU10" s="57"/>
      <c r="AV10" s="57"/>
      <c r="AW10" s="57"/>
      <c r="AX10" s="57"/>
      <c r="AY10" s="57"/>
    </row>
    <row r="11" spans="1:51"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c r="AV11" s="57"/>
      <c r="AW11" s="57"/>
      <c r="AX11" s="57"/>
      <c r="AY11" s="57"/>
    </row>
    <row r="12" spans="1:51" ht="12" customHeight="1">
      <c r="A12" s="1628" t="s">
        <v>1255</v>
      </c>
      <c r="B12" s="146" t="s">
        <v>785</v>
      </c>
      <c r="C12" s="147"/>
      <c r="D12" s="147"/>
      <c r="E12" s="148"/>
      <c r="F12" s="1695" t="str">
        <f>自己評価書表紙!O53</f>
        <v>-</v>
      </c>
      <c r="G12" s="1648"/>
      <c r="H12" s="1696"/>
      <c r="I12" s="525" t="s">
        <v>1333</v>
      </c>
      <c r="J12" s="141"/>
      <c r="K12" s="141"/>
      <c r="L12" s="172"/>
      <c r="M12" s="525" t="s">
        <v>375</v>
      </c>
      <c r="N12" s="141"/>
      <c r="O12" s="141"/>
      <c r="P12" s="172"/>
      <c r="Q12" s="525" t="s">
        <v>1399</v>
      </c>
      <c r="R12" s="141" t="s">
        <v>377</v>
      </c>
      <c r="S12" s="141"/>
      <c r="T12" s="141"/>
      <c r="U12" s="143" t="s">
        <v>266</v>
      </c>
      <c r="V12" s="141" t="s">
        <v>378</v>
      </c>
      <c r="W12" s="141"/>
      <c r="X12" s="1939"/>
      <c r="Y12" s="1939"/>
      <c r="Z12" s="1939"/>
      <c r="AA12" s="1939"/>
      <c r="AB12" s="1939"/>
      <c r="AC12" s="141" t="s">
        <v>518</v>
      </c>
      <c r="AD12" s="57"/>
      <c r="AE12" s="57"/>
      <c r="AF12" s="57"/>
      <c r="AG12" s="57"/>
      <c r="AH12" s="57"/>
      <c r="AI12" s="57"/>
      <c r="AJ12" s="172"/>
      <c r="AK12" s="693" t="s">
        <v>1107</v>
      </c>
      <c r="AL12" s="59" t="s">
        <v>1039</v>
      </c>
      <c r="AM12" s="59"/>
      <c r="AN12" s="59"/>
      <c r="AO12" s="525" t="s">
        <v>1682</v>
      </c>
      <c r="AP12" s="141" t="s">
        <v>1829</v>
      </c>
      <c r="AQ12" s="526"/>
      <c r="AR12" s="57"/>
      <c r="AS12" s="57"/>
      <c r="AT12" s="57"/>
      <c r="AU12" s="57"/>
      <c r="AV12" s="57"/>
      <c r="AW12" s="57"/>
      <c r="AX12" s="57"/>
      <c r="AY12" s="57"/>
    </row>
    <row r="13" spans="1:51" ht="12" customHeight="1">
      <c r="A13" s="1629"/>
      <c r="B13" s="119" t="s">
        <v>1334</v>
      </c>
      <c r="C13" s="57"/>
      <c r="D13" s="57"/>
      <c r="E13" s="103"/>
      <c r="F13" s="119"/>
      <c r="G13" s="57"/>
      <c r="H13" s="103"/>
      <c r="I13" s="119"/>
      <c r="J13" s="57"/>
      <c r="K13" s="57"/>
      <c r="L13" s="103"/>
      <c r="M13" s="119" t="s">
        <v>379</v>
      </c>
      <c r="N13" s="57"/>
      <c r="O13" s="57"/>
      <c r="P13" s="103"/>
      <c r="Q13" s="119"/>
      <c r="R13" s="57"/>
      <c r="S13" s="57"/>
      <c r="T13" s="57"/>
      <c r="U13" s="57"/>
      <c r="V13" s="57"/>
      <c r="W13" s="57"/>
      <c r="X13" s="57"/>
      <c r="Y13" s="57"/>
      <c r="Z13" s="57"/>
      <c r="AA13" s="57"/>
      <c r="AB13" s="57"/>
      <c r="AC13" s="57"/>
      <c r="AD13" s="57"/>
      <c r="AE13" s="57"/>
      <c r="AF13" s="57"/>
      <c r="AG13" s="57"/>
      <c r="AH13" s="57"/>
      <c r="AI13" s="57"/>
      <c r="AJ13" s="103"/>
      <c r="AK13" s="682" t="s">
        <v>1107</v>
      </c>
      <c r="AL13" s="58" t="s">
        <v>1618</v>
      </c>
      <c r="AM13" s="58"/>
      <c r="AN13" s="58"/>
      <c r="AO13" s="119" t="s">
        <v>1392</v>
      </c>
      <c r="AP13" s="57" t="s">
        <v>1830</v>
      </c>
      <c r="AQ13" s="106"/>
      <c r="AR13" s="57"/>
      <c r="AS13" s="57"/>
      <c r="AT13" s="57"/>
      <c r="AU13" s="57"/>
      <c r="AV13" s="57"/>
      <c r="AW13" s="57"/>
      <c r="AX13" s="57"/>
      <c r="AY13" s="57"/>
    </row>
    <row r="14" spans="1:51" ht="12" customHeight="1">
      <c r="A14" s="1629"/>
      <c r="B14" s="119" t="s">
        <v>1335</v>
      </c>
      <c r="C14" s="57"/>
      <c r="D14" s="57"/>
      <c r="E14" s="103"/>
      <c r="F14" s="119"/>
      <c r="G14" s="57"/>
      <c r="H14" s="103"/>
      <c r="I14" s="119"/>
      <c r="J14" s="57"/>
      <c r="K14" s="57"/>
      <c r="L14" s="103"/>
      <c r="M14" s="119"/>
      <c r="N14" s="57"/>
      <c r="O14" s="57"/>
      <c r="P14" s="103"/>
      <c r="Q14" s="138" t="s">
        <v>424</v>
      </c>
      <c r="R14" s="109" t="s">
        <v>380</v>
      </c>
      <c r="S14" s="109"/>
      <c r="T14" s="109"/>
      <c r="U14" s="109"/>
      <c r="V14" s="109"/>
      <c r="W14" s="109"/>
      <c r="X14" s="109"/>
      <c r="Y14" s="109"/>
      <c r="Z14" s="109"/>
      <c r="AA14" s="109"/>
      <c r="AB14" s="109"/>
      <c r="AC14" s="109"/>
      <c r="AD14" s="109"/>
      <c r="AE14" s="109"/>
      <c r="AF14" s="109"/>
      <c r="AG14" s="109"/>
      <c r="AH14" s="109"/>
      <c r="AI14" s="109"/>
      <c r="AJ14" s="110"/>
      <c r="AK14" s="682" t="s">
        <v>1107</v>
      </c>
      <c r="AL14" s="1940" t="s">
        <v>506</v>
      </c>
      <c r="AM14" s="1940"/>
      <c r="AN14" s="1941"/>
      <c r="AO14" s="119"/>
      <c r="AP14" s="57"/>
      <c r="AQ14" s="106"/>
      <c r="AR14" s="57"/>
      <c r="AS14" s="57"/>
      <c r="AT14" s="57"/>
      <c r="AU14" s="57"/>
      <c r="AV14" s="57"/>
      <c r="AW14" s="57"/>
      <c r="AX14" s="57"/>
      <c r="AY14" s="57"/>
    </row>
    <row r="15" spans="1:51" ht="12" customHeight="1">
      <c r="A15" s="1629"/>
      <c r="B15" s="119" t="s">
        <v>1336</v>
      </c>
      <c r="C15" s="57"/>
      <c r="D15" s="57"/>
      <c r="E15" s="103"/>
      <c r="F15" s="119"/>
      <c r="G15" s="57"/>
      <c r="H15" s="103"/>
      <c r="I15" s="119"/>
      <c r="J15" s="57"/>
      <c r="K15" s="57"/>
      <c r="L15" s="103"/>
      <c r="M15" s="119"/>
      <c r="N15" s="57"/>
      <c r="O15" s="57"/>
      <c r="P15" s="103"/>
      <c r="Q15" s="119"/>
      <c r="R15" s="57" t="s">
        <v>983</v>
      </c>
      <c r="S15" s="1649"/>
      <c r="T15" s="1649"/>
      <c r="U15" s="1649"/>
      <c r="V15" s="1649"/>
      <c r="W15" s="1649"/>
      <c r="X15" s="1649"/>
      <c r="Y15" s="1649"/>
      <c r="Z15" s="1649"/>
      <c r="AA15" s="1649"/>
      <c r="AB15" s="1649"/>
      <c r="AC15" s="1649"/>
      <c r="AD15" s="1649"/>
      <c r="AE15" s="1649"/>
      <c r="AF15" s="1649"/>
      <c r="AG15" s="1649"/>
      <c r="AH15" s="1649"/>
      <c r="AI15" s="57" t="s">
        <v>440</v>
      </c>
      <c r="AJ15" s="103"/>
      <c r="AK15" s="105"/>
      <c r="AL15" s="58"/>
      <c r="AM15" s="58"/>
      <c r="AN15" s="58"/>
      <c r="AO15" s="119"/>
      <c r="AP15" s="57"/>
      <c r="AQ15" s="106"/>
      <c r="AR15" s="57"/>
      <c r="AS15" s="57"/>
      <c r="AT15" s="57" t="s">
        <v>381</v>
      </c>
      <c r="AU15" s="57" t="s">
        <v>382</v>
      </c>
      <c r="AV15" s="57" t="s">
        <v>383</v>
      </c>
      <c r="AW15" s="57" t="s">
        <v>916</v>
      </c>
      <c r="AX15" s="57"/>
      <c r="AY15" s="57"/>
    </row>
    <row r="16" spans="1:51" ht="12" customHeight="1">
      <c r="A16" s="1629"/>
      <c r="B16" s="119"/>
      <c r="C16" s="57"/>
      <c r="D16" s="57"/>
      <c r="E16" s="103"/>
      <c r="F16" s="119"/>
      <c r="G16" s="57"/>
      <c r="H16" s="103"/>
      <c r="I16" s="119"/>
      <c r="J16" s="57"/>
      <c r="K16" s="57"/>
      <c r="L16" s="103"/>
      <c r="M16" s="119"/>
      <c r="N16" s="57"/>
      <c r="O16" s="57"/>
      <c r="P16" s="103"/>
      <c r="Q16" s="119" t="s">
        <v>168</v>
      </c>
      <c r="R16" s="57" t="s">
        <v>786</v>
      </c>
      <c r="S16" s="57"/>
      <c r="T16" s="57"/>
      <c r="U16" s="57"/>
      <c r="V16" s="57"/>
      <c r="W16" s="683" t="s">
        <v>3</v>
      </c>
      <c r="X16" s="57" t="s">
        <v>125</v>
      </c>
      <c r="Y16" s="57"/>
      <c r="Z16" s="683" t="s">
        <v>3</v>
      </c>
      <c r="AA16" s="57" t="s">
        <v>124</v>
      </c>
      <c r="AB16" s="57"/>
      <c r="AC16" s="57"/>
      <c r="AD16" s="57"/>
      <c r="AE16" s="57"/>
      <c r="AF16" s="57"/>
      <c r="AG16" s="57"/>
      <c r="AH16" s="57"/>
      <c r="AI16" s="57"/>
      <c r="AJ16" s="103"/>
      <c r="AK16" s="105"/>
      <c r="AL16" s="58"/>
      <c r="AM16" s="58"/>
      <c r="AN16" s="58"/>
      <c r="AO16" s="119"/>
      <c r="AP16" s="57"/>
      <c r="AQ16" s="106"/>
      <c r="AR16" s="57"/>
      <c r="AS16" s="57"/>
      <c r="AT16" s="57"/>
      <c r="AU16" s="57"/>
      <c r="AV16" s="57"/>
      <c r="AW16" s="57"/>
      <c r="AX16" s="57"/>
      <c r="AY16" s="57"/>
    </row>
    <row r="17" spans="1:51" ht="12" customHeight="1">
      <c r="A17" s="1629"/>
      <c r="B17" s="1686" t="str">
        <f>IF(自己評価書表紙!A53="□","■選択無","□選択無")</f>
        <v>■選択無</v>
      </c>
      <c r="C17" s="1687"/>
      <c r="D17" s="1687"/>
      <c r="E17" s="1692"/>
      <c r="F17" s="119"/>
      <c r="G17" s="57"/>
      <c r="H17" s="103"/>
      <c r="I17" s="122"/>
      <c r="J17" s="111"/>
      <c r="K17" s="111"/>
      <c r="L17" s="152"/>
      <c r="M17" s="122"/>
      <c r="N17" s="111"/>
      <c r="O17" s="111"/>
      <c r="P17" s="152"/>
      <c r="Q17" s="122" t="s">
        <v>168</v>
      </c>
      <c r="R17" s="111" t="s">
        <v>384</v>
      </c>
      <c r="S17" s="111"/>
      <c r="T17" s="111"/>
      <c r="U17" s="111"/>
      <c r="V17" s="111"/>
      <c r="W17" s="111"/>
      <c r="X17" s="111"/>
      <c r="Y17" s="111"/>
      <c r="Z17" s="111"/>
      <c r="AA17" s="111" t="s">
        <v>787</v>
      </c>
      <c r="AB17" s="1704"/>
      <c r="AC17" s="1704"/>
      <c r="AD17" s="1704"/>
      <c r="AE17" s="1704"/>
      <c r="AF17" s="1704"/>
      <c r="AG17" s="1704"/>
      <c r="AH17" s="111" t="s">
        <v>788</v>
      </c>
      <c r="AI17" s="111"/>
      <c r="AJ17" s="152"/>
      <c r="AK17" s="105"/>
      <c r="AL17" s="58"/>
      <c r="AM17" s="58"/>
      <c r="AN17" s="58"/>
      <c r="AO17" s="122"/>
      <c r="AP17" s="111"/>
      <c r="AQ17" s="114"/>
      <c r="AR17" s="57"/>
      <c r="AS17" s="57"/>
      <c r="AT17" s="57" t="s">
        <v>385</v>
      </c>
      <c r="AU17" s="57" t="s">
        <v>386</v>
      </c>
      <c r="AV17" s="57" t="s">
        <v>387</v>
      </c>
      <c r="AW17" s="57" t="s">
        <v>388</v>
      </c>
      <c r="AX17" s="57" t="s">
        <v>389</v>
      </c>
      <c r="AY17" s="57"/>
    </row>
    <row r="18" spans="1:51" ht="12" customHeight="1">
      <c r="A18" s="1629"/>
      <c r="B18" s="119"/>
      <c r="C18" s="57"/>
      <c r="D18" s="57"/>
      <c r="E18" s="103"/>
      <c r="F18" s="119"/>
      <c r="G18" s="57"/>
      <c r="H18" s="103"/>
      <c r="I18" s="138" t="s">
        <v>390</v>
      </c>
      <c r="J18" s="109"/>
      <c r="K18" s="109"/>
      <c r="L18" s="110"/>
      <c r="M18" s="138" t="s">
        <v>1337</v>
      </c>
      <c r="N18" s="109"/>
      <c r="O18" s="109"/>
      <c r="P18" s="110"/>
      <c r="Q18" s="57" t="s">
        <v>789</v>
      </c>
      <c r="R18" s="57" t="s">
        <v>702</v>
      </c>
      <c r="S18" s="57"/>
      <c r="T18" s="57"/>
      <c r="U18" s="57"/>
      <c r="V18" s="57"/>
      <c r="W18" s="57"/>
      <c r="X18" s="57"/>
      <c r="Y18" s="57"/>
      <c r="Z18" s="57"/>
      <c r="AA18" s="57"/>
      <c r="AB18" s="57"/>
      <c r="AC18" s="57"/>
      <c r="AD18" s="57"/>
      <c r="AE18" s="57"/>
      <c r="AF18" s="57"/>
      <c r="AG18" s="57"/>
      <c r="AH18" s="57"/>
      <c r="AI18" s="57"/>
      <c r="AJ18" s="57"/>
      <c r="AK18" s="685" t="s">
        <v>1107</v>
      </c>
      <c r="AL18" s="153" t="s">
        <v>1132</v>
      </c>
      <c r="AM18" s="153"/>
      <c r="AN18" s="153"/>
      <c r="AO18" s="138" t="s">
        <v>434</v>
      </c>
      <c r="AP18" s="109" t="s">
        <v>1829</v>
      </c>
      <c r="AQ18" s="533"/>
      <c r="AR18" s="57"/>
      <c r="AS18" s="57"/>
      <c r="AT18" s="57"/>
      <c r="AU18" s="57"/>
      <c r="AV18" s="57"/>
      <c r="AW18" s="57"/>
      <c r="AX18" s="57"/>
      <c r="AY18" s="57"/>
    </row>
    <row r="19" spans="1:51" ht="12" customHeight="1">
      <c r="A19" s="1629"/>
      <c r="B19" s="119"/>
      <c r="C19" s="57"/>
      <c r="D19" s="57"/>
      <c r="E19" s="103"/>
      <c r="F19" s="119"/>
      <c r="G19" s="57"/>
      <c r="H19" s="103"/>
      <c r="I19" s="119"/>
      <c r="J19" s="57"/>
      <c r="K19" s="57"/>
      <c r="L19" s="103"/>
      <c r="M19" s="119" t="s">
        <v>1338</v>
      </c>
      <c r="N19" s="57"/>
      <c r="O19" s="57"/>
      <c r="P19" s="103"/>
      <c r="Q19" s="57"/>
      <c r="R19" s="57" t="s">
        <v>703</v>
      </c>
      <c r="S19" s="57"/>
      <c r="T19" s="57"/>
      <c r="U19" s="57"/>
      <c r="V19" s="57"/>
      <c r="W19" s="57"/>
      <c r="X19" s="57"/>
      <c r="Y19" s="57"/>
      <c r="Z19" s="57"/>
      <c r="AA19" s="57" t="s">
        <v>790</v>
      </c>
      <c r="AB19" s="1649"/>
      <c r="AC19" s="1649"/>
      <c r="AD19" s="1649"/>
      <c r="AE19" s="1649"/>
      <c r="AF19" s="1649"/>
      <c r="AG19" s="1649"/>
      <c r="AH19" s="57" t="s">
        <v>791</v>
      </c>
      <c r="AI19" s="57"/>
      <c r="AJ19" s="57"/>
      <c r="AK19" s="682" t="s">
        <v>1107</v>
      </c>
      <c r="AL19" s="58" t="s">
        <v>1230</v>
      </c>
      <c r="AM19" s="58"/>
      <c r="AN19" s="58"/>
      <c r="AO19" s="119" t="s">
        <v>434</v>
      </c>
      <c r="AP19" s="57" t="s">
        <v>1830</v>
      </c>
      <c r="AQ19" s="106"/>
      <c r="AR19" s="57"/>
      <c r="AS19" s="57"/>
      <c r="AT19" s="57" t="s">
        <v>705</v>
      </c>
      <c r="AU19" s="57" t="s">
        <v>706</v>
      </c>
      <c r="AV19" s="57"/>
      <c r="AW19" s="57"/>
      <c r="AX19" s="57"/>
      <c r="AY19" s="57"/>
    </row>
    <row r="20" spans="1:51" ht="12" customHeight="1">
      <c r="A20" s="1629"/>
      <c r="B20" s="119"/>
      <c r="C20" s="57"/>
      <c r="D20" s="57"/>
      <c r="E20" s="103"/>
      <c r="F20" s="119"/>
      <c r="G20" s="57"/>
      <c r="H20" s="103"/>
      <c r="I20" s="119"/>
      <c r="J20" s="57"/>
      <c r="K20" s="57"/>
      <c r="L20" s="103"/>
      <c r="M20" s="119" t="s">
        <v>792</v>
      </c>
      <c r="N20" s="57"/>
      <c r="O20" s="57"/>
      <c r="P20" s="103"/>
      <c r="Q20" s="57"/>
      <c r="R20" s="57" t="s">
        <v>707</v>
      </c>
      <c r="S20" s="57"/>
      <c r="T20" s="57"/>
      <c r="U20" s="57"/>
      <c r="V20" s="57"/>
      <c r="W20" s="57"/>
      <c r="X20" s="57"/>
      <c r="Y20" s="57"/>
      <c r="Z20" s="57"/>
      <c r="AA20" s="57" t="s">
        <v>790</v>
      </c>
      <c r="AB20" s="1649"/>
      <c r="AC20" s="1649"/>
      <c r="AD20" s="1649"/>
      <c r="AE20" s="1649"/>
      <c r="AF20" s="1649"/>
      <c r="AG20" s="1649"/>
      <c r="AH20" s="57" t="s">
        <v>791</v>
      </c>
      <c r="AI20" s="57"/>
      <c r="AJ20" s="57"/>
      <c r="AK20" s="682" t="s">
        <v>1107</v>
      </c>
      <c r="AL20" s="58" t="s">
        <v>399</v>
      </c>
      <c r="AM20" s="58"/>
      <c r="AN20" s="58"/>
      <c r="AO20" s="119"/>
      <c r="AP20" s="57"/>
      <c r="AQ20" s="106"/>
      <c r="AR20" s="57"/>
      <c r="AS20" s="57"/>
      <c r="AT20" s="57" t="s">
        <v>1227</v>
      </c>
      <c r="AU20" s="57" t="s">
        <v>708</v>
      </c>
      <c r="AV20" s="57"/>
      <c r="AW20" s="57"/>
      <c r="AX20" s="57"/>
      <c r="AY20" s="57"/>
    </row>
    <row r="21" spans="1:51" ht="12" customHeight="1">
      <c r="A21" s="1629"/>
      <c r="B21" s="119"/>
      <c r="C21" s="57"/>
      <c r="D21" s="57"/>
      <c r="E21" s="103"/>
      <c r="F21" s="119"/>
      <c r="G21" s="57"/>
      <c r="H21" s="103"/>
      <c r="I21" s="119"/>
      <c r="J21" s="57"/>
      <c r="K21" s="57"/>
      <c r="L21" s="103"/>
      <c r="M21" s="119"/>
      <c r="N21" s="57"/>
      <c r="O21" s="57"/>
      <c r="P21" s="103"/>
      <c r="Q21" s="57" t="s">
        <v>512</v>
      </c>
      <c r="R21" s="57" t="s">
        <v>709</v>
      </c>
      <c r="S21" s="57"/>
      <c r="T21" s="57"/>
      <c r="U21" s="57"/>
      <c r="V21" s="57"/>
      <c r="W21" s="57"/>
      <c r="X21" s="57"/>
      <c r="Y21" s="57"/>
      <c r="Z21" s="57"/>
      <c r="AA21" s="57" t="s">
        <v>790</v>
      </c>
      <c r="AB21" s="1649"/>
      <c r="AC21" s="1649"/>
      <c r="AD21" s="1649"/>
      <c r="AE21" s="1649"/>
      <c r="AF21" s="1649"/>
      <c r="AG21" s="1649"/>
      <c r="AH21" s="57" t="s">
        <v>791</v>
      </c>
      <c r="AI21" s="57"/>
      <c r="AJ21" s="57"/>
      <c r="AK21" s="682" t="s">
        <v>1107</v>
      </c>
      <c r="AL21" s="1940" t="s">
        <v>506</v>
      </c>
      <c r="AM21" s="1940"/>
      <c r="AN21" s="1941"/>
      <c r="AO21" s="119"/>
      <c r="AP21" s="57"/>
      <c r="AQ21" s="106"/>
      <c r="AR21" s="57"/>
      <c r="AS21" s="57"/>
      <c r="AT21" s="57" t="s">
        <v>710</v>
      </c>
      <c r="AU21" s="57" t="s">
        <v>711</v>
      </c>
      <c r="AV21" s="57" t="s">
        <v>712</v>
      </c>
      <c r="AW21" s="57" t="s">
        <v>713</v>
      </c>
      <c r="AX21" s="57"/>
      <c r="AY21" s="57"/>
    </row>
    <row r="22" spans="1:51" ht="12" customHeight="1">
      <c r="A22" s="1629"/>
      <c r="B22" s="119"/>
      <c r="C22" s="57"/>
      <c r="D22" s="57"/>
      <c r="E22" s="103"/>
      <c r="F22" s="119"/>
      <c r="G22" s="57"/>
      <c r="H22" s="103"/>
      <c r="I22" s="119"/>
      <c r="J22" s="57"/>
      <c r="K22" s="57"/>
      <c r="L22" s="103"/>
      <c r="M22" s="119"/>
      <c r="N22" s="57"/>
      <c r="O22" s="57"/>
      <c r="P22" s="103"/>
      <c r="Q22" s="57" t="s">
        <v>283</v>
      </c>
      <c r="R22" s="57" t="s">
        <v>714</v>
      </c>
      <c r="S22" s="57"/>
      <c r="T22" s="57"/>
      <c r="U22" s="57"/>
      <c r="V22" s="57"/>
      <c r="W22" s="57"/>
      <c r="X22" s="57"/>
      <c r="Y22" s="57"/>
      <c r="Z22" s="57"/>
      <c r="AA22" s="57"/>
      <c r="AB22" s="57"/>
      <c r="AC22" s="57"/>
      <c r="AD22" s="57"/>
      <c r="AE22" s="57"/>
      <c r="AF22" s="57"/>
      <c r="AG22" s="57"/>
      <c r="AH22" s="57"/>
      <c r="AI22" s="57"/>
      <c r="AJ22" s="57"/>
      <c r="AK22" s="682" t="s">
        <v>1107</v>
      </c>
      <c r="AL22" s="58" t="s">
        <v>793</v>
      </c>
      <c r="AM22" s="58"/>
      <c r="AN22" s="58"/>
      <c r="AO22" s="119"/>
      <c r="AP22" s="57"/>
      <c r="AQ22" s="106"/>
      <c r="AR22" s="57"/>
      <c r="AS22" s="57"/>
      <c r="AT22" s="57"/>
      <c r="AU22" s="57"/>
      <c r="AV22" s="57"/>
      <c r="AW22" s="57"/>
      <c r="AX22" s="57"/>
      <c r="AY22" s="57"/>
    </row>
    <row r="23" spans="1:51" ht="12" customHeight="1">
      <c r="A23" s="1629"/>
      <c r="B23" s="119"/>
      <c r="C23" s="57"/>
      <c r="D23" s="57"/>
      <c r="E23" s="103"/>
      <c r="F23" s="119"/>
      <c r="G23" s="57"/>
      <c r="H23" s="103"/>
      <c r="I23" s="119"/>
      <c r="J23" s="57"/>
      <c r="K23" s="57"/>
      <c r="L23" s="103"/>
      <c r="M23" s="119"/>
      <c r="N23" s="57"/>
      <c r="O23" s="57"/>
      <c r="P23" s="103"/>
      <c r="Q23" s="57"/>
      <c r="R23" s="57" t="s">
        <v>794</v>
      </c>
      <c r="S23" s="1649"/>
      <c r="T23" s="1649"/>
      <c r="U23" s="1649"/>
      <c r="V23" s="1649"/>
      <c r="W23" s="1649"/>
      <c r="X23" s="1649"/>
      <c r="Y23" s="1649"/>
      <c r="Z23" s="1649"/>
      <c r="AA23" s="1649"/>
      <c r="AB23" s="1649"/>
      <c r="AC23" s="1649"/>
      <c r="AD23" s="1649"/>
      <c r="AE23" s="1649"/>
      <c r="AF23" s="1649"/>
      <c r="AG23" s="1649"/>
      <c r="AH23" s="1649"/>
      <c r="AI23" s="57" t="s">
        <v>795</v>
      </c>
      <c r="AJ23" s="57"/>
      <c r="AK23" s="105"/>
      <c r="AL23" s="58"/>
      <c r="AM23" s="58"/>
      <c r="AN23" s="58"/>
      <c r="AO23" s="119"/>
      <c r="AP23" s="57"/>
      <c r="AQ23" s="106"/>
      <c r="AR23" s="57"/>
      <c r="AS23" s="57"/>
      <c r="AT23" s="57" t="s">
        <v>715</v>
      </c>
      <c r="AU23" s="57" t="s">
        <v>716</v>
      </c>
      <c r="AV23" s="57" t="s">
        <v>717</v>
      </c>
      <c r="AW23" s="57"/>
      <c r="AX23" s="57"/>
      <c r="AY23" s="57"/>
    </row>
    <row r="24" spans="1:51" ht="12" customHeight="1">
      <c r="A24" s="1629"/>
      <c r="B24" s="119"/>
      <c r="C24" s="57"/>
      <c r="D24" s="57"/>
      <c r="E24" s="103"/>
      <c r="F24" s="119"/>
      <c r="G24" s="57"/>
      <c r="H24" s="103"/>
      <c r="I24" s="119"/>
      <c r="J24" s="57"/>
      <c r="K24" s="57"/>
      <c r="L24" s="103"/>
      <c r="M24" s="119"/>
      <c r="N24" s="57"/>
      <c r="O24" s="57"/>
      <c r="P24" s="103"/>
      <c r="Q24" s="57" t="s">
        <v>393</v>
      </c>
      <c r="R24" s="57" t="s">
        <v>718</v>
      </c>
      <c r="S24" s="57"/>
      <c r="T24" s="57"/>
      <c r="U24" s="57"/>
      <c r="V24" s="57"/>
      <c r="W24" s="57"/>
      <c r="X24" s="57"/>
      <c r="Y24" s="57"/>
      <c r="Z24" s="57"/>
      <c r="AA24" s="57"/>
      <c r="AB24" s="57"/>
      <c r="AC24" s="57"/>
      <c r="AD24" s="57"/>
      <c r="AE24" s="57"/>
      <c r="AF24" s="57"/>
      <c r="AG24" s="57"/>
      <c r="AH24" s="57"/>
      <c r="AI24" s="57"/>
      <c r="AJ24" s="57"/>
      <c r="AK24" s="105"/>
      <c r="AL24" s="58"/>
      <c r="AM24" s="58"/>
      <c r="AN24" s="58"/>
      <c r="AO24" s="119"/>
      <c r="AP24" s="57"/>
      <c r="AQ24" s="106"/>
      <c r="AR24" s="57"/>
      <c r="AS24" s="57"/>
      <c r="AT24" s="57"/>
      <c r="AU24" s="57"/>
      <c r="AV24" s="57"/>
      <c r="AW24" s="57"/>
      <c r="AX24" s="57"/>
      <c r="AY24" s="57"/>
    </row>
    <row r="25" spans="1:51" ht="12" customHeight="1">
      <c r="A25" s="1629"/>
      <c r="B25" s="119"/>
      <c r="C25" s="57"/>
      <c r="D25" s="57"/>
      <c r="E25" s="103"/>
      <c r="F25" s="119"/>
      <c r="G25" s="57"/>
      <c r="H25" s="103"/>
      <c r="I25" s="119"/>
      <c r="J25" s="57"/>
      <c r="K25" s="57"/>
      <c r="L25" s="103"/>
      <c r="M25" s="119"/>
      <c r="N25" s="57"/>
      <c r="O25" s="57"/>
      <c r="P25" s="103"/>
      <c r="Q25" s="57"/>
      <c r="R25" s="57" t="s">
        <v>787</v>
      </c>
      <c r="S25" s="1649"/>
      <c r="T25" s="1649"/>
      <c r="U25" s="1649"/>
      <c r="V25" s="1649"/>
      <c r="W25" s="1649"/>
      <c r="X25" s="1649"/>
      <c r="Y25" s="1649"/>
      <c r="Z25" s="1649"/>
      <c r="AA25" s="1649"/>
      <c r="AB25" s="1649"/>
      <c r="AC25" s="1649"/>
      <c r="AD25" s="1649"/>
      <c r="AE25" s="1649"/>
      <c r="AF25" s="1649"/>
      <c r="AG25" s="1649"/>
      <c r="AH25" s="1649"/>
      <c r="AI25" s="57" t="s">
        <v>796</v>
      </c>
      <c r="AJ25" s="57"/>
      <c r="AK25" s="105"/>
      <c r="AL25" s="58"/>
      <c r="AM25" s="58"/>
      <c r="AN25" s="58"/>
      <c r="AO25" s="119"/>
      <c r="AP25" s="57"/>
      <c r="AQ25" s="106"/>
      <c r="AR25" s="57"/>
      <c r="AS25" s="57"/>
      <c r="AT25" s="57" t="s">
        <v>719</v>
      </c>
      <c r="AU25" s="57" t="s">
        <v>720</v>
      </c>
      <c r="AV25" s="57" t="s">
        <v>721</v>
      </c>
      <c r="AW25" s="57" t="s">
        <v>722</v>
      </c>
      <c r="AX25" s="57" t="s">
        <v>723</v>
      </c>
      <c r="AY25" s="57" t="s">
        <v>724</v>
      </c>
    </row>
    <row r="26" spans="1:51" ht="12" customHeight="1">
      <c r="A26" s="1629"/>
      <c r="B26" s="119"/>
      <c r="C26" s="57"/>
      <c r="D26" s="57"/>
      <c r="E26" s="103"/>
      <c r="F26" s="119"/>
      <c r="G26" s="57"/>
      <c r="H26" s="103"/>
      <c r="I26" s="119"/>
      <c r="J26" s="57"/>
      <c r="K26" s="57"/>
      <c r="L26" s="103"/>
      <c r="M26" s="119"/>
      <c r="N26" s="57"/>
      <c r="O26" s="57"/>
      <c r="P26" s="103"/>
      <c r="Q26" s="57" t="s">
        <v>789</v>
      </c>
      <c r="R26" s="57" t="s">
        <v>725</v>
      </c>
      <c r="S26" s="57"/>
      <c r="T26" s="57"/>
      <c r="U26" s="57"/>
      <c r="V26" s="57"/>
      <c r="W26" s="57"/>
      <c r="X26" s="57"/>
      <c r="Y26" s="57"/>
      <c r="Z26" s="57"/>
      <c r="AA26" s="57"/>
      <c r="AB26" s="57"/>
      <c r="AC26" s="57"/>
      <c r="AD26" s="57"/>
      <c r="AE26" s="57"/>
      <c r="AF26" s="57"/>
      <c r="AG26" s="57"/>
      <c r="AH26" s="57"/>
      <c r="AI26" s="57"/>
      <c r="AJ26" s="57"/>
      <c r="AK26" s="105"/>
      <c r="AL26" s="58"/>
      <c r="AM26" s="58"/>
      <c r="AN26" s="58"/>
      <c r="AO26" s="119"/>
      <c r="AP26" s="57"/>
      <c r="AQ26" s="106"/>
      <c r="AR26" s="57"/>
      <c r="AS26" s="57"/>
      <c r="AT26" s="57"/>
      <c r="AU26" s="57"/>
      <c r="AV26" s="57"/>
      <c r="AW26" s="57"/>
      <c r="AX26" s="57"/>
      <c r="AY26" s="57"/>
    </row>
    <row r="27" spans="1:51" ht="12" customHeight="1">
      <c r="A27" s="1629"/>
      <c r="B27" s="119"/>
      <c r="C27" s="57"/>
      <c r="D27" s="57"/>
      <c r="E27" s="103"/>
      <c r="F27" s="119"/>
      <c r="G27" s="57"/>
      <c r="H27" s="103"/>
      <c r="I27" s="119"/>
      <c r="J27" s="57"/>
      <c r="K27" s="57"/>
      <c r="L27" s="103"/>
      <c r="M27" s="119"/>
      <c r="N27" s="57"/>
      <c r="O27" s="57"/>
      <c r="P27" s="103"/>
      <c r="Q27" s="57"/>
      <c r="R27" s="57" t="s">
        <v>726</v>
      </c>
      <c r="S27" s="57"/>
      <c r="T27" s="118" t="s">
        <v>1222</v>
      </c>
      <c r="U27" s="1814"/>
      <c r="V27" s="1814"/>
      <c r="W27" s="1814"/>
      <c r="X27" s="118" t="s">
        <v>950</v>
      </c>
      <c r="Y27" s="118"/>
      <c r="Z27" s="118"/>
      <c r="AA27" s="57"/>
      <c r="AB27" s="57"/>
      <c r="AC27" s="57"/>
      <c r="AD27" s="57"/>
      <c r="AE27" s="57"/>
      <c r="AF27" s="57"/>
      <c r="AG27" s="57"/>
      <c r="AH27" s="57"/>
      <c r="AI27" s="57"/>
      <c r="AJ27" s="57"/>
      <c r="AK27" s="105"/>
      <c r="AL27" s="58"/>
      <c r="AM27" s="58"/>
      <c r="AN27" s="58"/>
      <c r="AO27" s="119"/>
      <c r="AP27" s="57"/>
      <c r="AQ27" s="106"/>
      <c r="AR27" s="57"/>
      <c r="AS27" s="57"/>
      <c r="AT27" s="57"/>
      <c r="AU27" s="57"/>
      <c r="AV27" s="57"/>
      <c r="AW27" s="57"/>
      <c r="AX27" s="57"/>
      <c r="AY27" s="57"/>
    </row>
    <row r="28" spans="1:51" ht="12" customHeight="1">
      <c r="A28" s="1629"/>
      <c r="B28" s="119"/>
      <c r="C28" s="57"/>
      <c r="D28" s="57"/>
      <c r="E28" s="103"/>
      <c r="F28" s="119"/>
      <c r="G28" s="57"/>
      <c r="H28" s="103"/>
      <c r="I28" s="119"/>
      <c r="J28" s="57"/>
      <c r="K28" s="57"/>
      <c r="L28" s="103"/>
      <c r="M28" s="119"/>
      <c r="N28" s="57"/>
      <c r="O28" s="57"/>
      <c r="P28" s="103"/>
      <c r="Q28" s="57"/>
      <c r="R28" s="118" t="s">
        <v>727</v>
      </c>
      <c r="S28" s="118"/>
      <c r="T28" s="118" t="s">
        <v>1404</v>
      </c>
      <c r="U28" s="1814"/>
      <c r="V28" s="1814"/>
      <c r="W28" s="1814"/>
      <c r="X28" s="118" t="s">
        <v>797</v>
      </c>
      <c r="Y28" s="118"/>
      <c r="Z28" s="118" t="s">
        <v>798</v>
      </c>
      <c r="AA28" s="118" t="s">
        <v>728</v>
      </c>
      <c r="AB28" s="118"/>
      <c r="AC28" s="118" t="s">
        <v>263</v>
      </c>
      <c r="AD28" s="1814"/>
      <c r="AE28" s="1814"/>
      <c r="AF28" s="1814"/>
      <c r="AG28" s="118" t="s">
        <v>799</v>
      </c>
      <c r="AH28" s="57"/>
      <c r="AI28" s="57"/>
      <c r="AJ28" s="118"/>
      <c r="AK28" s="105"/>
      <c r="AL28" s="58"/>
      <c r="AM28" s="58"/>
      <c r="AN28" s="58"/>
      <c r="AO28" s="119"/>
      <c r="AP28" s="57"/>
      <c r="AQ28" s="106"/>
      <c r="AR28" s="57"/>
      <c r="AS28" s="57"/>
      <c r="AT28" s="57"/>
      <c r="AU28" s="57"/>
      <c r="AV28" s="57"/>
      <c r="AW28" s="57"/>
      <c r="AX28" s="57"/>
      <c r="AY28" s="57"/>
    </row>
    <row r="29" spans="1:51" ht="12" customHeight="1">
      <c r="A29" s="1629"/>
      <c r="B29" s="119"/>
      <c r="C29" s="57"/>
      <c r="D29" s="57"/>
      <c r="E29" s="103"/>
      <c r="F29" s="119"/>
      <c r="G29" s="57"/>
      <c r="H29" s="103"/>
      <c r="I29" s="119"/>
      <c r="J29" s="57"/>
      <c r="K29" s="57"/>
      <c r="L29" s="103"/>
      <c r="M29" s="119"/>
      <c r="N29" s="57"/>
      <c r="O29" s="57"/>
      <c r="P29" s="103"/>
      <c r="Q29" s="57"/>
      <c r="R29" s="57" t="s">
        <v>729</v>
      </c>
      <c r="S29" s="57"/>
      <c r="T29" s="118" t="s">
        <v>364</v>
      </c>
      <c r="U29" s="1814"/>
      <c r="V29" s="1814"/>
      <c r="W29" s="1814"/>
      <c r="X29" s="118" t="s">
        <v>800</v>
      </c>
      <c r="Y29" s="118"/>
      <c r="Z29" s="57"/>
      <c r="AA29" s="57"/>
      <c r="AB29" s="57"/>
      <c r="AC29" s="57"/>
      <c r="AD29" s="57"/>
      <c r="AE29" s="57"/>
      <c r="AF29" s="57"/>
      <c r="AG29" s="57"/>
      <c r="AH29" s="57"/>
      <c r="AI29" s="57"/>
      <c r="AJ29" s="57"/>
      <c r="AK29" s="105"/>
      <c r="AL29" s="58"/>
      <c r="AM29" s="58"/>
      <c r="AN29" s="58"/>
      <c r="AO29" s="119"/>
      <c r="AP29" s="57"/>
      <c r="AQ29" s="106"/>
      <c r="AR29" s="57"/>
      <c r="AS29" s="57"/>
      <c r="AT29" s="57"/>
      <c r="AU29" s="57"/>
      <c r="AV29" s="57"/>
      <c r="AW29" s="57"/>
      <c r="AX29" s="57"/>
      <c r="AY29" s="57"/>
    </row>
    <row r="30" spans="1:51" ht="12" customHeight="1">
      <c r="A30" s="1629"/>
      <c r="B30" s="119"/>
      <c r="C30" s="57"/>
      <c r="D30" s="57"/>
      <c r="E30" s="103"/>
      <c r="F30" s="119"/>
      <c r="G30" s="57"/>
      <c r="H30" s="103"/>
      <c r="I30" s="119"/>
      <c r="J30" s="57"/>
      <c r="K30" s="57"/>
      <c r="L30" s="103"/>
      <c r="M30" s="119"/>
      <c r="N30" s="57"/>
      <c r="O30" s="57"/>
      <c r="P30" s="103"/>
      <c r="Q30" s="57" t="s">
        <v>801</v>
      </c>
      <c r="R30" s="57" t="s">
        <v>730</v>
      </c>
      <c r="S30" s="57"/>
      <c r="T30" s="57"/>
      <c r="U30" s="57"/>
      <c r="V30" s="57"/>
      <c r="W30" s="57"/>
      <c r="X30" s="57"/>
      <c r="Y30" s="57"/>
      <c r="Z30" s="57"/>
      <c r="AA30" s="57"/>
      <c r="AB30" s="57"/>
      <c r="AC30" s="57"/>
      <c r="AD30" s="57"/>
      <c r="AE30" s="57"/>
      <c r="AF30" s="57"/>
      <c r="AG30" s="57"/>
      <c r="AH30" s="57"/>
      <c r="AI30" s="57"/>
      <c r="AJ30" s="57"/>
      <c r="AK30" s="105"/>
      <c r="AL30" s="58"/>
      <c r="AM30" s="58"/>
      <c r="AN30" s="58"/>
      <c r="AO30" s="119"/>
      <c r="AP30" s="57"/>
      <c r="AQ30" s="106"/>
      <c r="AR30" s="57"/>
      <c r="AS30" s="57"/>
      <c r="AT30" s="57"/>
      <c r="AU30" s="57"/>
      <c r="AV30" s="57"/>
      <c r="AW30" s="57"/>
      <c r="AX30" s="57"/>
      <c r="AY30" s="57"/>
    </row>
    <row r="31" spans="1:51" ht="12" customHeight="1">
      <c r="A31" s="1629"/>
      <c r="B31" s="119"/>
      <c r="C31" s="57"/>
      <c r="D31" s="57"/>
      <c r="E31" s="103"/>
      <c r="F31" s="119"/>
      <c r="G31" s="57"/>
      <c r="H31" s="103"/>
      <c r="I31" s="119"/>
      <c r="J31" s="57"/>
      <c r="K31" s="57"/>
      <c r="L31" s="103"/>
      <c r="M31" s="122"/>
      <c r="N31" s="111"/>
      <c r="O31" s="111"/>
      <c r="P31" s="152"/>
      <c r="Q31" s="57"/>
      <c r="R31" s="57" t="s">
        <v>1225</v>
      </c>
      <c r="S31" s="1652"/>
      <c r="T31" s="1652"/>
      <c r="U31" s="1652"/>
      <c r="V31" s="1652"/>
      <c r="W31" s="1652"/>
      <c r="X31" s="1652"/>
      <c r="Y31" s="1652"/>
      <c r="Z31" s="1652"/>
      <c r="AA31" s="1652"/>
      <c r="AB31" s="1652"/>
      <c r="AC31" s="1652"/>
      <c r="AD31" s="1652"/>
      <c r="AE31" s="1652"/>
      <c r="AF31" s="1652"/>
      <c r="AG31" s="57" t="s">
        <v>1226</v>
      </c>
      <c r="AH31" s="57"/>
      <c r="AI31" s="57"/>
      <c r="AJ31" s="57"/>
      <c r="AK31" s="105"/>
      <c r="AL31" s="58"/>
      <c r="AM31" s="58"/>
      <c r="AN31" s="58"/>
      <c r="AO31" s="119"/>
      <c r="AP31" s="57"/>
      <c r="AQ31" s="106"/>
      <c r="AR31" s="57"/>
      <c r="AS31" s="57"/>
      <c r="AT31" s="57"/>
      <c r="AU31" s="57"/>
      <c r="AV31" s="57"/>
      <c r="AW31" s="57"/>
      <c r="AX31" s="57"/>
      <c r="AY31" s="57"/>
    </row>
    <row r="32" spans="1:51" ht="12" customHeight="1">
      <c r="A32" s="1629"/>
      <c r="B32" s="119"/>
      <c r="C32" s="57"/>
      <c r="D32" s="57"/>
      <c r="E32" s="103"/>
      <c r="F32" s="119"/>
      <c r="G32" s="57"/>
      <c r="H32" s="103"/>
      <c r="I32" s="119"/>
      <c r="J32" s="57"/>
      <c r="K32" s="57"/>
      <c r="L32" s="103"/>
      <c r="M32" s="568" t="s">
        <v>731</v>
      </c>
      <c r="N32" s="109"/>
      <c r="O32" s="109"/>
      <c r="P32" s="110"/>
      <c r="Q32" s="109" t="s">
        <v>427</v>
      </c>
      <c r="R32" s="109" t="s">
        <v>732</v>
      </c>
      <c r="S32" s="109"/>
      <c r="T32" s="109" t="s">
        <v>466</v>
      </c>
      <c r="U32" s="1817"/>
      <c r="V32" s="1817"/>
      <c r="W32" s="1817"/>
      <c r="X32" s="1817"/>
      <c r="Y32" s="153" t="s">
        <v>518</v>
      </c>
      <c r="Z32" s="153" t="s">
        <v>390</v>
      </c>
      <c r="AA32" s="153"/>
      <c r="AB32" s="153" t="s">
        <v>272</v>
      </c>
      <c r="AC32" s="1817"/>
      <c r="AD32" s="1817"/>
      <c r="AE32" s="1817"/>
      <c r="AF32" s="109" t="s">
        <v>747</v>
      </c>
      <c r="AG32" s="109"/>
      <c r="AH32" s="109"/>
      <c r="AI32" s="109"/>
      <c r="AJ32" s="110"/>
      <c r="AK32" s="105"/>
      <c r="AL32" s="58"/>
      <c r="AM32" s="58"/>
      <c r="AN32" s="58"/>
      <c r="AO32" s="119"/>
      <c r="AP32" s="57"/>
      <c r="AQ32" s="106"/>
      <c r="AR32" s="57"/>
      <c r="AS32" s="57"/>
      <c r="AT32" s="57"/>
      <c r="AU32" s="57"/>
      <c r="AV32" s="57"/>
      <c r="AW32" s="57"/>
      <c r="AX32" s="57"/>
      <c r="AY32" s="57"/>
    </row>
    <row r="33" spans="1:51" ht="12" customHeight="1">
      <c r="A33" s="1629"/>
      <c r="B33" s="119"/>
      <c r="C33" s="57"/>
      <c r="D33" s="57"/>
      <c r="E33" s="103"/>
      <c r="F33" s="119"/>
      <c r="G33" s="57"/>
      <c r="H33" s="103"/>
      <c r="I33" s="122"/>
      <c r="J33" s="111"/>
      <c r="K33" s="111"/>
      <c r="L33" s="152"/>
      <c r="M33" s="627" t="s">
        <v>733</v>
      </c>
      <c r="N33" s="111"/>
      <c r="O33" s="111"/>
      <c r="P33" s="152"/>
      <c r="Q33" s="57"/>
      <c r="R33" s="57"/>
      <c r="S33" s="57"/>
      <c r="T33" s="57"/>
      <c r="U33" s="57"/>
      <c r="V33" s="57"/>
      <c r="W33" s="57"/>
      <c r="X33" s="57"/>
      <c r="Y33" s="57"/>
      <c r="Z33" s="57"/>
      <c r="AA33" s="57"/>
      <c r="AB33" s="57"/>
      <c r="AC33" s="57"/>
      <c r="AD33" s="57"/>
      <c r="AE33" s="57"/>
      <c r="AF33" s="57"/>
      <c r="AG33" s="57"/>
      <c r="AH33" s="57"/>
      <c r="AI33" s="57"/>
      <c r="AJ33" s="57"/>
      <c r="AK33" s="105"/>
      <c r="AL33" s="58"/>
      <c r="AM33" s="58"/>
      <c r="AN33" s="58"/>
      <c r="AO33" s="122"/>
      <c r="AP33" s="111"/>
      <c r="AQ33" s="114"/>
      <c r="AR33" s="57"/>
      <c r="AS33" s="57"/>
      <c r="AT33" s="57"/>
      <c r="AU33" s="57"/>
      <c r="AV33" s="57"/>
      <c r="AW33" s="57"/>
      <c r="AX33" s="57"/>
      <c r="AY33" s="57"/>
    </row>
    <row r="34" spans="1:51" ht="12" customHeight="1">
      <c r="A34" s="1629"/>
      <c r="B34" s="119"/>
      <c r="C34" s="57"/>
      <c r="D34" s="57"/>
      <c r="E34" s="103"/>
      <c r="F34" s="119"/>
      <c r="G34" s="57"/>
      <c r="H34" s="103"/>
      <c r="I34" s="138" t="s">
        <v>687</v>
      </c>
      <c r="J34" s="109"/>
      <c r="K34" s="109"/>
      <c r="L34" s="110"/>
      <c r="M34" s="138" t="s">
        <v>734</v>
      </c>
      <c r="N34" s="109"/>
      <c r="O34" s="109"/>
      <c r="P34" s="110"/>
      <c r="Q34" s="138" t="s">
        <v>1030</v>
      </c>
      <c r="R34" s="109" t="s">
        <v>802</v>
      </c>
      <c r="S34" s="109"/>
      <c r="T34" s="109"/>
      <c r="U34" s="109"/>
      <c r="V34" s="109"/>
      <c r="W34" s="109"/>
      <c r="X34" s="109"/>
      <c r="Y34" s="109"/>
      <c r="Z34" s="109"/>
      <c r="AA34" s="109" t="s">
        <v>422</v>
      </c>
      <c r="AB34" s="1817"/>
      <c r="AC34" s="1817"/>
      <c r="AD34" s="1817"/>
      <c r="AE34" s="1817"/>
      <c r="AF34" s="109" t="s">
        <v>803</v>
      </c>
      <c r="AG34" s="109"/>
      <c r="AH34" s="109"/>
      <c r="AI34" s="109"/>
      <c r="AJ34" s="110"/>
      <c r="AK34" s="685" t="s">
        <v>1107</v>
      </c>
      <c r="AL34" s="153" t="s">
        <v>1132</v>
      </c>
      <c r="AM34" s="153"/>
      <c r="AN34" s="153"/>
      <c r="AO34" s="138" t="s">
        <v>1708</v>
      </c>
      <c r="AP34" s="109" t="s">
        <v>1829</v>
      </c>
      <c r="AQ34" s="533"/>
      <c r="AR34" s="57"/>
      <c r="AS34" s="57"/>
      <c r="AT34" s="57"/>
      <c r="AU34" s="57"/>
      <c r="AV34" s="57"/>
      <c r="AW34" s="57"/>
      <c r="AX34" s="57"/>
      <c r="AY34" s="57"/>
    </row>
    <row r="35" spans="1:51" ht="12" customHeight="1">
      <c r="A35" s="1629"/>
      <c r="B35" s="119"/>
      <c r="C35" s="57"/>
      <c r="D35" s="57"/>
      <c r="E35" s="103"/>
      <c r="F35" s="119"/>
      <c r="G35" s="57"/>
      <c r="H35" s="103"/>
      <c r="I35" s="119"/>
      <c r="J35" s="57"/>
      <c r="K35" s="57"/>
      <c r="L35" s="103"/>
      <c r="M35" s="119"/>
      <c r="N35" s="57"/>
      <c r="O35" s="57"/>
      <c r="P35" s="103"/>
      <c r="Q35" s="119" t="s">
        <v>130</v>
      </c>
      <c r="R35" s="57" t="s">
        <v>1339</v>
      </c>
      <c r="S35" s="57"/>
      <c r="T35" s="57"/>
      <c r="U35" s="57"/>
      <c r="V35" s="57"/>
      <c r="W35" s="57"/>
      <c r="X35" s="57"/>
      <c r="Y35" s="57"/>
      <c r="Z35" s="57"/>
      <c r="AA35" s="57" t="s">
        <v>1386</v>
      </c>
      <c r="AB35" s="1814"/>
      <c r="AC35" s="1814"/>
      <c r="AD35" s="1814"/>
      <c r="AE35" s="1814"/>
      <c r="AF35" s="57" t="s">
        <v>804</v>
      </c>
      <c r="AG35" s="57"/>
      <c r="AH35" s="57"/>
      <c r="AI35" s="57"/>
      <c r="AJ35" s="57"/>
      <c r="AK35" s="682" t="s">
        <v>1107</v>
      </c>
      <c r="AL35" s="58" t="s">
        <v>1230</v>
      </c>
      <c r="AM35" s="58"/>
      <c r="AN35" s="58"/>
      <c r="AO35" s="119" t="s">
        <v>753</v>
      </c>
      <c r="AP35" s="57" t="s">
        <v>1830</v>
      </c>
      <c r="AQ35" s="106"/>
      <c r="AR35" s="57"/>
      <c r="AS35" s="57"/>
      <c r="AT35" s="57"/>
      <c r="AU35" s="57"/>
      <c r="AV35" s="57"/>
      <c r="AW35" s="57"/>
      <c r="AX35" s="57"/>
      <c r="AY35" s="57"/>
    </row>
    <row r="36" spans="1:51" ht="12" customHeight="1">
      <c r="A36" s="1629"/>
      <c r="B36" s="119"/>
      <c r="C36" s="57"/>
      <c r="D36" s="57"/>
      <c r="E36" s="103"/>
      <c r="F36" s="119"/>
      <c r="G36" s="57"/>
      <c r="H36" s="103"/>
      <c r="I36" s="119"/>
      <c r="J36" s="57"/>
      <c r="K36" s="57"/>
      <c r="L36" s="103"/>
      <c r="M36" s="119"/>
      <c r="N36" s="57"/>
      <c r="O36" s="57"/>
      <c r="P36" s="103"/>
      <c r="Q36" s="119" t="s">
        <v>290</v>
      </c>
      <c r="R36" s="57" t="s">
        <v>736</v>
      </c>
      <c r="S36" s="57"/>
      <c r="T36" s="57"/>
      <c r="U36" s="57"/>
      <c r="V36" s="57"/>
      <c r="W36" s="57"/>
      <c r="X36" s="57"/>
      <c r="Y36" s="57"/>
      <c r="Z36" s="57"/>
      <c r="AA36" s="57" t="s">
        <v>422</v>
      </c>
      <c r="AB36" s="1942"/>
      <c r="AC36" s="1942"/>
      <c r="AD36" s="57" t="s">
        <v>805</v>
      </c>
      <c r="AE36" s="1650"/>
      <c r="AF36" s="1650"/>
      <c r="AG36" s="57" t="s">
        <v>1019</v>
      </c>
      <c r="AH36" s="57"/>
      <c r="AI36" s="57"/>
      <c r="AJ36" s="57"/>
      <c r="AK36" s="682" t="s">
        <v>1107</v>
      </c>
      <c r="AL36" s="58" t="s">
        <v>399</v>
      </c>
      <c r="AM36" s="58"/>
      <c r="AN36" s="58"/>
      <c r="AO36" s="119"/>
      <c r="AP36" s="57"/>
      <c r="AQ36" s="106"/>
      <c r="AR36" s="57"/>
      <c r="AS36" s="57"/>
      <c r="AT36" s="57"/>
      <c r="AU36" s="57"/>
      <c r="AV36" s="57"/>
      <c r="AW36" s="57"/>
      <c r="AX36" s="57"/>
      <c r="AY36" s="57"/>
    </row>
    <row r="37" spans="1:51" ht="12" customHeight="1">
      <c r="A37" s="1629"/>
      <c r="B37" s="119"/>
      <c r="C37" s="57"/>
      <c r="D37" s="57"/>
      <c r="E37" s="103"/>
      <c r="F37" s="119"/>
      <c r="G37" s="57"/>
      <c r="H37" s="103"/>
      <c r="I37" s="119"/>
      <c r="J37" s="57"/>
      <c r="K37" s="57"/>
      <c r="L37" s="103"/>
      <c r="M37" s="122"/>
      <c r="N37" s="111"/>
      <c r="O37" s="111"/>
      <c r="P37" s="152"/>
      <c r="Q37" s="119" t="s">
        <v>512</v>
      </c>
      <c r="R37" s="57" t="s">
        <v>806</v>
      </c>
      <c r="S37" s="111"/>
      <c r="T37" s="111"/>
      <c r="U37" s="111"/>
      <c r="V37" s="111"/>
      <c r="W37" s="111"/>
      <c r="X37" s="111"/>
      <c r="Y37" s="111"/>
      <c r="Z37" s="111"/>
      <c r="AA37" s="111" t="s">
        <v>8</v>
      </c>
      <c r="AB37" s="1652"/>
      <c r="AC37" s="1652"/>
      <c r="AD37" s="1652"/>
      <c r="AE37" s="1652"/>
      <c r="AF37" s="1652"/>
      <c r="AG37" s="111" t="s">
        <v>511</v>
      </c>
      <c r="AH37" s="111"/>
      <c r="AI37" s="111"/>
      <c r="AJ37" s="152"/>
      <c r="AK37" s="105"/>
      <c r="AL37" s="58"/>
      <c r="AM37" s="58"/>
      <c r="AN37" s="58"/>
      <c r="AO37" s="119"/>
      <c r="AP37" s="57"/>
      <c r="AQ37" s="106"/>
      <c r="AR37" s="57"/>
      <c r="AS37" s="57"/>
      <c r="AT37" s="57"/>
      <c r="AU37" s="57"/>
      <c r="AV37" s="57"/>
      <c r="AW37" s="57"/>
      <c r="AX37" s="57"/>
      <c r="AY37" s="57"/>
    </row>
    <row r="38" spans="1:51" ht="12" customHeight="1">
      <c r="A38" s="1629"/>
      <c r="B38" s="119"/>
      <c r="C38" s="57"/>
      <c r="D38" s="57"/>
      <c r="E38" s="103"/>
      <c r="F38" s="119"/>
      <c r="G38" s="57"/>
      <c r="H38" s="103"/>
      <c r="I38" s="119"/>
      <c r="J38" s="57"/>
      <c r="K38" s="57"/>
      <c r="L38" s="103"/>
      <c r="M38" s="138" t="s">
        <v>737</v>
      </c>
      <c r="N38" s="109"/>
      <c r="O38" s="109"/>
      <c r="P38" s="110"/>
      <c r="Q38" s="138" t="s">
        <v>1038</v>
      </c>
      <c r="R38" s="109" t="s">
        <v>738</v>
      </c>
      <c r="S38" s="57"/>
      <c r="T38" s="57"/>
      <c r="U38" s="57"/>
      <c r="V38" s="57"/>
      <c r="W38" s="57"/>
      <c r="X38" s="57"/>
      <c r="Y38" s="57"/>
      <c r="Z38" s="57"/>
      <c r="AA38" s="57" t="s">
        <v>1778</v>
      </c>
      <c r="AB38" s="1735"/>
      <c r="AC38" s="1735"/>
      <c r="AD38" s="1735"/>
      <c r="AE38" s="1735"/>
      <c r="AF38" s="57" t="s">
        <v>807</v>
      </c>
      <c r="AG38" s="57"/>
      <c r="AH38" s="57"/>
      <c r="AI38" s="57"/>
      <c r="AJ38" s="57"/>
      <c r="AK38" s="105"/>
      <c r="AL38" s="58"/>
      <c r="AM38" s="58"/>
      <c r="AN38" s="58"/>
      <c r="AO38" s="119"/>
      <c r="AP38" s="57"/>
      <c r="AQ38" s="106"/>
      <c r="AR38" s="57"/>
      <c r="AS38" s="57"/>
      <c r="AT38" s="57" t="s">
        <v>739</v>
      </c>
      <c r="AU38" s="57" t="s">
        <v>740</v>
      </c>
      <c r="AV38" s="57"/>
      <c r="AW38" s="57"/>
      <c r="AX38" s="57"/>
      <c r="AY38" s="57"/>
    </row>
    <row r="39" spans="1:51" ht="12" customHeight="1">
      <c r="A39" s="1629"/>
      <c r="B39" s="119"/>
      <c r="C39" s="57"/>
      <c r="D39" s="57"/>
      <c r="E39" s="103"/>
      <c r="F39" s="119"/>
      <c r="G39" s="57"/>
      <c r="H39" s="103"/>
      <c r="I39" s="119"/>
      <c r="J39" s="57"/>
      <c r="K39" s="57"/>
      <c r="L39" s="103"/>
      <c r="M39" s="122"/>
      <c r="N39" s="111"/>
      <c r="O39" s="111"/>
      <c r="P39" s="152"/>
      <c r="Q39" s="119" t="s">
        <v>1038</v>
      </c>
      <c r="R39" s="57" t="s">
        <v>741</v>
      </c>
      <c r="S39" s="57"/>
      <c r="T39" s="57"/>
      <c r="U39" s="57"/>
      <c r="V39" s="57"/>
      <c r="W39" s="57"/>
      <c r="X39" s="57"/>
      <c r="Y39" s="57"/>
      <c r="Z39" s="57"/>
      <c r="AA39" s="57"/>
      <c r="AB39" s="683" t="s">
        <v>554</v>
      </c>
      <c r="AC39" s="57" t="s">
        <v>808</v>
      </c>
      <c r="AD39" s="57"/>
      <c r="AE39" s="683" t="s">
        <v>554</v>
      </c>
      <c r="AF39" s="57" t="s">
        <v>809</v>
      </c>
      <c r="AG39" s="57"/>
      <c r="AH39" s="57"/>
      <c r="AI39" s="57"/>
      <c r="AJ39" s="57"/>
      <c r="AK39" s="105"/>
      <c r="AL39" s="58"/>
      <c r="AM39" s="58"/>
      <c r="AN39" s="58"/>
      <c r="AO39" s="119"/>
      <c r="AP39" s="57"/>
      <c r="AQ39" s="106"/>
      <c r="AR39" s="57"/>
      <c r="AS39" s="57"/>
      <c r="AT39" s="57"/>
      <c r="AU39" s="57"/>
      <c r="AV39" s="57"/>
      <c r="AW39" s="57"/>
      <c r="AX39" s="57"/>
      <c r="AY39" s="57"/>
    </row>
    <row r="40" spans="1:51" ht="12" customHeight="1">
      <c r="A40" s="1629"/>
      <c r="B40" s="119"/>
      <c r="C40" s="57"/>
      <c r="D40" s="57"/>
      <c r="E40" s="103"/>
      <c r="F40" s="119"/>
      <c r="G40" s="57"/>
      <c r="H40" s="103"/>
      <c r="I40" s="1682" t="s">
        <v>1140</v>
      </c>
      <c r="J40" s="1650"/>
      <c r="K40" s="1650"/>
      <c r="L40" s="1766"/>
      <c r="M40" s="138" t="s">
        <v>742</v>
      </c>
      <c r="N40" s="109"/>
      <c r="O40" s="109"/>
      <c r="P40" s="110"/>
      <c r="Q40" s="109" t="s">
        <v>1038</v>
      </c>
      <c r="R40" s="109" t="s">
        <v>1923</v>
      </c>
      <c r="S40" s="109"/>
      <c r="T40" s="109"/>
      <c r="U40" s="109"/>
      <c r="V40" s="109" t="s">
        <v>8</v>
      </c>
      <c r="W40" s="1735"/>
      <c r="X40" s="1735"/>
      <c r="Y40" s="1735"/>
      <c r="Z40" s="1735"/>
      <c r="AA40" s="1735"/>
      <c r="AB40" s="1735"/>
      <c r="AC40" s="1735"/>
      <c r="AD40" s="1735"/>
      <c r="AE40" s="1735"/>
      <c r="AF40" s="1735"/>
      <c r="AG40" s="1735"/>
      <c r="AH40" s="1735"/>
      <c r="AI40" s="109" t="s">
        <v>511</v>
      </c>
      <c r="AJ40" s="110"/>
      <c r="AK40" s="105"/>
      <c r="AL40" s="58"/>
      <c r="AM40" s="58"/>
      <c r="AN40" s="58"/>
      <c r="AO40" s="119"/>
      <c r="AP40" s="57"/>
      <c r="AQ40" s="106"/>
      <c r="AR40" s="57"/>
      <c r="AS40" s="57"/>
      <c r="AT40" s="57" t="s">
        <v>1924</v>
      </c>
      <c r="AU40" s="57" t="s">
        <v>1925</v>
      </c>
      <c r="AV40" s="57" t="s">
        <v>1926</v>
      </c>
      <c r="AW40" s="57" t="s">
        <v>1927</v>
      </c>
      <c r="AX40" s="57"/>
      <c r="AY40" s="57"/>
    </row>
    <row r="41" spans="1:51" ht="12" customHeight="1">
      <c r="A41" s="1629"/>
      <c r="B41" s="119"/>
      <c r="C41" s="57"/>
      <c r="D41" s="57"/>
      <c r="E41" s="103"/>
      <c r="F41" s="119"/>
      <c r="G41" s="57"/>
      <c r="H41" s="103"/>
      <c r="I41" s="119"/>
      <c r="J41" s="57"/>
      <c r="K41" s="57"/>
      <c r="L41" s="103"/>
      <c r="M41" s="119"/>
      <c r="N41" s="57"/>
      <c r="O41" s="57"/>
      <c r="P41" s="103"/>
      <c r="Q41" s="57" t="s">
        <v>512</v>
      </c>
      <c r="R41" s="57" t="s">
        <v>1928</v>
      </c>
      <c r="S41" s="57"/>
      <c r="T41" s="57"/>
      <c r="U41" s="57"/>
      <c r="V41" s="57"/>
      <c r="W41" s="57"/>
      <c r="X41" s="57"/>
      <c r="Y41" s="57"/>
      <c r="Z41" s="57"/>
      <c r="AA41" s="57"/>
      <c r="AB41" s="683" t="s">
        <v>21</v>
      </c>
      <c r="AC41" s="57" t="s">
        <v>810</v>
      </c>
      <c r="AD41" s="57"/>
      <c r="AE41" s="683" t="s">
        <v>21</v>
      </c>
      <c r="AF41" s="57" t="s">
        <v>811</v>
      </c>
      <c r="AG41" s="57"/>
      <c r="AH41" s="57"/>
      <c r="AI41" s="57"/>
      <c r="AJ41" s="57"/>
      <c r="AK41" s="105"/>
      <c r="AL41" s="58"/>
      <c r="AM41" s="58"/>
      <c r="AN41" s="58"/>
      <c r="AO41" s="119"/>
      <c r="AP41" s="57"/>
      <c r="AQ41" s="106"/>
      <c r="AR41" s="57"/>
      <c r="AS41" s="57"/>
      <c r="AT41" s="57"/>
      <c r="AU41" s="57"/>
      <c r="AV41" s="57"/>
      <c r="AW41" s="57"/>
      <c r="AX41" s="57"/>
      <c r="AY41" s="57"/>
    </row>
    <row r="42" spans="1:51" ht="12" customHeight="1">
      <c r="A42" s="1629"/>
      <c r="B42" s="119"/>
      <c r="C42" s="57"/>
      <c r="D42" s="57"/>
      <c r="E42" s="103"/>
      <c r="F42" s="119"/>
      <c r="G42" s="57"/>
      <c r="H42" s="103"/>
      <c r="I42" s="119"/>
      <c r="J42" s="57"/>
      <c r="K42" s="57"/>
      <c r="L42" s="103"/>
      <c r="M42" s="122"/>
      <c r="N42" s="111"/>
      <c r="O42" s="111"/>
      <c r="P42" s="152"/>
      <c r="Q42" s="57" t="s">
        <v>456</v>
      </c>
      <c r="R42" s="57" t="s">
        <v>922</v>
      </c>
      <c r="S42" s="57"/>
      <c r="T42" s="57"/>
      <c r="U42" s="57"/>
      <c r="V42" s="57"/>
      <c r="W42" s="57"/>
      <c r="X42" s="57"/>
      <c r="Y42" s="57"/>
      <c r="Z42" s="57"/>
      <c r="AA42" s="57"/>
      <c r="AB42" s="683" t="s">
        <v>21</v>
      </c>
      <c r="AC42" s="57" t="s">
        <v>810</v>
      </c>
      <c r="AD42" s="57"/>
      <c r="AE42" s="683" t="s">
        <v>21</v>
      </c>
      <c r="AF42" s="57" t="s">
        <v>811</v>
      </c>
      <c r="AG42" s="57"/>
      <c r="AH42" s="57"/>
      <c r="AI42" s="57"/>
      <c r="AJ42" s="57"/>
      <c r="AK42" s="105"/>
      <c r="AL42" s="58"/>
      <c r="AM42" s="58"/>
      <c r="AN42" s="58"/>
      <c r="AO42" s="119"/>
      <c r="AP42" s="57"/>
      <c r="AQ42" s="106"/>
      <c r="AR42" s="57"/>
      <c r="AS42" s="57"/>
      <c r="AT42" s="57"/>
      <c r="AU42" s="57"/>
      <c r="AV42" s="57"/>
      <c r="AW42" s="57"/>
      <c r="AX42" s="57"/>
      <c r="AY42" s="57"/>
    </row>
    <row r="43" spans="1:51" ht="12" customHeight="1">
      <c r="A43" s="1629"/>
      <c r="B43" s="119"/>
      <c r="C43" s="57"/>
      <c r="D43" s="57"/>
      <c r="E43" s="103"/>
      <c r="F43" s="119"/>
      <c r="G43" s="57"/>
      <c r="H43" s="103"/>
      <c r="I43" s="119"/>
      <c r="J43" s="57"/>
      <c r="K43" s="57"/>
      <c r="L43" s="103"/>
      <c r="M43" s="138" t="s">
        <v>923</v>
      </c>
      <c r="N43" s="109"/>
      <c r="O43" s="109"/>
      <c r="P43" s="110"/>
      <c r="Q43" s="109" t="s">
        <v>960</v>
      </c>
      <c r="R43" s="109" t="s">
        <v>924</v>
      </c>
      <c r="S43" s="109"/>
      <c r="T43" s="109"/>
      <c r="U43" s="109"/>
      <c r="V43" s="109"/>
      <c r="W43" s="109"/>
      <c r="X43" s="109"/>
      <c r="Y43" s="109"/>
      <c r="Z43" s="109"/>
      <c r="AA43" s="109"/>
      <c r="AB43" s="692" t="s">
        <v>753</v>
      </c>
      <c r="AC43" s="109" t="s">
        <v>812</v>
      </c>
      <c r="AD43" s="109"/>
      <c r="AE43" s="692" t="s">
        <v>753</v>
      </c>
      <c r="AF43" s="109" t="s">
        <v>813</v>
      </c>
      <c r="AG43" s="109"/>
      <c r="AH43" s="109"/>
      <c r="AI43" s="109"/>
      <c r="AJ43" s="110"/>
      <c r="AK43" s="105"/>
      <c r="AL43" s="58"/>
      <c r="AM43" s="58"/>
      <c r="AN43" s="58"/>
      <c r="AO43" s="119"/>
      <c r="AP43" s="57"/>
      <c r="AQ43" s="106"/>
      <c r="AR43" s="57"/>
      <c r="AS43" s="57"/>
      <c r="AT43" s="57"/>
      <c r="AU43" s="57"/>
      <c r="AV43" s="57"/>
      <c r="AW43" s="57"/>
      <c r="AX43" s="57"/>
      <c r="AY43" s="57"/>
    </row>
    <row r="44" spans="1:51" ht="12" customHeight="1">
      <c r="A44" s="1629"/>
      <c r="B44" s="119"/>
      <c r="C44" s="57"/>
      <c r="D44" s="57"/>
      <c r="E44" s="103"/>
      <c r="F44" s="119"/>
      <c r="G44" s="57"/>
      <c r="H44" s="103"/>
      <c r="I44" s="119"/>
      <c r="J44" s="57"/>
      <c r="K44" s="57"/>
      <c r="L44" s="103"/>
      <c r="M44" s="122"/>
      <c r="N44" s="111"/>
      <c r="O44" s="111"/>
      <c r="P44" s="152"/>
      <c r="Q44" s="57"/>
      <c r="R44" s="57"/>
      <c r="S44" s="57"/>
      <c r="T44" s="57"/>
      <c r="U44" s="57"/>
      <c r="V44" s="57"/>
      <c r="W44" s="57"/>
      <c r="X44" s="57"/>
      <c r="Y44" s="57"/>
      <c r="Z44" s="57"/>
      <c r="AA44" s="57"/>
      <c r="AB44" s="57"/>
      <c r="AC44" s="57"/>
      <c r="AD44" s="57"/>
      <c r="AE44" s="57"/>
      <c r="AF44" s="57"/>
      <c r="AG44" s="57"/>
      <c r="AH44" s="57"/>
      <c r="AI44" s="57"/>
      <c r="AJ44" s="57"/>
      <c r="AK44" s="105"/>
      <c r="AL44" s="58"/>
      <c r="AM44" s="58"/>
      <c r="AN44" s="58"/>
      <c r="AO44" s="119"/>
      <c r="AP44" s="57"/>
      <c r="AQ44" s="106"/>
      <c r="AR44" s="57"/>
      <c r="AS44" s="57"/>
      <c r="AT44" s="57"/>
      <c r="AU44" s="57"/>
      <c r="AV44" s="57"/>
      <c r="AW44" s="57"/>
      <c r="AX44" s="57"/>
      <c r="AY44" s="57"/>
    </row>
    <row r="45" spans="1:51" ht="12" customHeight="1">
      <c r="A45" s="1629"/>
      <c r="B45" s="119"/>
      <c r="C45" s="57"/>
      <c r="D45" s="57"/>
      <c r="E45" s="103"/>
      <c r="F45" s="119"/>
      <c r="G45" s="57"/>
      <c r="H45" s="103"/>
      <c r="I45" s="119"/>
      <c r="J45" s="57"/>
      <c r="K45" s="57"/>
      <c r="L45" s="103"/>
      <c r="M45" s="138" t="s">
        <v>925</v>
      </c>
      <c r="N45" s="109"/>
      <c r="O45" s="109"/>
      <c r="P45" s="110"/>
      <c r="Q45" s="109" t="s">
        <v>1394</v>
      </c>
      <c r="R45" s="109" t="s">
        <v>926</v>
      </c>
      <c r="S45" s="109"/>
      <c r="T45" s="109"/>
      <c r="U45" s="109"/>
      <c r="V45" s="109"/>
      <c r="W45" s="109"/>
      <c r="X45" s="109"/>
      <c r="Y45" s="109"/>
      <c r="Z45" s="109"/>
      <c r="AA45" s="109"/>
      <c r="AB45" s="692" t="s">
        <v>1311</v>
      </c>
      <c r="AC45" s="109" t="s">
        <v>814</v>
      </c>
      <c r="AD45" s="109"/>
      <c r="AE45" s="692" t="s">
        <v>1311</v>
      </c>
      <c r="AF45" s="109" t="s">
        <v>815</v>
      </c>
      <c r="AG45" s="109"/>
      <c r="AH45" s="109"/>
      <c r="AI45" s="109"/>
      <c r="AJ45" s="110"/>
      <c r="AK45" s="105"/>
      <c r="AL45" s="58"/>
      <c r="AM45" s="58"/>
      <c r="AN45" s="58"/>
      <c r="AO45" s="119"/>
      <c r="AP45" s="57"/>
      <c r="AQ45" s="106"/>
      <c r="AR45" s="57"/>
      <c r="AS45" s="57"/>
      <c r="AT45" s="57"/>
      <c r="AU45" s="57"/>
      <c r="AV45" s="57"/>
      <c r="AW45" s="57"/>
      <c r="AX45" s="57"/>
      <c r="AY45" s="57"/>
    </row>
    <row r="46" spans="1:51" ht="12" customHeight="1">
      <c r="A46" s="1629"/>
      <c r="B46" s="119"/>
      <c r="C46" s="57"/>
      <c r="D46" s="57"/>
      <c r="E46" s="103"/>
      <c r="F46" s="119"/>
      <c r="G46" s="57"/>
      <c r="H46" s="103"/>
      <c r="I46" s="122"/>
      <c r="J46" s="111"/>
      <c r="K46" s="111"/>
      <c r="L46" s="152"/>
      <c r="M46" s="122"/>
      <c r="N46" s="111"/>
      <c r="O46" s="111"/>
      <c r="P46" s="152"/>
      <c r="Q46" s="111"/>
      <c r="R46" s="111"/>
      <c r="S46" s="111"/>
      <c r="T46" s="111"/>
      <c r="U46" s="111"/>
      <c r="V46" s="111"/>
      <c r="W46" s="111"/>
      <c r="X46" s="111"/>
      <c r="Y46" s="111"/>
      <c r="Z46" s="111"/>
      <c r="AA46" s="111"/>
      <c r="AB46" s="111"/>
      <c r="AC46" s="111"/>
      <c r="AD46" s="111"/>
      <c r="AE46" s="111"/>
      <c r="AF46" s="111"/>
      <c r="AG46" s="111"/>
      <c r="AH46" s="111"/>
      <c r="AI46" s="111"/>
      <c r="AJ46" s="152"/>
      <c r="AK46" s="105"/>
      <c r="AL46" s="58"/>
      <c r="AM46" s="58"/>
      <c r="AN46" s="58"/>
      <c r="AO46" s="122"/>
      <c r="AP46" s="111"/>
      <c r="AQ46" s="114"/>
      <c r="AR46" s="57"/>
      <c r="AS46" s="57"/>
      <c r="AT46" s="57"/>
      <c r="AU46" s="57"/>
      <c r="AV46" s="57"/>
      <c r="AW46" s="57"/>
      <c r="AX46" s="57"/>
      <c r="AY46" s="57"/>
    </row>
    <row r="47" spans="1:51" ht="12" customHeight="1">
      <c r="A47" s="1629"/>
      <c r="B47" s="119"/>
      <c r="C47" s="57"/>
      <c r="D47" s="57"/>
      <c r="E47" s="103"/>
      <c r="F47" s="119"/>
      <c r="G47" s="57"/>
      <c r="H47" s="103"/>
      <c r="I47" s="138" t="s">
        <v>927</v>
      </c>
      <c r="J47" s="109"/>
      <c r="K47" s="109"/>
      <c r="L47" s="110"/>
      <c r="M47" s="138" t="s">
        <v>928</v>
      </c>
      <c r="N47" s="109"/>
      <c r="O47" s="109"/>
      <c r="P47" s="110"/>
      <c r="Q47" s="57" t="s">
        <v>130</v>
      </c>
      <c r="R47" s="109" t="s">
        <v>687</v>
      </c>
      <c r="S47" s="57"/>
      <c r="T47" s="57"/>
      <c r="U47" s="57"/>
      <c r="V47" s="57"/>
      <c r="W47" s="57"/>
      <c r="X47" s="57"/>
      <c r="Y47" s="57"/>
      <c r="Z47" s="57"/>
      <c r="AA47" s="57"/>
      <c r="AB47" s="57"/>
      <c r="AC47" s="57"/>
      <c r="AD47" s="57"/>
      <c r="AE47" s="57"/>
      <c r="AF47" s="57"/>
      <c r="AG47" s="57"/>
      <c r="AH47" s="57"/>
      <c r="AI47" s="57"/>
      <c r="AJ47" s="57"/>
      <c r="AK47" s="685" t="s">
        <v>1107</v>
      </c>
      <c r="AL47" s="153" t="s">
        <v>1039</v>
      </c>
      <c r="AM47" s="153"/>
      <c r="AN47" s="153"/>
      <c r="AO47" s="138" t="s">
        <v>1682</v>
      </c>
      <c r="AP47" s="109" t="s">
        <v>1829</v>
      </c>
      <c r="AQ47" s="533"/>
      <c r="AR47" s="57"/>
      <c r="AS47" s="57"/>
      <c r="AT47" s="57"/>
      <c r="AU47" s="57"/>
      <c r="AV47" s="57"/>
      <c r="AW47" s="57"/>
      <c r="AX47" s="57"/>
      <c r="AY47" s="57"/>
    </row>
    <row r="48" spans="1:51" ht="12" customHeight="1">
      <c r="A48" s="1629"/>
      <c r="B48" s="119"/>
      <c r="C48" s="57"/>
      <c r="D48" s="57"/>
      <c r="E48" s="103"/>
      <c r="F48" s="119"/>
      <c r="G48" s="57"/>
      <c r="H48" s="103"/>
      <c r="I48" s="119"/>
      <c r="J48" s="57"/>
      <c r="K48" s="57"/>
      <c r="L48" s="103"/>
      <c r="M48" s="119" t="s">
        <v>1340</v>
      </c>
      <c r="N48" s="57"/>
      <c r="O48" s="57"/>
      <c r="P48" s="103"/>
      <c r="Q48" s="57"/>
      <c r="R48" s="683" t="s">
        <v>1733</v>
      </c>
      <c r="S48" s="57" t="s">
        <v>929</v>
      </c>
      <c r="T48" s="57"/>
      <c r="U48" s="57"/>
      <c r="V48" s="57"/>
      <c r="W48" s="57"/>
      <c r="X48" s="57"/>
      <c r="Y48" s="683" t="s">
        <v>1708</v>
      </c>
      <c r="Z48" s="57" t="s">
        <v>931</v>
      </c>
      <c r="AA48" s="57"/>
      <c r="AB48" s="57"/>
      <c r="AC48" s="57"/>
      <c r="AD48" s="57"/>
      <c r="AE48" s="57"/>
      <c r="AF48" s="57"/>
      <c r="AG48" s="57"/>
      <c r="AH48" s="57"/>
      <c r="AI48" s="57"/>
      <c r="AJ48" s="57"/>
      <c r="AK48" s="682" t="s">
        <v>1107</v>
      </c>
      <c r="AL48" s="58" t="s">
        <v>1618</v>
      </c>
      <c r="AM48" s="58"/>
      <c r="AN48" s="58"/>
      <c r="AO48" s="119" t="s">
        <v>1392</v>
      </c>
      <c r="AP48" s="57" t="s">
        <v>1830</v>
      </c>
      <c r="AQ48" s="106"/>
      <c r="AR48" s="57"/>
      <c r="AS48" s="57"/>
      <c r="AT48" s="57"/>
      <c r="AU48" s="57"/>
      <c r="AV48" s="57"/>
      <c r="AW48" s="57"/>
      <c r="AX48" s="57"/>
      <c r="AY48" s="57"/>
    </row>
    <row r="49" spans="1:51" ht="12" customHeight="1">
      <c r="A49" s="1629"/>
      <c r="B49" s="119"/>
      <c r="C49" s="57"/>
      <c r="D49" s="57"/>
      <c r="E49" s="103"/>
      <c r="F49" s="119"/>
      <c r="G49" s="57"/>
      <c r="H49" s="103"/>
      <c r="I49" s="119"/>
      <c r="J49" s="57"/>
      <c r="K49" s="57"/>
      <c r="L49" s="103"/>
      <c r="M49" s="119" t="s">
        <v>816</v>
      </c>
      <c r="N49" s="57"/>
      <c r="O49" s="57"/>
      <c r="P49" s="103"/>
      <c r="Q49" s="57"/>
      <c r="R49" s="683" t="s">
        <v>753</v>
      </c>
      <c r="S49" s="57" t="s">
        <v>932</v>
      </c>
      <c r="T49" s="57"/>
      <c r="U49" s="57"/>
      <c r="V49" s="57"/>
      <c r="W49" s="683" t="s">
        <v>938</v>
      </c>
      <c r="X49" s="57" t="s">
        <v>933</v>
      </c>
      <c r="Y49" s="57"/>
      <c r="Z49" s="57"/>
      <c r="AA49" s="57"/>
      <c r="AB49" s="57" t="s">
        <v>934</v>
      </c>
      <c r="AC49" s="57"/>
      <c r="AD49" s="1652"/>
      <c r="AE49" s="1652"/>
      <c r="AF49" s="57" t="s">
        <v>950</v>
      </c>
      <c r="AG49" s="57"/>
      <c r="AH49" s="57"/>
      <c r="AI49" s="57"/>
      <c r="AJ49" s="57"/>
      <c r="AK49" s="682" t="s">
        <v>1107</v>
      </c>
      <c r="AL49" s="58" t="s">
        <v>2022</v>
      </c>
      <c r="AM49" s="58"/>
      <c r="AN49" s="58"/>
      <c r="AO49" s="119"/>
      <c r="AP49" s="57"/>
      <c r="AQ49" s="106"/>
      <c r="AR49" s="57"/>
      <c r="AS49" s="57"/>
      <c r="AT49" s="57"/>
      <c r="AU49" s="57"/>
      <c r="AV49" s="57"/>
      <c r="AW49" s="57"/>
      <c r="AX49" s="57"/>
      <c r="AY49" s="57"/>
    </row>
    <row r="50" spans="1:51" ht="12" customHeight="1">
      <c r="A50" s="1629"/>
      <c r="B50" s="119"/>
      <c r="C50" s="57"/>
      <c r="D50" s="57"/>
      <c r="E50" s="103"/>
      <c r="F50" s="119"/>
      <c r="G50" s="57"/>
      <c r="H50" s="103"/>
      <c r="I50" s="119"/>
      <c r="J50" s="57"/>
      <c r="K50" s="57"/>
      <c r="L50" s="103"/>
      <c r="M50" s="119"/>
      <c r="N50" s="57"/>
      <c r="O50" s="57"/>
      <c r="P50" s="103"/>
      <c r="Q50" s="109" t="s">
        <v>424</v>
      </c>
      <c r="R50" s="109" t="s">
        <v>1010</v>
      </c>
      <c r="S50" s="109"/>
      <c r="T50" s="109"/>
      <c r="U50" s="109"/>
      <c r="V50" s="109"/>
      <c r="W50" s="109"/>
      <c r="X50" s="109"/>
      <c r="Y50" s="109"/>
      <c r="Z50" s="109"/>
      <c r="AA50" s="109"/>
      <c r="AB50" s="109"/>
      <c r="AC50" s="109"/>
      <c r="AD50" s="109"/>
      <c r="AE50" s="109"/>
      <c r="AF50" s="109"/>
      <c r="AG50" s="109"/>
      <c r="AH50" s="109"/>
      <c r="AI50" s="109"/>
      <c r="AJ50" s="110"/>
      <c r="AK50" s="682" t="s">
        <v>1107</v>
      </c>
      <c r="AL50" s="1940" t="s">
        <v>506</v>
      </c>
      <c r="AM50" s="1940"/>
      <c r="AN50" s="1941"/>
      <c r="AO50" s="119"/>
      <c r="AP50" s="57"/>
      <c r="AQ50" s="106"/>
      <c r="AR50" s="57"/>
      <c r="AS50" s="57"/>
      <c r="AT50" s="57"/>
      <c r="AU50" s="57"/>
      <c r="AV50" s="57"/>
      <c r="AW50" s="57"/>
      <c r="AX50" s="57"/>
      <c r="AY50" s="57"/>
    </row>
    <row r="51" spans="1:51" ht="12" customHeight="1">
      <c r="A51" s="1629"/>
      <c r="B51" s="119"/>
      <c r="C51" s="57"/>
      <c r="D51" s="57"/>
      <c r="E51" s="103"/>
      <c r="F51" s="119"/>
      <c r="G51" s="57"/>
      <c r="H51" s="103"/>
      <c r="I51" s="119"/>
      <c r="J51" s="57"/>
      <c r="K51" s="57"/>
      <c r="L51" s="103"/>
      <c r="M51" s="119"/>
      <c r="N51" s="57"/>
      <c r="O51" s="57"/>
      <c r="P51" s="103"/>
      <c r="Q51" s="111"/>
      <c r="R51" s="684" t="s">
        <v>1392</v>
      </c>
      <c r="S51" s="111" t="s">
        <v>935</v>
      </c>
      <c r="T51" s="111"/>
      <c r="U51" s="111"/>
      <c r="V51" s="111"/>
      <c r="W51" s="111"/>
      <c r="X51" s="111"/>
      <c r="Y51" s="111"/>
      <c r="Z51" s="111"/>
      <c r="AA51" s="111"/>
      <c r="AB51" s="111"/>
      <c r="AC51" s="111"/>
      <c r="AD51" s="111"/>
      <c r="AE51" s="111"/>
      <c r="AF51" s="111"/>
      <c r="AG51" s="111"/>
      <c r="AH51" s="111"/>
      <c r="AI51" s="111"/>
      <c r="AJ51" s="152"/>
      <c r="AK51" s="105"/>
      <c r="AL51" s="58"/>
      <c r="AM51" s="58"/>
      <c r="AN51" s="58"/>
      <c r="AO51" s="119"/>
      <c r="AP51" s="57"/>
      <c r="AQ51" s="106"/>
      <c r="AR51" s="57"/>
      <c r="AS51" s="57"/>
      <c r="AT51" s="57"/>
      <c r="AU51" s="57"/>
      <c r="AV51" s="57"/>
      <c r="AW51" s="57"/>
      <c r="AX51" s="57"/>
      <c r="AY51" s="57"/>
    </row>
    <row r="52" spans="1:51" ht="12" customHeight="1">
      <c r="A52" s="1629"/>
      <c r="B52" s="119"/>
      <c r="C52" s="57"/>
      <c r="D52" s="57"/>
      <c r="E52" s="103"/>
      <c r="F52" s="119"/>
      <c r="G52" s="57"/>
      <c r="H52" s="103"/>
      <c r="I52" s="119"/>
      <c r="J52" s="57"/>
      <c r="K52" s="57"/>
      <c r="L52" s="103"/>
      <c r="M52" s="119"/>
      <c r="N52" s="57"/>
      <c r="O52" s="57"/>
      <c r="P52" s="103"/>
      <c r="Q52" s="57" t="s">
        <v>168</v>
      </c>
      <c r="R52" s="57" t="s">
        <v>1017</v>
      </c>
      <c r="S52" s="57"/>
      <c r="T52" s="57"/>
      <c r="U52" s="57"/>
      <c r="V52" s="109"/>
      <c r="W52" s="628"/>
      <c r="X52" s="57"/>
      <c r="Y52" s="57" t="s">
        <v>936</v>
      </c>
      <c r="Z52" s="57"/>
      <c r="AA52" s="57"/>
      <c r="AB52" s="57"/>
      <c r="AC52" s="57"/>
      <c r="AD52" s="57"/>
      <c r="AE52" s="57"/>
      <c r="AF52" s="57"/>
      <c r="AG52" s="57"/>
      <c r="AH52" s="57"/>
      <c r="AI52" s="57"/>
      <c r="AJ52" s="57"/>
      <c r="AK52" s="105"/>
      <c r="AL52" s="58"/>
      <c r="AM52" s="58"/>
      <c r="AN52" s="58"/>
      <c r="AO52" s="119"/>
      <c r="AP52" s="57"/>
      <c r="AQ52" s="106"/>
      <c r="AR52" s="57"/>
      <c r="AS52" s="57"/>
      <c r="AT52" s="57"/>
      <c r="AU52" s="57"/>
      <c r="AV52" s="57"/>
      <c r="AW52" s="57"/>
      <c r="AX52" s="57"/>
      <c r="AY52" s="57"/>
    </row>
    <row r="53" spans="1:51" ht="12" customHeight="1">
      <c r="A53" s="1629"/>
      <c r="B53" s="119"/>
      <c r="C53" s="57"/>
      <c r="D53" s="57"/>
      <c r="E53" s="103"/>
      <c r="F53" s="119"/>
      <c r="G53" s="57"/>
      <c r="H53" s="103"/>
      <c r="I53" s="119"/>
      <c r="J53" s="57"/>
      <c r="K53" s="57"/>
      <c r="L53" s="103"/>
      <c r="M53" s="119"/>
      <c r="N53" s="57"/>
      <c r="O53" s="57"/>
      <c r="P53" s="103"/>
      <c r="Q53" s="57"/>
      <c r="R53" s="683" t="s">
        <v>603</v>
      </c>
      <c r="S53" s="57" t="s">
        <v>937</v>
      </c>
      <c r="T53" s="57"/>
      <c r="U53" s="57"/>
      <c r="V53" s="57"/>
      <c r="W53" s="707" t="s">
        <v>2023</v>
      </c>
      <c r="X53" s="57" t="s">
        <v>939</v>
      </c>
      <c r="Y53" s="57"/>
      <c r="Z53" s="57"/>
      <c r="AA53" s="57"/>
      <c r="AB53" s="683" t="s">
        <v>1309</v>
      </c>
      <c r="AC53" s="57" t="s">
        <v>940</v>
      </c>
      <c r="AD53" s="57"/>
      <c r="AE53" s="57"/>
      <c r="AF53" s="57"/>
      <c r="AG53" s="57"/>
      <c r="AH53" s="57"/>
      <c r="AI53" s="57"/>
      <c r="AJ53" s="57"/>
      <c r="AK53" s="105"/>
      <c r="AL53" s="58"/>
      <c r="AM53" s="58"/>
      <c r="AN53" s="58"/>
      <c r="AO53" s="119"/>
      <c r="AP53" s="57"/>
      <c r="AQ53" s="106"/>
      <c r="AR53" s="57"/>
      <c r="AS53" s="57"/>
      <c r="AT53" s="57"/>
      <c r="AU53" s="57"/>
      <c r="AV53" s="57"/>
      <c r="AW53" s="57"/>
      <c r="AX53" s="57"/>
      <c r="AY53" s="57"/>
    </row>
    <row r="54" spans="1:51" ht="12" customHeight="1">
      <c r="A54" s="1629"/>
      <c r="B54" s="119"/>
      <c r="C54" s="57"/>
      <c r="D54" s="57"/>
      <c r="E54" s="103"/>
      <c r="F54" s="119"/>
      <c r="G54" s="57"/>
      <c r="H54" s="103"/>
      <c r="I54" s="119"/>
      <c r="J54" s="57"/>
      <c r="K54" s="57"/>
      <c r="L54" s="103"/>
      <c r="M54" s="119"/>
      <c r="N54" s="57"/>
      <c r="O54" s="57"/>
      <c r="P54" s="103"/>
      <c r="Q54" s="57"/>
      <c r="R54" s="57"/>
      <c r="S54" s="57"/>
      <c r="T54" s="57"/>
      <c r="U54" s="57"/>
      <c r="V54" s="111"/>
      <c r="W54" s="708" t="s">
        <v>1309</v>
      </c>
      <c r="X54" s="57" t="s">
        <v>941</v>
      </c>
      <c r="Y54" s="57"/>
      <c r="Z54" s="57"/>
      <c r="AA54" s="57"/>
      <c r="AB54" s="683" t="s">
        <v>1682</v>
      </c>
      <c r="AC54" s="57" t="s">
        <v>942</v>
      </c>
      <c r="AD54" s="57"/>
      <c r="AE54" s="57"/>
      <c r="AF54" s="57"/>
      <c r="AG54" s="57"/>
      <c r="AH54" s="57"/>
      <c r="AI54" s="57"/>
      <c r="AJ54" s="57"/>
      <c r="AK54" s="105"/>
      <c r="AL54" s="58"/>
      <c r="AM54" s="58"/>
      <c r="AN54" s="58"/>
      <c r="AO54" s="119"/>
      <c r="AP54" s="57"/>
      <c r="AQ54" s="106"/>
      <c r="AR54" s="57"/>
      <c r="AS54" s="57"/>
      <c r="AT54" s="57"/>
      <c r="AU54" s="57"/>
      <c r="AV54" s="57"/>
      <c r="AW54" s="57"/>
      <c r="AX54" s="57"/>
      <c r="AY54" s="57"/>
    </row>
    <row r="55" spans="1:51" ht="12" customHeight="1">
      <c r="A55" s="1629"/>
      <c r="B55" s="119"/>
      <c r="C55" s="57"/>
      <c r="D55" s="57"/>
      <c r="E55" s="103"/>
      <c r="F55" s="119"/>
      <c r="G55" s="57"/>
      <c r="H55" s="103"/>
      <c r="I55" s="119"/>
      <c r="J55" s="57"/>
      <c r="K55" s="57"/>
      <c r="L55" s="103"/>
      <c r="M55" s="119"/>
      <c r="N55" s="57"/>
      <c r="O55" s="57"/>
      <c r="P55" s="103"/>
      <c r="Q55" s="109" t="s">
        <v>1734</v>
      </c>
      <c r="R55" s="109" t="s">
        <v>943</v>
      </c>
      <c r="S55" s="109"/>
      <c r="T55" s="109"/>
      <c r="U55" s="109"/>
      <c r="V55" s="109"/>
      <c r="W55" s="109"/>
      <c r="X55" s="109"/>
      <c r="Y55" s="109"/>
      <c r="Z55" s="109"/>
      <c r="AA55" s="109"/>
      <c r="AB55" s="109"/>
      <c r="AC55" s="109"/>
      <c r="AD55" s="109"/>
      <c r="AE55" s="109"/>
      <c r="AF55" s="109"/>
      <c r="AG55" s="109"/>
      <c r="AH55" s="109"/>
      <c r="AI55" s="109"/>
      <c r="AJ55" s="110"/>
      <c r="AK55" s="105"/>
      <c r="AL55" s="58"/>
      <c r="AM55" s="58"/>
      <c r="AN55" s="58"/>
      <c r="AO55" s="119"/>
      <c r="AP55" s="57"/>
      <c r="AQ55" s="106"/>
      <c r="AR55" s="57"/>
      <c r="AS55" s="57"/>
      <c r="AT55" s="57"/>
      <c r="AU55" s="57"/>
      <c r="AV55" s="57"/>
      <c r="AW55" s="57"/>
      <c r="AX55" s="57"/>
      <c r="AY55" s="57"/>
    </row>
    <row r="56" spans="1:51" ht="12" customHeight="1">
      <c r="A56" s="1629"/>
      <c r="B56" s="119"/>
      <c r="C56" s="57"/>
      <c r="D56" s="57"/>
      <c r="E56" s="103"/>
      <c r="F56" s="119"/>
      <c r="G56" s="57"/>
      <c r="H56" s="103"/>
      <c r="I56" s="119"/>
      <c r="J56" s="57"/>
      <c r="K56" s="57"/>
      <c r="L56" s="103"/>
      <c r="M56" s="119"/>
      <c r="N56" s="57"/>
      <c r="O56" s="57"/>
      <c r="P56" s="103"/>
      <c r="Q56" s="111"/>
      <c r="R56" s="684" t="s">
        <v>434</v>
      </c>
      <c r="S56" s="111" t="s">
        <v>935</v>
      </c>
      <c r="T56" s="111"/>
      <c r="U56" s="111"/>
      <c r="V56" s="684" t="s">
        <v>3</v>
      </c>
      <c r="W56" s="111" t="s">
        <v>944</v>
      </c>
      <c r="X56" s="111"/>
      <c r="Y56" s="111"/>
      <c r="Z56" s="111"/>
      <c r="AA56" s="111"/>
      <c r="AB56" s="111"/>
      <c r="AC56" s="111"/>
      <c r="AD56" s="111"/>
      <c r="AE56" s="111"/>
      <c r="AF56" s="111"/>
      <c r="AG56" s="111"/>
      <c r="AH56" s="111"/>
      <c r="AI56" s="111"/>
      <c r="AJ56" s="152"/>
      <c r="AK56" s="105"/>
      <c r="AL56" s="58"/>
      <c r="AM56" s="58"/>
      <c r="AN56" s="58"/>
      <c r="AO56" s="119"/>
      <c r="AP56" s="57"/>
      <c r="AQ56" s="106"/>
      <c r="AR56" s="57"/>
      <c r="AS56" s="57"/>
      <c r="AT56" s="57"/>
      <c r="AU56" s="57"/>
      <c r="AV56" s="57"/>
      <c r="AW56" s="57"/>
      <c r="AX56" s="57"/>
      <c r="AY56" s="57"/>
    </row>
    <row r="57" spans="1:51" ht="12" customHeight="1">
      <c r="A57" s="1629"/>
      <c r="B57" s="119"/>
      <c r="C57" s="57"/>
      <c r="D57" s="57"/>
      <c r="E57" s="103"/>
      <c r="F57" s="119"/>
      <c r="G57" s="57"/>
      <c r="H57" s="103"/>
      <c r="I57" s="119"/>
      <c r="J57" s="57"/>
      <c r="K57" s="57"/>
      <c r="L57" s="103"/>
      <c r="M57" s="119"/>
      <c r="N57" s="57"/>
      <c r="O57" s="57"/>
      <c r="P57" s="103"/>
      <c r="Q57" s="57" t="s">
        <v>168</v>
      </c>
      <c r="R57" s="57" t="s">
        <v>945</v>
      </c>
      <c r="S57" s="57"/>
      <c r="T57" s="57"/>
      <c r="U57" s="57"/>
      <c r="V57" s="57"/>
      <c r="W57" s="57"/>
      <c r="X57" s="57"/>
      <c r="Y57" s="57"/>
      <c r="Z57" s="57"/>
      <c r="AA57" s="57"/>
      <c r="AB57" s="57"/>
      <c r="AC57" s="57"/>
      <c r="AD57" s="57"/>
      <c r="AE57" s="57"/>
      <c r="AF57" s="57"/>
      <c r="AG57" s="57"/>
      <c r="AH57" s="57"/>
      <c r="AI57" s="57"/>
      <c r="AJ57" s="57"/>
      <c r="AK57" s="105"/>
      <c r="AL57" s="58"/>
      <c r="AM57" s="58"/>
      <c r="AN57" s="58"/>
      <c r="AO57" s="119"/>
      <c r="AP57" s="57"/>
      <c r="AQ57" s="106"/>
      <c r="AR57" s="57"/>
      <c r="AS57" s="57"/>
      <c r="AT57" s="57"/>
      <c r="AU57" s="57"/>
      <c r="AV57" s="57"/>
      <c r="AW57" s="57"/>
      <c r="AX57" s="57"/>
      <c r="AY57" s="57"/>
    </row>
    <row r="58" spans="1:51" ht="12" customHeight="1" thickBot="1">
      <c r="A58" s="1630"/>
      <c r="B58" s="140"/>
      <c r="C58" s="126"/>
      <c r="D58" s="126"/>
      <c r="E58" s="128"/>
      <c r="F58" s="140"/>
      <c r="G58" s="126"/>
      <c r="H58" s="128"/>
      <c r="I58" s="140"/>
      <c r="J58" s="126"/>
      <c r="K58" s="126"/>
      <c r="L58" s="128"/>
      <c r="M58" s="140"/>
      <c r="N58" s="126"/>
      <c r="O58" s="126"/>
      <c r="P58" s="128"/>
      <c r="Q58" s="126"/>
      <c r="R58" s="688" t="s">
        <v>1311</v>
      </c>
      <c r="S58" s="126" t="s">
        <v>935</v>
      </c>
      <c r="T58" s="126"/>
      <c r="U58" s="126"/>
      <c r="V58" s="688" t="s">
        <v>3</v>
      </c>
      <c r="W58" s="126" t="s">
        <v>944</v>
      </c>
      <c r="X58" s="126"/>
      <c r="Y58" s="126"/>
      <c r="Z58" s="126"/>
      <c r="AA58" s="126"/>
      <c r="AB58" s="126"/>
      <c r="AC58" s="126"/>
      <c r="AD58" s="126"/>
      <c r="AE58" s="126"/>
      <c r="AF58" s="126"/>
      <c r="AG58" s="126"/>
      <c r="AH58" s="126"/>
      <c r="AI58" s="126"/>
      <c r="AJ58" s="126"/>
      <c r="AK58" s="129"/>
      <c r="AL58" s="61"/>
      <c r="AM58" s="61"/>
      <c r="AN58" s="61"/>
      <c r="AO58" s="140"/>
      <c r="AP58" s="126"/>
      <c r="AQ58" s="130"/>
      <c r="AR58" s="57"/>
      <c r="AS58" s="57"/>
      <c r="AT58" s="57"/>
      <c r="AU58" s="57"/>
      <c r="AV58" s="57"/>
      <c r="AW58" s="57"/>
      <c r="AX58" s="57"/>
      <c r="AY58" s="57"/>
    </row>
    <row r="59" spans="1:51" ht="12"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0"/>
      <c r="AM59" s="570"/>
      <c r="AN59" s="570"/>
      <c r="AO59" s="57"/>
      <c r="AP59" s="57"/>
      <c r="AQ59" s="57"/>
      <c r="AR59" s="57"/>
      <c r="AS59" s="57"/>
      <c r="AT59" s="57"/>
      <c r="AU59" s="57"/>
      <c r="AV59" s="57"/>
      <c r="AW59" s="57"/>
      <c r="AX59" s="57"/>
      <c r="AY59" s="57"/>
    </row>
    <row r="60" spans="1:51" ht="12"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0"/>
      <c r="AM60" s="570"/>
      <c r="AN60" s="570"/>
      <c r="AO60" s="57"/>
      <c r="AP60" s="57"/>
      <c r="AQ60" s="57"/>
      <c r="AR60" s="57"/>
      <c r="AS60" s="57"/>
      <c r="AT60" s="57"/>
      <c r="AU60" s="57"/>
      <c r="AV60" s="57"/>
      <c r="AW60" s="57"/>
      <c r="AX60" s="57"/>
      <c r="AY60" s="57"/>
    </row>
    <row r="61" spans="1:51" ht="12"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0"/>
      <c r="AM61" s="570"/>
      <c r="AN61" s="570"/>
      <c r="AO61" s="57"/>
      <c r="AP61" s="57"/>
      <c r="AQ61" s="57"/>
      <c r="AR61" s="57"/>
      <c r="AS61" s="57"/>
      <c r="AT61" s="57"/>
      <c r="AU61" s="57"/>
      <c r="AV61" s="57"/>
      <c r="AW61" s="57"/>
      <c r="AX61" s="57"/>
      <c r="AY61" s="57"/>
    </row>
    <row r="62" spans="1:51" ht="12"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0"/>
      <c r="AM62" s="570"/>
      <c r="AN62" s="570"/>
      <c r="AO62" s="57"/>
      <c r="AP62" s="57"/>
      <c r="AQ62" s="57"/>
      <c r="AR62" s="57"/>
      <c r="AS62" s="57"/>
      <c r="AT62" s="57"/>
      <c r="AU62" s="57"/>
      <c r="AV62" s="57"/>
      <c r="AW62" s="57"/>
      <c r="AX62" s="57"/>
      <c r="AY62" s="57"/>
    </row>
    <row r="63" spans="1:51" ht="12" customHeight="1"/>
    <row r="64" spans="1:5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2">
    <mergeCell ref="AL50:AN50"/>
    <mergeCell ref="AD49:AE49"/>
    <mergeCell ref="AB37:AF37"/>
    <mergeCell ref="AB38:AE38"/>
    <mergeCell ref="I40:L40"/>
    <mergeCell ref="W40:AH40"/>
    <mergeCell ref="AB35:AE35"/>
    <mergeCell ref="AB36:AC36"/>
    <mergeCell ref="AE36:AF36"/>
    <mergeCell ref="U29:W29"/>
    <mergeCell ref="S31:AF31"/>
    <mergeCell ref="U32:X32"/>
    <mergeCell ref="AC32:AE32"/>
    <mergeCell ref="AD28:AF28"/>
    <mergeCell ref="F12:H12"/>
    <mergeCell ref="I11:L11"/>
    <mergeCell ref="M11:P11"/>
    <mergeCell ref="AK11:AN11"/>
    <mergeCell ref="AL14:AN14"/>
    <mergeCell ref="AL21:AN21"/>
    <mergeCell ref="AO10:AQ10"/>
    <mergeCell ref="A12:A58"/>
    <mergeCell ref="X12:AB12"/>
    <mergeCell ref="S15:AH15"/>
    <mergeCell ref="AB17:AG17"/>
    <mergeCell ref="AB19:AG19"/>
    <mergeCell ref="AB20:AG20"/>
    <mergeCell ref="AB21:AG21"/>
    <mergeCell ref="AB34:AE34"/>
    <mergeCell ref="B17:E17"/>
    <mergeCell ref="B11:E11"/>
    <mergeCell ref="F11:H11"/>
    <mergeCell ref="S23:AH23"/>
    <mergeCell ref="S25:AH25"/>
    <mergeCell ref="U27:W27"/>
    <mergeCell ref="U28:W28"/>
    <mergeCell ref="AO11:AQ11"/>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s>
  <phoneticPr fontId="4"/>
  <dataValidations count="13">
    <dataValidation type="list" allowBlank="1" showInputMessage="1" sqref="AB21:AG21" xr:uid="{00000000-0002-0000-1700-000000000000}">
      <formula1>$AS$21:$AW$21</formula1>
    </dataValidation>
    <dataValidation type="list" allowBlank="1" showInputMessage="1" showErrorMessage="1" sqref="I40" xr:uid="{00000000-0002-0000-1700-000001000000}">
      <formula1>"■該当なし,□該当なし"</formula1>
    </dataValidation>
    <dataValidation type="list" allowBlank="1" showInputMessage="1" sqref="AB38:AE38" xr:uid="{00000000-0002-0000-1700-000002000000}">
      <formula1>$AS$38:$AU$38</formula1>
    </dataValidation>
    <dataValidation type="list" allowBlank="1" showInputMessage="1" sqref="W40:AH40" xr:uid="{00000000-0002-0000-1700-000003000000}">
      <formula1>$AS$40:$AW$40</formula1>
    </dataValidation>
    <dataValidation type="list" allowBlank="1" showInputMessage="1" sqref="S23:AH23" xr:uid="{00000000-0002-0000-1700-000004000000}">
      <formula1>$AS$23:$AV$23</formula1>
    </dataValidation>
    <dataValidation type="list" allowBlank="1" showInputMessage="1" sqref="S25:AH25" xr:uid="{00000000-0002-0000-1700-000005000000}">
      <formula1>$AS$25:$AY$25</formula1>
    </dataValidation>
    <dataValidation type="list" allowBlank="1" showInputMessage="1" sqref="AB20:AG20" xr:uid="{00000000-0002-0000-1700-000006000000}">
      <formula1>$AS$20:$AU$20</formula1>
    </dataValidation>
    <dataValidation type="list" allowBlank="1" showInputMessage="1" sqref="AB19:AG19" xr:uid="{00000000-0002-0000-1700-000007000000}">
      <formula1>$AS$19:$AU$19</formula1>
    </dataValidation>
    <dataValidation type="list" allowBlank="1" showInputMessage="1" sqref="AB17:AG17" xr:uid="{00000000-0002-0000-1700-000008000000}">
      <formula1>$AS$17:$AX$17</formula1>
    </dataValidation>
    <dataValidation type="list" allowBlank="1" showInputMessage="1" sqref="S15:AH15" xr:uid="{00000000-0002-0000-1700-000009000000}">
      <formula1>$AS$15:$AW$15</formula1>
    </dataValidation>
    <dataValidation type="list" allowBlank="1" showInputMessage="1" showErrorMessage="1" sqref="AB39 R56 Y48 W53:W54 AB53:AB54 R53 R51 W49 R48:R49 AE45 AB45 Z16 W16 AE41:AE43 AB41:AB43 V58 AE39 R58 V56 AK47:AK50 AK34:AK36 AK12:AK14 AK18:AK22" xr:uid="{00000000-0002-0000-1700-00000A000000}">
      <formula1>"■,□"</formula1>
    </dataValidation>
    <dataValidation type="list" allowBlank="1" showInputMessage="1" sqref="F12:H12" xr:uid="{00000000-0002-0000-1700-00000B000000}">
      <formula1>"5,4,3,2,1"</formula1>
    </dataValidation>
    <dataValidation type="list" allowBlank="1" showInputMessage="1" showErrorMessage="1" sqref="B17:E17" xr:uid="{00000000-0002-0000-1700-00000C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17"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rgb="FF92D050"/>
  </sheetPr>
  <dimension ref="A1:AW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9"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936" t="s">
        <v>1341</v>
      </c>
      <c r="AN1" s="1937"/>
      <c r="AO1" s="1937"/>
      <c r="AP1" s="1937"/>
      <c r="AQ1" s="1938"/>
      <c r="AR1" s="57"/>
      <c r="AS1" s="57"/>
      <c r="AT1" s="57"/>
      <c r="AU1" s="57"/>
      <c r="AV1" s="57"/>
      <c r="AW1" s="57"/>
    </row>
    <row r="2" spans="1:49"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row>
    <row r="3" spans="1:49"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row>
    <row r="4" spans="1:49"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row>
    <row r="5" spans="1:49"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row>
    <row r="6" spans="1:49"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row>
    <row r="7" spans="1:49"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1701</v>
      </c>
      <c r="AR7" s="57"/>
      <c r="AS7" s="57"/>
      <c r="AT7" s="57"/>
      <c r="AU7" s="57"/>
      <c r="AV7" s="57"/>
      <c r="AW7" s="57"/>
    </row>
    <row r="8" spans="1:49"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c r="AU8" s="57"/>
      <c r="AV8" s="57"/>
      <c r="AW8" s="57"/>
    </row>
    <row r="9" spans="1:49"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row>
    <row r="10" spans="1:49"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57"/>
      <c r="AS10" s="57"/>
      <c r="AT10" s="57"/>
      <c r="AU10" s="57"/>
      <c r="AV10" s="57"/>
      <c r="AW10" s="57"/>
    </row>
    <row r="11" spans="1:49"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c r="AV11" s="57"/>
      <c r="AW11" s="57"/>
    </row>
    <row r="12" spans="1:49" ht="12" customHeight="1">
      <c r="A12" s="1628" t="s">
        <v>1255</v>
      </c>
      <c r="B12" s="146" t="s">
        <v>785</v>
      </c>
      <c r="C12" s="147"/>
      <c r="D12" s="147"/>
      <c r="E12" s="148"/>
      <c r="F12" s="1695" t="str">
        <f>自己評価書表紙!O53</f>
        <v>-</v>
      </c>
      <c r="G12" s="1648"/>
      <c r="H12" s="1696"/>
      <c r="I12" s="525" t="s">
        <v>927</v>
      </c>
      <c r="J12" s="141"/>
      <c r="K12" s="141"/>
      <c r="L12" s="172"/>
      <c r="M12" s="525" t="s">
        <v>947</v>
      </c>
      <c r="N12" s="141"/>
      <c r="O12" s="141"/>
      <c r="P12" s="172"/>
      <c r="Q12" s="141" t="s">
        <v>130</v>
      </c>
      <c r="R12" s="141" t="s">
        <v>2025</v>
      </c>
      <c r="S12" s="141"/>
      <c r="T12" s="141"/>
      <c r="U12" s="141"/>
      <c r="V12" s="141"/>
      <c r="W12" s="141"/>
      <c r="X12" s="141"/>
      <c r="Y12" s="141"/>
      <c r="Z12" s="141"/>
      <c r="AA12" s="141"/>
      <c r="AB12" s="141"/>
      <c r="AC12" s="141"/>
      <c r="AD12" s="141"/>
      <c r="AE12" s="141"/>
      <c r="AF12" s="141"/>
      <c r="AG12" s="141"/>
      <c r="AH12" s="141"/>
      <c r="AI12" s="141"/>
      <c r="AJ12" s="172"/>
      <c r="AK12" s="693" t="s">
        <v>1107</v>
      </c>
      <c r="AL12" s="59" t="s">
        <v>1039</v>
      </c>
      <c r="AM12" s="59"/>
      <c r="AN12" s="59"/>
      <c r="AO12" s="525" t="s">
        <v>1682</v>
      </c>
      <c r="AP12" s="141" t="s">
        <v>1829</v>
      </c>
      <c r="AQ12" s="526"/>
      <c r="AR12" s="57"/>
      <c r="AS12" s="57"/>
      <c r="AT12" s="57"/>
      <c r="AU12" s="57"/>
      <c r="AV12" s="57"/>
      <c r="AW12" s="57"/>
    </row>
    <row r="13" spans="1:49" ht="12" customHeight="1">
      <c r="A13" s="1943"/>
      <c r="B13" s="119" t="s">
        <v>1334</v>
      </c>
      <c r="C13" s="57"/>
      <c r="D13" s="57"/>
      <c r="E13" s="103"/>
      <c r="F13" s="119"/>
      <c r="G13" s="57"/>
      <c r="H13" s="103"/>
      <c r="I13" s="119"/>
      <c r="J13" s="57"/>
      <c r="K13" s="57"/>
      <c r="L13" s="103"/>
      <c r="M13" s="119" t="s">
        <v>948</v>
      </c>
      <c r="N13" s="57"/>
      <c r="O13" s="57"/>
      <c r="P13" s="103"/>
      <c r="Q13" s="57"/>
      <c r="R13" s="57" t="s">
        <v>949</v>
      </c>
      <c r="S13" s="57"/>
      <c r="T13" s="57"/>
      <c r="U13" s="57"/>
      <c r="V13" s="57"/>
      <c r="W13" s="57"/>
      <c r="X13" s="57"/>
      <c r="Y13" s="57"/>
      <c r="Z13" s="57"/>
      <c r="AA13" s="57"/>
      <c r="AB13" s="57" t="s">
        <v>422</v>
      </c>
      <c r="AC13" s="1814"/>
      <c r="AD13" s="1814"/>
      <c r="AE13" s="1814"/>
      <c r="AF13" s="1814"/>
      <c r="AG13" s="57" t="s">
        <v>803</v>
      </c>
      <c r="AH13" s="57"/>
      <c r="AI13" s="57"/>
      <c r="AJ13" s="57"/>
      <c r="AK13" s="682" t="s">
        <v>1107</v>
      </c>
      <c r="AL13" s="58" t="s">
        <v>1618</v>
      </c>
      <c r="AM13" s="58"/>
      <c r="AN13" s="58"/>
      <c r="AO13" s="119" t="s">
        <v>1392</v>
      </c>
      <c r="AP13" s="57" t="s">
        <v>1830</v>
      </c>
      <c r="AQ13" s="106"/>
      <c r="AR13" s="57"/>
      <c r="AS13" s="57"/>
      <c r="AT13" s="57"/>
      <c r="AU13" s="57"/>
      <c r="AV13" s="57"/>
      <c r="AW13" s="57"/>
    </row>
    <row r="14" spans="1:49" ht="12" customHeight="1">
      <c r="A14" s="1943"/>
      <c r="B14" s="119" t="s">
        <v>1335</v>
      </c>
      <c r="C14" s="57"/>
      <c r="D14" s="57"/>
      <c r="E14" s="103"/>
      <c r="F14" s="119"/>
      <c r="G14" s="57"/>
      <c r="H14" s="103"/>
      <c r="I14" s="119"/>
      <c r="J14" s="57"/>
      <c r="K14" s="57"/>
      <c r="L14" s="103"/>
      <c r="M14" s="119"/>
      <c r="N14" s="57"/>
      <c r="O14" s="57"/>
      <c r="P14" s="103"/>
      <c r="Q14" s="57"/>
      <c r="R14" s="57" t="s">
        <v>951</v>
      </c>
      <c r="S14" s="57"/>
      <c r="T14" s="57"/>
      <c r="U14" s="57"/>
      <c r="V14" s="57"/>
      <c r="W14" s="683" t="s">
        <v>974</v>
      </c>
      <c r="X14" s="57" t="s">
        <v>952</v>
      </c>
      <c r="Y14" s="57"/>
      <c r="Z14" s="57"/>
      <c r="AA14" s="57"/>
      <c r="AB14" s="57" t="s">
        <v>422</v>
      </c>
      <c r="AC14" s="1814"/>
      <c r="AD14" s="1814"/>
      <c r="AE14" s="1814"/>
      <c r="AF14" s="1814"/>
      <c r="AG14" s="57" t="s">
        <v>803</v>
      </c>
      <c r="AH14" s="57"/>
      <c r="AI14" s="57"/>
      <c r="AJ14" s="57"/>
      <c r="AK14" s="682" t="s">
        <v>1107</v>
      </c>
      <c r="AL14" s="58" t="s">
        <v>1640</v>
      </c>
      <c r="AM14" s="58"/>
      <c r="AN14" s="58"/>
      <c r="AO14" s="119"/>
      <c r="AP14" s="57"/>
      <c r="AQ14" s="106"/>
      <c r="AR14" s="57"/>
      <c r="AS14" s="57"/>
      <c r="AT14" s="57"/>
      <c r="AU14" s="57"/>
      <c r="AV14" s="57"/>
      <c r="AW14" s="57"/>
    </row>
    <row r="15" spans="1:49" ht="12" customHeight="1">
      <c r="A15" s="1943"/>
      <c r="B15" s="119" t="s">
        <v>1336</v>
      </c>
      <c r="C15" s="57"/>
      <c r="D15" s="57"/>
      <c r="E15" s="103"/>
      <c r="F15" s="119"/>
      <c r="G15" s="57"/>
      <c r="H15" s="103"/>
      <c r="I15" s="119"/>
      <c r="J15" s="57"/>
      <c r="K15" s="57"/>
      <c r="L15" s="103"/>
      <c r="M15" s="119"/>
      <c r="N15" s="57"/>
      <c r="O15" s="57"/>
      <c r="P15" s="103"/>
      <c r="Q15" s="57"/>
      <c r="R15" s="57"/>
      <c r="S15" s="57"/>
      <c r="T15" s="57"/>
      <c r="U15" s="57"/>
      <c r="V15" s="57"/>
      <c r="W15" s="683" t="s">
        <v>3</v>
      </c>
      <c r="X15" s="57" t="s">
        <v>953</v>
      </c>
      <c r="Y15" s="57"/>
      <c r="Z15" s="57"/>
      <c r="AA15" s="57"/>
      <c r="AB15" s="57" t="s">
        <v>1649</v>
      </c>
      <c r="AC15" s="1814"/>
      <c r="AD15" s="1814"/>
      <c r="AE15" s="1814"/>
      <c r="AF15" s="1814"/>
      <c r="AG15" s="57" t="s">
        <v>1650</v>
      </c>
      <c r="AH15" s="57"/>
      <c r="AI15" s="57"/>
      <c r="AJ15" s="57"/>
      <c r="AK15" s="682" t="s">
        <v>1107</v>
      </c>
      <c r="AL15" s="58" t="s">
        <v>399</v>
      </c>
      <c r="AM15" s="58"/>
      <c r="AN15" s="58"/>
      <c r="AO15" s="119"/>
      <c r="AP15" s="57"/>
      <c r="AQ15" s="106"/>
      <c r="AR15" s="57"/>
      <c r="AS15" s="57"/>
      <c r="AT15" s="57"/>
      <c r="AU15" s="57"/>
      <c r="AV15" s="57"/>
      <c r="AW15" s="57"/>
    </row>
    <row r="16" spans="1:49" ht="12" customHeight="1">
      <c r="A16" s="1943"/>
      <c r="B16" s="119"/>
      <c r="C16" s="57"/>
      <c r="D16" s="57"/>
      <c r="E16" s="103"/>
      <c r="F16" s="119"/>
      <c r="G16" s="57"/>
      <c r="H16" s="103"/>
      <c r="I16" s="119"/>
      <c r="J16" s="57"/>
      <c r="K16" s="57"/>
      <c r="L16" s="103"/>
      <c r="M16" s="119"/>
      <c r="N16" s="57"/>
      <c r="O16" s="57"/>
      <c r="P16" s="103"/>
      <c r="Q16" s="57"/>
      <c r="R16" s="57" t="s">
        <v>954</v>
      </c>
      <c r="S16" s="57"/>
      <c r="T16" s="57"/>
      <c r="U16" s="57"/>
      <c r="V16" s="57"/>
      <c r="W16" s="57"/>
      <c r="X16" s="111"/>
      <c r="Y16" s="111"/>
      <c r="Z16" s="111"/>
      <c r="AA16" s="111"/>
      <c r="AB16" s="57" t="s">
        <v>1382</v>
      </c>
      <c r="AC16" s="1814"/>
      <c r="AD16" s="1814"/>
      <c r="AE16" s="1814"/>
      <c r="AF16" s="1814"/>
      <c r="AG16" s="57" t="s">
        <v>2026</v>
      </c>
      <c r="AH16" s="57"/>
      <c r="AI16" s="57"/>
      <c r="AJ16" s="57"/>
      <c r="AK16" s="682" t="s">
        <v>1107</v>
      </c>
      <c r="AL16" s="1940" t="s">
        <v>506</v>
      </c>
      <c r="AM16" s="1940"/>
      <c r="AN16" s="1941"/>
      <c r="AO16" s="119"/>
      <c r="AP16" s="57"/>
      <c r="AQ16" s="106"/>
      <c r="AR16" s="57"/>
      <c r="AS16" s="57"/>
      <c r="AT16" s="57"/>
      <c r="AU16" s="57"/>
      <c r="AV16" s="57"/>
      <c r="AW16" s="57"/>
    </row>
    <row r="17" spans="1:49" ht="12" customHeight="1">
      <c r="A17" s="1943"/>
      <c r="B17" s="119"/>
      <c r="C17" s="57"/>
      <c r="D17" s="57"/>
      <c r="E17" s="103"/>
      <c r="F17" s="119"/>
      <c r="G17" s="57"/>
      <c r="H17" s="103"/>
      <c r="I17" s="119"/>
      <c r="J17" s="57"/>
      <c r="K17" s="57"/>
      <c r="L17" s="103"/>
      <c r="M17" s="119"/>
      <c r="N17" s="57"/>
      <c r="O17" s="57"/>
      <c r="P17" s="103"/>
      <c r="Q17" s="109" t="s">
        <v>283</v>
      </c>
      <c r="R17" s="109" t="s">
        <v>957</v>
      </c>
      <c r="S17" s="109"/>
      <c r="T17" s="109"/>
      <c r="U17" s="109"/>
      <c r="V17" s="109"/>
      <c r="W17" s="109"/>
      <c r="X17" s="109"/>
      <c r="Y17" s="109"/>
      <c r="Z17" s="109"/>
      <c r="AA17" s="57"/>
      <c r="AB17" s="109"/>
      <c r="AC17" s="109"/>
      <c r="AD17" s="109"/>
      <c r="AE17" s="109"/>
      <c r="AF17" s="109"/>
      <c r="AG17" s="109"/>
      <c r="AH17" s="109"/>
      <c r="AI17" s="109"/>
      <c r="AJ17" s="110"/>
      <c r="AK17" s="105"/>
      <c r="AL17" s="58"/>
      <c r="AM17" s="58"/>
      <c r="AN17" s="58"/>
      <c r="AO17" s="119"/>
      <c r="AP17" s="57"/>
      <c r="AQ17" s="106"/>
      <c r="AR17" s="57"/>
      <c r="AS17" s="57"/>
      <c r="AT17" s="57"/>
      <c r="AU17" s="57"/>
      <c r="AV17" s="57"/>
      <c r="AW17" s="57"/>
    </row>
    <row r="18" spans="1:49" ht="12" customHeight="1">
      <c r="A18" s="1943"/>
      <c r="B18" s="119"/>
      <c r="C18" s="57"/>
      <c r="D18" s="57"/>
      <c r="E18" s="103"/>
      <c r="F18" s="119"/>
      <c r="G18" s="57"/>
      <c r="H18" s="103"/>
      <c r="I18" s="119"/>
      <c r="J18" s="57"/>
      <c r="K18" s="57"/>
      <c r="L18" s="103"/>
      <c r="M18" s="119"/>
      <c r="N18" s="57"/>
      <c r="O18" s="57"/>
      <c r="P18" s="103"/>
      <c r="Q18" s="57"/>
      <c r="R18" s="57" t="s">
        <v>958</v>
      </c>
      <c r="S18" s="57"/>
      <c r="T18" s="57"/>
      <c r="U18" s="57"/>
      <c r="V18" s="57"/>
      <c r="W18" s="57"/>
      <c r="X18" s="57"/>
      <c r="Y18" s="57"/>
      <c r="Z18" s="57"/>
      <c r="AA18" s="57"/>
      <c r="AB18" s="57" t="s">
        <v>1806</v>
      </c>
      <c r="AC18" s="1814"/>
      <c r="AD18" s="1814"/>
      <c r="AE18" s="1814"/>
      <c r="AF18" s="1814"/>
      <c r="AG18" s="57" t="s">
        <v>201</v>
      </c>
      <c r="AH18" s="57"/>
      <c r="AI18" s="57"/>
      <c r="AJ18" s="103"/>
      <c r="AK18" s="105"/>
      <c r="AL18" s="58"/>
      <c r="AM18" s="58"/>
      <c r="AN18" s="58"/>
      <c r="AO18" s="119"/>
      <c r="AP18" s="57"/>
      <c r="AQ18" s="106"/>
      <c r="AR18" s="57"/>
      <c r="AS18" s="57"/>
      <c r="AT18" s="57"/>
      <c r="AU18" s="57"/>
      <c r="AV18" s="57"/>
      <c r="AW18" s="57"/>
    </row>
    <row r="19" spans="1:49" ht="12" customHeight="1">
      <c r="A19" s="1943"/>
      <c r="B19" s="119"/>
      <c r="C19" s="57"/>
      <c r="D19" s="57"/>
      <c r="E19" s="103"/>
      <c r="F19" s="119"/>
      <c r="G19" s="57"/>
      <c r="H19" s="103"/>
      <c r="I19" s="119"/>
      <c r="J19" s="57"/>
      <c r="K19" s="57"/>
      <c r="L19" s="103"/>
      <c r="M19" s="119"/>
      <c r="N19" s="57"/>
      <c r="O19" s="57"/>
      <c r="P19" s="103"/>
      <c r="Q19" s="57"/>
      <c r="R19" s="57" t="s">
        <v>951</v>
      </c>
      <c r="S19" s="57"/>
      <c r="T19" s="57"/>
      <c r="U19" s="57"/>
      <c r="V19" s="57"/>
      <c r="W19" s="683" t="s">
        <v>974</v>
      </c>
      <c r="X19" s="57" t="s">
        <v>959</v>
      </c>
      <c r="Y19" s="57"/>
      <c r="Z19" s="57"/>
      <c r="AA19" s="57"/>
      <c r="AB19" s="57" t="s">
        <v>1806</v>
      </c>
      <c r="AC19" s="1814"/>
      <c r="AD19" s="1814"/>
      <c r="AE19" s="1814"/>
      <c r="AF19" s="1814"/>
      <c r="AG19" s="57" t="s">
        <v>201</v>
      </c>
      <c r="AH19" s="57"/>
      <c r="AI19" s="57"/>
      <c r="AJ19" s="103"/>
      <c r="AK19" s="105"/>
      <c r="AL19" s="58"/>
      <c r="AM19" s="58"/>
      <c r="AN19" s="58"/>
      <c r="AO19" s="119"/>
      <c r="AP19" s="57"/>
      <c r="AQ19" s="106"/>
      <c r="AR19" s="57"/>
      <c r="AS19" s="57"/>
      <c r="AT19" s="57"/>
      <c r="AU19" s="57"/>
      <c r="AV19" s="57"/>
      <c r="AW19" s="57"/>
    </row>
    <row r="20" spans="1:49" ht="12" customHeight="1">
      <c r="A20" s="1943"/>
      <c r="B20" s="119"/>
      <c r="C20" s="57"/>
      <c r="D20" s="57"/>
      <c r="E20" s="103"/>
      <c r="F20" s="119"/>
      <c r="G20" s="57"/>
      <c r="H20" s="103"/>
      <c r="I20" s="119"/>
      <c r="J20" s="57"/>
      <c r="K20" s="57"/>
      <c r="L20" s="103"/>
      <c r="M20" s="119"/>
      <c r="N20" s="57"/>
      <c r="O20" s="57"/>
      <c r="P20" s="103"/>
      <c r="Q20" s="57"/>
      <c r="R20" s="57"/>
      <c r="S20" s="57"/>
      <c r="T20" s="57"/>
      <c r="U20" s="57"/>
      <c r="V20" s="57"/>
      <c r="W20" s="683" t="s">
        <v>202</v>
      </c>
      <c r="X20" s="57" t="s">
        <v>953</v>
      </c>
      <c r="Y20" s="57"/>
      <c r="Z20" s="57"/>
      <c r="AA20" s="57"/>
      <c r="AB20" s="57" t="s">
        <v>1649</v>
      </c>
      <c r="AC20" s="1814"/>
      <c r="AD20" s="1814"/>
      <c r="AE20" s="1814"/>
      <c r="AF20" s="1814"/>
      <c r="AG20" s="57" t="s">
        <v>1650</v>
      </c>
      <c r="AH20" s="57"/>
      <c r="AI20" s="57"/>
      <c r="AJ20" s="57"/>
      <c r="AK20" s="105"/>
      <c r="AL20" s="58"/>
      <c r="AM20" s="58"/>
      <c r="AN20" s="58"/>
      <c r="AO20" s="119"/>
      <c r="AP20" s="57"/>
      <c r="AQ20" s="106"/>
      <c r="AR20" s="57"/>
      <c r="AS20" s="57"/>
      <c r="AT20" s="57"/>
      <c r="AU20" s="57"/>
      <c r="AV20" s="57"/>
      <c r="AW20" s="57"/>
    </row>
    <row r="21" spans="1:49" ht="12" customHeight="1">
      <c r="A21" s="1943"/>
      <c r="B21" s="119"/>
      <c r="C21" s="57"/>
      <c r="D21" s="57"/>
      <c r="E21" s="103"/>
      <c r="F21" s="119"/>
      <c r="G21" s="57"/>
      <c r="H21" s="103"/>
      <c r="I21" s="119"/>
      <c r="J21" s="57"/>
      <c r="K21" s="57"/>
      <c r="L21" s="103"/>
      <c r="M21" s="119"/>
      <c r="N21" s="57"/>
      <c r="O21" s="57"/>
      <c r="P21" s="103"/>
      <c r="Q21" s="57"/>
      <c r="R21" s="57" t="s">
        <v>954</v>
      </c>
      <c r="S21" s="57"/>
      <c r="T21" s="57"/>
      <c r="U21" s="57"/>
      <c r="V21" s="57"/>
      <c r="W21" s="57"/>
      <c r="X21" s="111"/>
      <c r="Y21" s="111"/>
      <c r="Z21" s="111"/>
      <c r="AA21" s="111"/>
      <c r="AB21" s="57" t="s">
        <v>1382</v>
      </c>
      <c r="AC21" s="1814"/>
      <c r="AD21" s="1814"/>
      <c r="AE21" s="1814"/>
      <c r="AF21" s="1814"/>
      <c r="AG21" s="57" t="s">
        <v>2026</v>
      </c>
      <c r="AH21" s="57"/>
      <c r="AI21" s="57"/>
      <c r="AJ21" s="57"/>
      <c r="AK21" s="105"/>
      <c r="AL21" s="58"/>
      <c r="AM21" s="58"/>
      <c r="AN21" s="58"/>
      <c r="AO21" s="119"/>
      <c r="AP21" s="57"/>
      <c r="AQ21" s="106"/>
      <c r="AR21" s="57"/>
      <c r="AS21" s="57"/>
      <c r="AT21" s="57"/>
      <c r="AU21" s="57"/>
      <c r="AV21" s="57"/>
      <c r="AW21" s="57"/>
    </row>
    <row r="22" spans="1:49" ht="12" customHeight="1">
      <c r="A22" s="1943"/>
      <c r="B22" s="119"/>
      <c r="C22" s="57"/>
      <c r="D22" s="57"/>
      <c r="E22" s="103"/>
      <c r="F22" s="119"/>
      <c r="G22" s="57"/>
      <c r="H22" s="103"/>
      <c r="I22" s="119"/>
      <c r="J22" s="57"/>
      <c r="K22" s="57"/>
      <c r="L22" s="103"/>
      <c r="M22" s="119"/>
      <c r="N22" s="57"/>
      <c r="O22" s="57"/>
      <c r="P22" s="103"/>
      <c r="Q22" s="109" t="s">
        <v>130</v>
      </c>
      <c r="R22" s="109" t="s">
        <v>1342</v>
      </c>
      <c r="S22" s="109"/>
      <c r="T22" s="109"/>
      <c r="U22" s="109"/>
      <c r="V22" s="109"/>
      <c r="W22" s="109"/>
      <c r="X22" s="109"/>
      <c r="Y22" s="109"/>
      <c r="Z22" s="109"/>
      <c r="AA22" s="57"/>
      <c r="AB22" s="109"/>
      <c r="AC22" s="109"/>
      <c r="AD22" s="109"/>
      <c r="AE22" s="109"/>
      <c r="AF22" s="109"/>
      <c r="AG22" s="109"/>
      <c r="AH22" s="109"/>
      <c r="AI22" s="109"/>
      <c r="AJ22" s="110"/>
      <c r="AK22" s="105"/>
      <c r="AL22" s="58"/>
      <c r="AM22" s="58"/>
      <c r="AN22" s="58"/>
      <c r="AO22" s="119"/>
      <c r="AP22" s="57"/>
      <c r="AQ22" s="106"/>
      <c r="AR22" s="57"/>
      <c r="AS22" s="57"/>
      <c r="AT22" s="57"/>
      <c r="AU22" s="57"/>
      <c r="AV22" s="57"/>
      <c r="AW22" s="57"/>
    </row>
    <row r="23" spans="1:49" ht="12" customHeight="1">
      <c r="A23" s="1943"/>
      <c r="B23" s="119"/>
      <c r="C23" s="57"/>
      <c r="D23" s="57"/>
      <c r="E23" s="103"/>
      <c r="F23" s="119"/>
      <c r="G23" s="57"/>
      <c r="H23" s="103"/>
      <c r="I23" s="119"/>
      <c r="J23" s="57"/>
      <c r="K23" s="57"/>
      <c r="L23" s="103"/>
      <c r="M23" s="119"/>
      <c r="N23" s="57"/>
      <c r="O23" s="57"/>
      <c r="P23" s="103"/>
      <c r="Q23" s="57"/>
      <c r="R23" s="57" t="s">
        <v>958</v>
      </c>
      <c r="S23" s="57"/>
      <c r="T23" s="57"/>
      <c r="U23" s="57"/>
      <c r="V23" s="57"/>
      <c r="W23" s="57"/>
      <c r="X23" s="57"/>
      <c r="Y23" s="57"/>
      <c r="Z23" s="57"/>
      <c r="AA23" s="57"/>
      <c r="AB23" s="57" t="s">
        <v>1806</v>
      </c>
      <c r="AC23" s="1814"/>
      <c r="AD23" s="1814"/>
      <c r="AE23" s="1814"/>
      <c r="AF23" s="1814"/>
      <c r="AG23" s="57" t="s">
        <v>201</v>
      </c>
      <c r="AH23" s="57"/>
      <c r="AI23" s="57"/>
      <c r="AJ23" s="57"/>
      <c r="AK23" s="105"/>
      <c r="AL23" s="58"/>
      <c r="AM23" s="58"/>
      <c r="AN23" s="58"/>
      <c r="AO23" s="119"/>
      <c r="AP23" s="57"/>
      <c r="AQ23" s="106"/>
      <c r="AR23" s="57"/>
      <c r="AS23" s="57"/>
      <c r="AT23" s="57"/>
      <c r="AU23" s="57"/>
      <c r="AV23" s="57"/>
      <c r="AW23" s="57"/>
    </row>
    <row r="24" spans="1:49" ht="12" customHeight="1">
      <c r="A24" s="1943"/>
      <c r="B24" s="119"/>
      <c r="C24" s="57"/>
      <c r="D24" s="57"/>
      <c r="E24" s="103"/>
      <c r="F24" s="119"/>
      <c r="G24" s="57"/>
      <c r="H24" s="103"/>
      <c r="I24" s="119"/>
      <c r="J24" s="57"/>
      <c r="K24" s="57"/>
      <c r="L24" s="103"/>
      <c r="M24" s="119"/>
      <c r="N24" s="57"/>
      <c r="O24" s="57"/>
      <c r="P24" s="103"/>
      <c r="Q24" s="57"/>
      <c r="R24" s="57" t="s">
        <v>951</v>
      </c>
      <c r="S24" s="57"/>
      <c r="T24" s="57"/>
      <c r="U24" s="57"/>
      <c r="V24" s="57"/>
      <c r="W24" s="683" t="s">
        <v>974</v>
      </c>
      <c r="X24" s="57" t="s">
        <v>959</v>
      </c>
      <c r="Y24" s="57"/>
      <c r="Z24" s="57"/>
      <c r="AA24" s="57"/>
      <c r="AB24" s="57" t="s">
        <v>1806</v>
      </c>
      <c r="AC24" s="1814"/>
      <c r="AD24" s="1814"/>
      <c r="AE24" s="1814"/>
      <c r="AF24" s="1814"/>
      <c r="AG24" s="57" t="s">
        <v>201</v>
      </c>
      <c r="AH24" s="57"/>
      <c r="AI24" s="57"/>
      <c r="AJ24" s="57"/>
      <c r="AK24" s="105"/>
      <c r="AL24" s="58"/>
      <c r="AM24" s="58"/>
      <c r="AN24" s="58"/>
      <c r="AO24" s="119"/>
      <c r="AP24" s="57"/>
      <c r="AQ24" s="106"/>
      <c r="AR24" s="57"/>
      <c r="AS24" s="57"/>
      <c r="AT24" s="57"/>
      <c r="AU24" s="57"/>
      <c r="AV24" s="57"/>
      <c r="AW24" s="57"/>
    </row>
    <row r="25" spans="1:49" ht="12" customHeight="1">
      <c r="A25" s="1943"/>
      <c r="B25" s="119"/>
      <c r="C25" s="57"/>
      <c r="D25" s="57"/>
      <c r="E25" s="103"/>
      <c r="F25" s="119"/>
      <c r="G25" s="57"/>
      <c r="H25" s="103"/>
      <c r="I25" s="119"/>
      <c r="J25" s="57"/>
      <c r="K25" s="57"/>
      <c r="L25" s="103"/>
      <c r="M25" s="119"/>
      <c r="N25" s="57"/>
      <c r="O25" s="57"/>
      <c r="P25" s="103"/>
      <c r="Q25" s="57"/>
      <c r="R25" s="57"/>
      <c r="S25" s="57"/>
      <c r="T25" s="57"/>
      <c r="U25" s="57"/>
      <c r="V25" s="57"/>
      <c r="W25" s="683" t="s">
        <v>202</v>
      </c>
      <c r="X25" s="57" t="s">
        <v>953</v>
      </c>
      <c r="Y25" s="57"/>
      <c r="Z25" s="57"/>
      <c r="AA25" s="57"/>
      <c r="AB25" s="57" t="s">
        <v>1649</v>
      </c>
      <c r="AC25" s="1814"/>
      <c r="AD25" s="1814"/>
      <c r="AE25" s="1814"/>
      <c r="AF25" s="1814"/>
      <c r="AG25" s="57" t="s">
        <v>1650</v>
      </c>
      <c r="AH25" s="57"/>
      <c r="AI25" s="57"/>
      <c r="AJ25" s="57"/>
      <c r="AK25" s="105"/>
      <c r="AL25" s="58"/>
      <c r="AM25" s="58"/>
      <c r="AN25" s="58"/>
      <c r="AO25" s="119"/>
      <c r="AP25" s="57"/>
      <c r="AQ25" s="106"/>
      <c r="AR25" s="57"/>
      <c r="AS25" s="57"/>
      <c r="AT25" s="57"/>
      <c r="AU25" s="57"/>
      <c r="AV25" s="57"/>
      <c r="AW25" s="57"/>
    </row>
    <row r="26" spans="1:49" ht="12" customHeight="1">
      <c r="A26" s="1943"/>
      <c r="B26" s="119"/>
      <c r="C26" s="57"/>
      <c r="D26" s="57"/>
      <c r="E26" s="103"/>
      <c r="F26" s="119"/>
      <c r="G26" s="57"/>
      <c r="H26" s="103"/>
      <c r="I26" s="119"/>
      <c r="J26" s="57"/>
      <c r="K26" s="57"/>
      <c r="L26" s="103"/>
      <c r="M26" s="119"/>
      <c r="N26" s="57"/>
      <c r="O26" s="57"/>
      <c r="P26" s="103"/>
      <c r="Q26" s="57"/>
      <c r="R26" s="57" t="s">
        <v>954</v>
      </c>
      <c r="S26" s="57"/>
      <c r="T26" s="57"/>
      <c r="U26" s="57"/>
      <c r="V26" s="57"/>
      <c r="W26" s="57"/>
      <c r="X26" s="111"/>
      <c r="Y26" s="111"/>
      <c r="Z26" s="111"/>
      <c r="AA26" s="111"/>
      <c r="AB26" s="57" t="s">
        <v>1382</v>
      </c>
      <c r="AC26" s="1814"/>
      <c r="AD26" s="1814"/>
      <c r="AE26" s="1814"/>
      <c r="AF26" s="1814"/>
      <c r="AG26" s="57" t="s">
        <v>2026</v>
      </c>
      <c r="AH26" s="57"/>
      <c r="AI26" s="57"/>
      <c r="AJ26" s="57"/>
      <c r="AK26" s="105"/>
      <c r="AL26" s="58"/>
      <c r="AM26" s="58"/>
      <c r="AN26" s="58"/>
      <c r="AO26" s="119"/>
      <c r="AP26" s="57"/>
      <c r="AQ26" s="106"/>
      <c r="AR26" s="57"/>
      <c r="AS26" s="57"/>
      <c r="AT26" s="57"/>
      <c r="AU26" s="57"/>
      <c r="AV26" s="57"/>
      <c r="AW26" s="57"/>
    </row>
    <row r="27" spans="1:49" ht="12" customHeight="1">
      <c r="A27" s="1943"/>
      <c r="B27" s="119"/>
      <c r="C27" s="57"/>
      <c r="D27" s="57"/>
      <c r="E27" s="103"/>
      <c r="F27" s="119"/>
      <c r="G27" s="57"/>
      <c r="H27" s="103"/>
      <c r="I27" s="119"/>
      <c r="J27" s="57"/>
      <c r="K27" s="57"/>
      <c r="L27" s="103"/>
      <c r="M27" s="119"/>
      <c r="N27" s="57"/>
      <c r="O27" s="57"/>
      <c r="P27" s="103"/>
      <c r="Q27" s="109" t="s">
        <v>130</v>
      </c>
      <c r="R27" s="109" t="s">
        <v>961</v>
      </c>
      <c r="S27" s="109"/>
      <c r="T27" s="109"/>
      <c r="U27" s="109"/>
      <c r="V27" s="109"/>
      <c r="W27" s="109"/>
      <c r="X27" s="109"/>
      <c r="Y27" s="109"/>
      <c r="Z27" s="109"/>
      <c r="AA27" s="57"/>
      <c r="AB27" s="109"/>
      <c r="AC27" s="109"/>
      <c r="AD27" s="109"/>
      <c r="AE27" s="109"/>
      <c r="AF27" s="109"/>
      <c r="AG27" s="109"/>
      <c r="AH27" s="109"/>
      <c r="AI27" s="109"/>
      <c r="AJ27" s="110"/>
      <c r="AK27" s="105"/>
      <c r="AL27" s="58"/>
      <c r="AM27" s="58"/>
      <c r="AN27" s="58"/>
      <c r="AO27" s="119"/>
      <c r="AP27" s="57"/>
      <c r="AQ27" s="106"/>
      <c r="AR27" s="57"/>
      <c r="AS27" s="57"/>
      <c r="AT27" s="57"/>
      <c r="AU27" s="57"/>
      <c r="AV27" s="57"/>
      <c r="AW27" s="57"/>
    </row>
    <row r="28" spans="1:49" ht="12" customHeight="1">
      <c r="A28" s="1943"/>
      <c r="B28" s="119"/>
      <c r="C28" s="57"/>
      <c r="D28" s="57"/>
      <c r="E28" s="103"/>
      <c r="F28" s="119"/>
      <c r="G28" s="57"/>
      <c r="H28" s="103"/>
      <c r="I28" s="119"/>
      <c r="J28" s="57"/>
      <c r="K28" s="57"/>
      <c r="L28" s="103"/>
      <c r="M28" s="119"/>
      <c r="N28" s="57"/>
      <c r="O28" s="57"/>
      <c r="P28" s="103"/>
      <c r="Q28" s="57"/>
      <c r="R28" s="57" t="s">
        <v>949</v>
      </c>
      <c r="S28" s="57"/>
      <c r="T28" s="57"/>
      <c r="U28" s="57"/>
      <c r="V28" s="57"/>
      <c r="W28" s="57"/>
      <c r="X28" s="57"/>
      <c r="Y28" s="57"/>
      <c r="Z28" s="57"/>
      <c r="AA28" s="57"/>
      <c r="AB28" s="57" t="s">
        <v>422</v>
      </c>
      <c r="AC28" s="1814"/>
      <c r="AD28" s="1814"/>
      <c r="AE28" s="1814"/>
      <c r="AF28" s="1814"/>
      <c r="AG28" s="57" t="s">
        <v>803</v>
      </c>
      <c r="AH28" s="57"/>
      <c r="AI28" s="57"/>
      <c r="AJ28" s="103"/>
      <c r="AK28" s="105"/>
      <c r="AL28" s="58"/>
      <c r="AM28" s="58"/>
      <c r="AN28" s="58"/>
      <c r="AO28" s="119"/>
      <c r="AP28" s="57"/>
      <c r="AQ28" s="106"/>
      <c r="AR28" s="57"/>
      <c r="AS28" s="57"/>
      <c r="AT28" s="57"/>
      <c r="AU28" s="57"/>
      <c r="AV28" s="57"/>
      <c r="AW28" s="57"/>
    </row>
    <row r="29" spans="1:49" ht="12" customHeight="1">
      <c r="A29" s="1943"/>
      <c r="B29" s="119"/>
      <c r="C29" s="57"/>
      <c r="D29" s="57"/>
      <c r="E29" s="103"/>
      <c r="F29" s="119"/>
      <c r="G29" s="57"/>
      <c r="H29" s="103"/>
      <c r="I29" s="119"/>
      <c r="J29" s="57"/>
      <c r="K29" s="57"/>
      <c r="L29" s="103"/>
      <c r="M29" s="119"/>
      <c r="N29" s="57"/>
      <c r="O29" s="57"/>
      <c r="P29" s="103"/>
      <c r="Q29" s="57"/>
      <c r="R29" s="57" t="s">
        <v>951</v>
      </c>
      <c r="S29" s="57"/>
      <c r="T29" s="57"/>
      <c r="U29" s="57"/>
      <c r="V29" s="57"/>
      <c r="W29" s="683" t="s">
        <v>974</v>
      </c>
      <c r="X29" s="57" t="s">
        <v>952</v>
      </c>
      <c r="Y29" s="57"/>
      <c r="Z29" s="57"/>
      <c r="AA29" s="57"/>
      <c r="AB29" s="57" t="s">
        <v>422</v>
      </c>
      <c r="AC29" s="1814"/>
      <c r="AD29" s="1814"/>
      <c r="AE29" s="1814"/>
      <c r="AF29" s="1814"/>
      <c r="AG29" s="57" t="s">
        <v>803</v>
      </c>
      <c r="AH29" s="57"/>
      <c r="AI29" s="57"/>
      <c r="AJ29" s="103"/>
      <c r="AK29" s="105"/>
      <c r="AL29" s="58"/>
      <c r="AM29" s="58"/>
      <c r="AN29" s="58"/>
      <c r="AO29" s="119"/>
      <c r="AP29" s="57"/>
      <c r="AQ29" s="106"/>
      <c r="AR29" s="57"/>
      <c r="AS29" s="57"/>
      <c r="AT29" s="57"/>
      <c r="AU29" s="57"/>
      <c r="AV29" s="57"/>
      <c r="AW29" s="57"/>
    </row>
    <row r="30" spans="1:49" ht="12" customHeight="1">
      <c r="A30" s="1943"/>
      <c r="B30" s="119"/>
      <c r="C30" s="57"/>
      <c r="D30" s="57"/>
      <c r="E30" s="103"/>
      <c r="F30" s="119"/>
      <c r="G30" s="57"/>
      <c r="H30" s="103"/>
      <c r="I30" s="119"/>
      <c r="J30" s="57"/>
      <c r="K30" s="57"/>
      <c r="L30" s="103"/>
      <c r="M30" s="119"/>
      <c r="N30" s="57"/>
      <c r="O30" s="57"/>
      <c r="P30" s="103"/>
      <c r="Q30" s="57"/>
      <c r="R30" s="57"/>
      <c r="S30" s="57"/>
      <c r="T30" s="57"/>
      <c r="U30" s="57"/>
      <c r="V30" s="57"/>
      <c r="W30" s="683" t="s">
        <v>1708</v>
      </c>
      <c r="X30" s="57" t="s">
        <v>953</v>
      </c>
      <c r="Y30" s="57"/>
      <c r="Z30" s="57"/>
      <c r="AA30" s="57"/>
      <c r="AB30" s="57" t="s">
        <v>1649</v>
      </c>
      <c r="AC30" s="1814"/>
      <c r="AD30" s="1814"/>
      <c r="AE30" s="1814"/>
      <c r="AF30" s="1814"/>
      <c r="AG30" s="57" t="s">
        <v>1650</v>
      </c>
      <c r="AH30" s="57"/>
      <c r="AI30" s="57"/>
      <c r="AJ30" s="103"/>
      <c r="AK30" s="105"/>
      <c r="AL30" s="58"/>
      <c r="AM30" s="58"/>
      <c r="AN30" s="58"/>
      <c r="AO30" s="119"/>
      <c r="AP30" s="57"/>
      <c r="AQ30" s="106"/>
      <c r="AR30" s="57"/>
      <c r="AS30" s="57"/>
      <c r="AT30" s="57"/>
      <c r="AU30" s="57"/>
      <c r="AV30" s="57"/>
      <c r="AW30" s="57"/>
    </row>
    <row r="31" spans="1:49" ht="12" customHeight="1">
      <c r="A31" s="1943"/>
      <c r="B31" s="119"/>
      <c r="C31" s="57"/>
      <c r="D31" s="57"/>
      <c r="E31" s="103"/>
      <c r="F31" s="119"/>
      <c r="G31" s="57"/>
      <c r="H31" s="103"/>
      <c r="I31" s="119"/>
      <c r="J31" s="57"/>
      <c r="K31" s="57"/>
      <c r="L31" s="103"/>
      <c r="M31" s="119"/>
      <c r="N31" s="57"/>
      <c r="O31" s="57"/>
      <c r="P31" s="103"/>
      <c r="Q31" s="111"/>
      <c r="R31" s="111" t="s">
        <v>954</v>
      </c>
      <c r="S31" s="111"/>
      <c r="T31" s="111"/>
      <c r="U31" s="111"/>
      <c r="V31" s="111"/>
      <c r="W31" s="111"/>
      <c r="X31" s="111"/>
      <c r="Y31" s="111"/>
      <c r="Z31" s="111"/>
      <c r="AA31" s="111"/>
      <c r="AB31" s="111" t="s">
        <v>1382</v>
      </c>
      <c r="AC31" s="1814"/>
      <c r="AD31" s="1814"/>
      <c r="AE31" s="1814"/>
      <c r="AF31" s="1814"/>
      <c r="AG31" s="111" t="s">
        <v>2026</v>
      </c>
      <c r="AH31" s="111"/>
      <c r="AI31" s="111"/>
      <c r="AJ31" s="152"/>
      <c r="AK31" s="105"/>
      <c r="AL31" s="58"/>
      <c r="AM31" s="58"/>
      <c r="AN31" s="58"/>
      <c r="AO31" s="119"/>
      <c r="AP31" s="57"/>
      <c r="AQ31" s="106"/>
      <c r="AR31" s="57"/>
      <c r="AS31" s="57"/>
      <c r="AT31" s="57"/>
      <c r="AU31" s="57"/>
      <c r="AV31" s="57"/>
      <c r="AW31" s="57"/>
    </row>
    <row r="32" spans="1:49" ht="12" customHeight="1">
      <c r="A32" s="1943"/>
      <c r="B32" s="119"/>
      <c r="C32" s="57"/>
      <c r="D32" s="57"/>
      <c r="E32" s="103"/>
      <c r="F32" s="119"/>
      <c r="G32" s="57"/>
      <c r="H32" s="103"/>
      <c r="I32" s="119"/>
      <c r="J32" s="57"/>
      <c r="K32" s="57"/>
      <c r="L32" s="103"/>
      <c r="M32" s="119"/>
      <c r="N32" s="57"/>
      <c r="O32" s="57"/>
      <c r="P32" s="103"/>
      <c r="Q32" s="109" t="s">
        <v>130</v>
      </c>
      <c r="R32" s="109" t="s">
        <v>962</v>
      </c>
      <c r="S32" s="109"/>
      <c r="T32" s="109"/>
      <c r="U32" s="109"/>
      <c r="V32" s="109"/>
      <c r="W32" s="109"/>
      <c r="X32" s="109"/>
      <c r="Y32" s="109"/>
      <c r="Z32" s="109"/>
      <c r="AA32" s="57"/>
      <c r="AB32" s="109"/>
      <c r="AC32" s="109"/>
      <c r="AD32" s="109"/>
      <c r="AE32" s="109"/>
      <c r="AF32" s="109"/>
      <c r="AG32" s="109"/>
      <c r="AH32" s="109"/>
      <c r="AI32" s="109"/>
      <c r="AJ32" s="110"/>
      <c r="AK32" s="105"/>
      <c r="AL32" s="58"/>
      <c r="AM32" s="58"/>
      <c r="AN32" s="58"/>
      <c r="AO32" s="119"/>
      <c r="AP32" s="57"/>
      <c r="AQ32" s="106"/>
      <c r="AR32" s="57"/>
      <c r="AS32" s="57"/>
      <c r="AT32" s="57"/>
      <c r="AU32" s="57"/>
      <c r="AV32" s="57"/>
      <c r="AW32" s="57"/>
    </row>
    <row r="33" spans="1:49" ht="12" customHeight="1">
      <c r="A33" s="1943"/>
      <c r="B33" s="119"/>
      <c r="C33" s="57"/>
      <c r="D33" s="57"/>
      <c r="E33" s="103"/>
      <c r="F33" s="119"/>
      <c r="G33" s="57"/>
      <c r="H33" s="103"/>
      <c r="I33" s="119"/>
      <c r="J33" s="57"/>
      <c r="K33" s="57"/>
      <c r="L33" s="103"/>
      <c r="M33" s="119"/>
      <c r="N33" s="57"/>
      <c r="O33" s="57"/>
      <c r="P33" s="103"/>
      <c r="Q33" s="57"/>
      <c r="R33" s="57" t="s">
        <v>958</v>
      </c>
      <c r="S33" s="57"/>
      <c r="T33" s="57"/>
      <c r="U33" s="57"/>
      <c r="V33" s="57"/>
      <c r="W33" s="57"/>
      <c r="X33" s="57"/>
      <c r="Y33" s="57"/>
      <c r="Z33" s="57"/>
      <c r="AA33" s="57"/>
      <c r="AB33" s="57" t="s">
        <v>1806</v>
      </c>
      <c r="AC33" s="1814"/>
      <c r="AD33" s="1814"/>
      <c r="AE33" s="1814"/>
      <c r="AF33" s="1814"/>
      <c r="AG33" s="57" t="s">
        <v>201</v>
      </c>
      <c r="AH33" s="57"/>
      <c r="AI33" s="57"/>
      <c r="AJ33" s="103"/>
      <c r="AK33" s="105"/>
      <c r="AL33" s="58"/>
      <c r="AM33" s="58"/>
      <c r="AN33" s="58"/>
      <c r="AO33" s="119"/>
      <c r="AP33" s="57"/>
      <c r="AQ33" s="106"/>
      <c r="AR33" s="57"/>
      <c r="AS33" s="57"/>
      <c r="AT33" s="57"/>
      <c r="AU33" s="57"/>
      <c r="AV33" s="57"/>
      <c r="AW33" s="57"/>
    </row>
    <row r="34" spans="1:49" ht="12" customHeight="1">
      <c r="A34" s="1943"/>
      <c r="B34" s="119"/>
      <c r="C34" s="57"/>
      <c r="D34" s="57"/>
      <c r="E34" s="103"/>
      <c r="F34" s="119"/>
      <c r="G34" s="57"/>
      <c r="H34" s="103"/>
      <c r="I34" s="119"/>
      <c r="J34" s="57"/>
      <c r="K34" s="57"/>
      <c r="L34" s="103"/>
      <c r="M34" s="119"/>
      <c r="N34" s="57"/>
      <c r="O34" s="57"/>
      <c r="P34" s="103"/>
      <c r="Q34" s="57"/>
      <c r="R34" s="57" t="s">
        <v>951</v>
      </c>
      <c r="S34" s="57"/>
      <c r="T34" s="57"/>
      <c r="U34" s="57"/>
      <c r="V34" s="57"/>
      <c r="W34" s="683" t="s">
        <v>974</v>
      </c>
      <c r="X34" s="57" t="s">
        <v>952</v>
      </c>
      <c r="Y34" s="57"/>
      <c r="Z34" s="57"/>
      <c r="AA34" s="57"/>
      <c r="AB34" s="57" t="s">
        <v>422</v>
      </c>
      <c r="AC34" s="1814"/>
      <c r="AD34" s="1814"/>
      <c r="AE34" s="1814"/>
      <c r="AF34" s="1814"/>
      <c r="AG34" s="57" t="s">
        <v>803</v>
      </c>
      <c r="AH34" s="57"/>
      <c r="AI34" s="57"/>
      <c r="AJ34" s="103"/>
      <c r="AK34" s="105"/>
      <c r="AL34" s="58"/>
      <c r="AM34" s="58"/>
      <c r="AN34" s="58"/>
      <c r="AO34" s="119"/>
      <c r="AP34" s="57"/>
      <c r="AQ34" s="106"/>
      <c r="AR34" s="57"/>
      <c r="AS34" s="57"/>
      <c r="AT34" s="57"/>
      <c r="AU34" s="57"/>
      <c r="AV34" s="57"/>
      <c r="AW34" s="57"/>
    </row>
    <row r="35" spans="1:49" ht="12" customHeight="1">
      <c r="A35" s="1943"/>
      <c r="B35" s="119"/>
      <c r="C35" s="57"/>
      <c r="D35" s="57"/>
      <c r="E35" s="103"/>
      <c r="F35" s="119"/>
      <c r="G35" s="57"/>
      <c r="H35" s="103"/>
      <c r="I35" s="119"/>
      <c r="J35" s="57"/>
      <c r="K35" s="57"/>
      <c r="L35" s="103"/>
      <c r="M35" s="119"/>
      <c r="N35" s="57"/>
      <c r="O35" s="57"/>
      <c r="P35" s="103"/>
      <c r="Q35" s="57"/>
      <c r="R35" s="57"/>
      <c r="S35" s="57"/>
      <c r="T35" s="57"/>
      <c r="U35" s="57"/>
      <c r="V35" s="57"/>
      <c r="W35" s="683" t="s">
        <v>1708</v>
      </c>
      <c r="X35" s="57" t="s">
        <v>963</v>
      </c>
      <c r="Y35" s="57"/>
      <c r="Z35" s="57"/>
      <c r="AA35" s="57"/>
      <c r="AB35" s="57" t="s">
        <v>1386</v>
      </c>
      <c r="AC35" s="1814"/>
      <c r="AD35" s="1814"/>
      <c r="AE35" s="1814"/>
      <c r="AF35" s="1814"/>
      <c r="AG35" s="57" t="s">
        <v>804</v>
      </c>
      <c r="AH35" s="57"/>
      <c r="AI35" s="57"/>
      <c r="AJ35" s="103"/>
      <c r="AK35" s="105"/>
      <c r="AL35" s="58"/>
      <c r="AM35" s="58"/>
      <c r="AN35" s="58"/>
      <c r="AO35" s="119"/>
      <c r="AP35" s="57"/>
      <c r="AQ35" s="106"/>
      <c r="AR35" s="57"/>
      <c r="AS35" s="57"/>
      <c r="AT35" s="57"/>
      <c r="AU35" s="57"/>
      <c r="AV35" s="57"/>
      <c r="AW35" s="57"/>
    </row>
    <row r="36" spans="1:49" ht="12" customHeight="1">
      <c r="A36" s="1943"/>
      <c r="B36" s="119"/>
      <c r="C36" s="57"/>
      <c r="D36" s="57"/>
      <c r="E36" s="103"/>
      <c r="F36" s="119"/>
      <c r="G36" s="57"/>
      <c r="H36" s="103"/>
      <c r="I36" s="122"/>
      <c r="J36" s="111"/>
      <c r="K36" s="111"/>
      <c r="L36" s="152"/>
      <c r="M36" s="122"/>
      <c r="N36" s="111"/>
      <c r="O36" s="111"/>
      <c r="P36" s="152"/>
      <c r="Q36" s="111"/>
      <c r="R36" s="111" t="s">
        <v>954</v>
      </c>
      <c r="S36" s="111"/>
      <c r="T36" s="111"/>
      <c r="U36" s="111"/>
      <c r="V36" s="111"/>
      <c r="W36" s="111"/>
      <c r="X36" s="111"/>
      <c r="Y36" s="111"/>
      <c r="Z36" s="111"/>
      <c r="AA36" s="111"/>
      <c r="AB36" s="111" t="s">
        <v>1382</v>
      </c>
      <c r="AC36" s="1652"/>
      <c r="AD36" s="1652"/>
      <c r="AE36" s="1652"/>
      <c r="AF36" s="1652"/>
      <c r="AG36" s="111" t="s">
        <v>2026</v>
      </c>
      <c r="AH36" s="111"/>
      <c r="AI36" s="111"/>
      <c r="AJ36" s="152"/>
      <c r="AK36" s="105"/>
      <c r="AL36" s="58"/>
      <c r="AM36" s="58"/>
      <c r="AN36" s="58"/>
      <c r="AO36" s="122"/>
      <c r="AP36" s="111"/>
      <c r="AQ36" s="114"/>
      <c r="AR36" s="57"/>
      <c r="AS36" s="57"/>
      <c r="AT36" s="57"/>
      <c r="AU36" s="57"/>
      <c r="AV36" s="57"/>
      <c r="AW36" s="57"/>
    </row>
    <row r="37" spans="1:49" ht="12" customHeight="1">
      <c r="A37" s="1943"/>
      <c r="B37" s="119"/>
      <c r="C37" s="57"/>
      <c r="D37" s="57"/>
      <c r="E37" s="103"/>
      <c r="F37" s="119"/>
      <c r="G37" s="57"/>
      <c r="H37" s="103"/>
      <c r="I37" s="138" t="s">
        <v>1343</v>
      </c>
      <c r="J37" s="109"/>
      <c r="K37" s="109"/>
      <c r="L37" s="110"/>
      <c r="M37" s="138" t="s">
        <v>964</v>
      </c>
      <c r="N37" s="109"/>
      <c r="O37" s="109"/>
      <c r="P37" s="110"/>
      <c r="Q37" s="57" t="s">
        <v>122</v>
      </c>
      <c r="R37" s="57" t="s">
        <v>965</v>
      </c>
      <c r="S37" s="57"/>
      <c r="T37" s="57"/>
      <c r="U37" s="57"/>
      <c r="V37" s="57"/>
      <c r="W37" s="57"/>
      <c r="X37" s="57"/>
      <c r="Y37" s="57"/>
      <c r="Z37" s="57"/>
      <c r="AA37" s="57" t="s">
        <v>468</v>
      </c>
      <c r="AB37" s="1649"/>
      <c r="AC37" s="1649"/>
      <c r="AD37" s="1649"/>
      <c r="AE37" s="1649"/>
      <c r="AF37" s="1649"/>
      <c r="AG37" s="57" t="s">
        <v>203</v>
      </c>
      <c r="AH37" s="57"/>
      <c r="AI37" s="57"/>
      <c r="AJ37" s="57"/>
      <c r="AK37" s="685" t="s">
        <v>1107</v>
      </c>
      <c r="AL37" s="153" t="s">
        <v>1039</v>
      </c>
      <c r="AM37" s="153"/>
      <c r="AN37" s="153"/>
      <c r="AO37" s="138" t="s">
        <v>1682</v>
      </c>
      <c r="AP37" s="109" t="s">
        <v>1829</v>
      </c>
      <c r="AQ37" s="533"/>
      <c r="AR37" s="57"/>
      <c r="AS37" s="57"/>
      <c r="AT37" s="57"/>
      <c r="AU37" s="57"/>
      <c r="AV37" s="57"/>
      <c r="AW37" s="57"/>
    </row>
    <row r="38" spans="1:49" ht="12" customHeight="1">
      <c r="A38" s="1943"/>
      <c r="B38" s="119"/>
      <c r="C38" s="57"/>
      <c r="D38" s="57"/>
      <c r="E38" s="103"/>
      <c r="F38" s="119"/>
      <c r="G38" s="57"/>
      <c r="H38" s="103"/>
      <c r="I38" s="119" t="s">
        <v>1344</v>
      </c>
      <c r="J38" s="57"/>
      <c r="K38" s="57"/>
      <c r="L38" s="103"/>
      <c r="M38" s="122"/>
      <c r="N38" s="111"/>
      <c r="O38" s="111"/>
      <c r="P38" s="152"/>
      <c r="Q38" s="57"/>
      <c r="R38" s="57" t="s">
        <v>967</v>
      </c>
      <c r="S38" s="57"/>
      <c r="T38" s="57"/>
      <c r="U38" s="57"/>
      <c r="V38" s="57"/>
      <c r="W38" s="57"/>
      <c r="X38" s="57"/>
      <c r="Y38" s="57"/>
      <c r="Z38" s="57"/>
      <c r="AA38" s="57" t="s">
        <v>1404</v>
      </c>
      <c r="AB38" s="1649"/>
      <c r="AC38" s="1649"/>
      <c r="AD38" s="1649"/>
      <c r="AE38" s="1649"/>
      <c r="AF38" s="1649"/>
      <c r="AG38" s="57" t="s">
        <v>797</v>
      </c>
      <c r="AH38" s="57"/>
      <c r="AI38" s="57"/>
      <c r="AJ38" s="57"/>
      <c r="AK38" s="682" t="s">
        <v>1107</v>
      </c>
      <c r="AL38" s="58" t="s">
        <v>1618</v>
      </c>
      <c r="AM38" s="58"/>
      <c r="AN38" s="58"/>
      <c r="AO38" s="119" t="s">
        <v>1392</v>
      </c>
      <c r="AP38" s="57" t="s">
        <v>1830</v>
      </c>
      <c r="AQ38" s="106"/>
      <c r="AR38" s="57"/>
      <c r="AS38" s="57"/>
      <c r="AT38" s="57"/>
      <c r="AU38" s="57"/>
      <c r="AV38" s="57"/>
      <c r="AW38" s="57"/>
    </row>
    <row r="39" spans="1:49" ht="12" customHeight="1">
      <c r="A39" s="1943"/>
      <c r="B39" s="119"/>
      <c r="C39" s="57"/>
      <c r="D39" s="57"/>
      <c r="E39" s="103"/>
      <c r="F39" s="119"/>
      <c r="G39" s="57"/>
      <c r="H39" s="103"/>
      <c r="I39" s="119"/>
      <c r="J39" s="57"/>
      <c r="K39" s="57"/>
      <c r="L39" s="103"/>
      <c r="M39" s="138" t="s">
        <v>968</v>
      </c>
      <c r="N39" s="109"/>
      <c r="O39" s="109"/>
      <c r="P39" s="110"/>
      <c r="Q39" s="138" t="s">
        <v>789</v>
      </c>
      <c r="R39" s="109" t="s">
        <v>943</v>
      </c>
      <c r="S39" s="109"/>
      <c r="T39" s="109"/>
      <c r="U39" s="109"/>
      <c r="V39" s="109"/>
      <c r="W39" s="109"/>
      <c r="X39" s="109"/>
      <c r="Y39" s="109"/>
      <c r="Z39" s="109"/>
      <c r="AA39" s="109" t="s">
        <v>790</v>
      </c>
      <c r="AB39" s="1735"/>
      <c r="AC39" s="1735"/>
      <c r="AD39" s="1735"/>
      <c r="AE39" s="1735"/>
      <c r="AF39" s="1735"/>
      <c r="AG39" s="109" t="s">
        <v>791</v>
      </c>
      <c r="AH39" s="109"/>
      <c r="AI39" s="109"/>
      <c r="AJ39" s="110"/>
      <c r="AK39" s="682" t="s">
        <v>1107</v>
      </c>
      <c r="AL39" s="1940" t="s">
        <v>506</v>
      </c>
      <c r="AM39" s="1940"/>
      <c r="AN39" s="1941"/>
      <c r="AO39" s="119"/>
      <c r="AP39" s="57"/>
      <c r="AQ39" s="106"/>
      <c r="AR39" s="57"/>
      <c r="AS39" s="57"/>
      <c r="AT39" s="57" t="s">
        <v>386</v>
      </c>
      <c r="AU39" s="57" t="s">
        <v>388</v>
      </c>
      <c r="AV39" s="57" t="s">
        <v>389</v>
      </c>
      <c r="AW39" s="57"/>
    </row>
    <row r="40" spans="1:49" ht="12" customHeight="1">
      <c r="A40" s="1943"/>
      <c r="B40" s="119"/>
      <c r="C40" s="57"/>
      <c r="D40" s="57"/>
      <c r="E40" s="103"/>
      <c r="F40" s="119"/>
      <c r="G40" s="57"/>
      <c r="H40" s="103"/>
      <c r="I40" s="119"/>
      <c r="J40" s="57"/>
      <c r="K40" s="57"/>
      <c r="L40" s="103"/>
      <c r="M40" s="119"/>
      <c r="N40" s="57"/>
      <c r="O40" s="57"/>
      <c r="P40" s="103"/>
      <c r="Q40" s="119" t="s">
        <v>1224</v>
      </c>
      <c r="R40" s="57" t="s">
        <v>714</v>
      </c>
      <c r="S40" s="57"/>
      <c r="T40" s="57"/>
      <c r="U40" s="57"/>
      <c r="V40" s="57"/>
      <c r="W40" s="57"/>
      <c r="X40" s="57"/>
      <c r="Y40" s="57"/>
      <c r="Z40" s="57"/>
      <c r="AA40" s="57" t="s">
        <v>794</v>
      </c>
      <c r="AB40" s="1649"/>
      <c r="AC40" s="1649"/>
      <c r="AD40" s="1649"/>
      <c r="AE40" s="1649"/>
      <c r="AF40" s="1649"/>
      <c r="AG40" s="57" t="s">
        <v>204</v>
      </c>
      <c r="AH40" s="57"/>
      <c r="AI40" s="57"/>
      <c r="AJ40" s="57"/>
      <c r="AK40" s="105"/>
      <c r="AL40" s="58"/>
      <c r="AM40" s="58"/>
      <c r="AN40" s="58"/>
      <c r="AO40" s="119"/>
      <c r="AP40" s="57"/>
      <c r="AQ40" s="106"/>
      <c r="AR40" s="57"/>
      <c r="AS40" s="57"/>
      <c r="AT40" s="57" t="s">
        <v>386</v>
      </c>
      <c r="AU40" s="57" t="s">
        <v>969</v>
      </c>
      <c r="AV40" s="57" t="s">
        <v>970</v>
      </c>
      <c r="AW40" s="57" t="s">
        <v>971</v>
      </c>
    </row>
    <row r="41" spans="1:49" ht="12" customHeight="1">
      <c r="A41" s="1943"/>
      <c r="B41" s="119"/>
      <c r="C41" s="57"/>
      <c r="D41" s="57"/>
      <c r="E41" s="103"/>
      <c r="F41" s="119"/>
      <c r="G41" s="57"/>
      <c r="H41" s="103"/>
      <c r="I41" s="119"/>
      <c r="J41" s="57"/>
      <c r="K41" s="57"/>
      <c r="L41" s="103"/>
      <c r="M41" s="119"/>
      <c r="N41" s="57"/>
      <c r="O41" s="57"/>
      <c r="P41" s="103"/>
      <c r="Q41" s="119" t="s">
        <v>1224</v>
      </c>
      <c r="R41" s="57" t="s">
        <v>972</v>
      </c>
      <c r="S41" s="57"/>
      <c r="T41" s="57"/>
      <c r="U41" s="57"/>
      <c r="V41" s="57"/>
      <c r="W41" s="57"/>
      <c r="X41" s="57"/>
      <c r="Y41" s="57"/>
      <c r="Z41" s="57"/>
      <c r="AA41" s="57" t="s">
        <v>790</v>
      </c>
      <c r="AB41" s="1649"/>
      <c r="AC41" s="1649"/>
      <c r="AD41" s="1649"/>
      <c r="AE41" s="1649"/>
      <c r="AF41" s="1649"/>
      <c r="AG41" s="57" t="s">
        <v>791</v>
      </c>
      <c r="AH41" s="57"/>
      <c r="AI41" s="57"/>
      <c r="AJ41" s="57"/>
      <c r="AK41" s="105"/>
      <c r="AL41" s="58"/>
      <c r="AM41" s="58"/>
      <c r="AN41" s="58"/>
      <c r="AO41" s="119"/>
      <c r="AP41" s="57"/>
      <c r="AQ41" s="106"/>
      <c r="AR41" s="57"/>
      <c r="AS41" s="57"/>
      <c r="AT41" s="57" t="s">
        <v>386</v>
      </c>
      <c r="AU41" s="57" t="s">
        <v>388</v>
      </c>
      <c r="AV41" s="57" t="s">
        <v>389</v>
      </c>
      <c r="AW41" s="57"/>
    </row>
    <row r="42" spans="1:49" ht="12" customHeight="1">
      <c r="A42" s="1943"/>
      <c r="B42" s="119"/>
      <c r="C42" s="57"/>
      <c r="D42" s="57"/>
      <c r="E42" s="103"/>
      <c r="F42" s="119"/>
      <c r="G42" s="57"/>
      <c r="H42" s="103"/>
      <c r="I42" s="119"/>
      <c r="J42" s="57"/>
      <c r="K42" s="57"/>
      <c r="L42" s="103"/>
      <c r="M42" s="119"/>
      <c r="N42" s="57"/>
      <c r="O42" s="57"/>
      <c r="P42" s="103"/>
      <c r="Q42" s="119"/>
      <c r="R42" s="683" t="s">
        <v>205</v>
      </c>
      <c r="S42" s="57" t="s">
        <v>973</v>
      </c>
      <c r="T42" s="57"/>
      <c r="U42" s="57"/>
      <c r="V42" s="57"/>
      <c r="W42" s="57"/>
      <c r="X42" s="57"/>
      <c r="Y42" s="57"/>
      <c r="Z42" s="57"/>
      <c r="AA42" s="57"/>
      <c r="AB42" s="57"/>
      <c r="AC42" s="57"/>
      <c r="AD42" s="57"/>
      <c r="AE42" s="57"/>
      <c r="AF42" s="57"/>
      <c r="AG42" s="57"/>
      <c r="AH42" s="57"/>
      <c r="AI42" s="57"/>
      <c r="AJ42" s="57"/>
      <c r="AK42" s="105"/>
      <c r="AL42" s="58"/>
      <c r="AM42" s="58"/>
      <c r="AN42" s="58"/>
      <c r="AO42" s="119"/>
      <c r="AP42" s="57"/>
      <c r="AQ42" s="106"/>
      <c r="AR42" s="57"/>
      <c r="AS42" s="57"/>
      <c r="AT42" s="57"/>
      <c r="AU42" s="57"/>
      <c r="AV42" s="57"/>
      <c r="AW42" s="57"/>
    </row>
    <row r="43" spans="1:49" ht="12" customHeight="1">
      <c r="A43" s="1943"/>
      <c r="B43" s="119"/>
      <c r="C43" s="57"/>
      <c r="D43" s="57"/>
      <c r="E43" s="103"/>
      <c r="F43" s="119"/>
      <c r="G43" s="57"/>
      <c r="H43" s="103"/>
      <c r="I43" s="119"/>
      <c r="J43" s="57"/>
      <c r="K43" s="57"/>
      <c r="L43" s="103"/>
      <c r="M43" s="122"/>
      <c r="N43" s="111"/>
      <c r="O43" s="111"/>
      <c r="P43" s="152"/>
      <c r="Q43" s="119"/>
      <c r="R43" s="683" t="s">
        <v>1708</v>
      </c>
      <c r="S43" s="57" t="s">
        <v>975</v>
      </c>
      <c r="T43" s="57"/>
      <c r="U43" s="57"/>
      <c r="V43" s="57"/>
      <c r="W43" s="57"/>
      <c r="X43" s="57"/>
      <c r="Y43" s="57"/>
      <c r="Z43" s="57"/>
      <c r="AA43" s="57"/>
      <c r="AB43" s="57"/>
      <c r="AC43" s="57"/>
      <c r="AD43" s="57"/>
      <c r="AE43" s="57"/>
      <c r="AF43" s="57"/>
      <c r="AG43" s="57"/>
      <c r="AH43" s="57"/>
      <c r="AI43" s="57"/>
      <c r="AJ43" s="57"/>
      <c r="AK43" s="105"/>
      <c r="AL43" s="58"/>
      <c r="AM43" s="58"/>
      <c r="AN43" s="58"/>
      <c r="AO43" s="122"/>
      <c r="AP43" s="111"/>
      <c r="AQ43" s="114"/>
      <c r="AR43" s="57"/>
      <c r="AS43" s="57"/>
      <c r="AT43" s="57"/>
      <c r="AU43" s="57"/>
      <c r="AV43" s="57"/>
      <c r="AW43" s="57"/>
    </row>
    <row r="44" spans="1:49" ht="12" customHeight="1">
      <c r="A44" s="1943"/>
      <c r="B44" s="119"/>
      <c r="C44" s="57"/>
      <c r="D44" s="57"/>
      <c r="E44" s="103"/>
      <c r="F44" s="119"/>
      <c r="G44" s="57"/>
      <c r="H44" s="103"/>
      <c r="I44" s="138" t="s">
        <v>1345</v>
      </c>
      <c r="J44" s="109"/>
      <c r="K44" s="109"/>
      <c r="L44" s="110"/>
      <c r="M44" s="138" t="s">
        <v>976</v>
      </c>
      <c r="N44" s="109"/>
      <c r="O44" s="109"/>
      <c r="P44" s="110"/>
      <c r="Q44" s="138" t="s">
        <v>393</v>
      </c>
      <c r="R44" s="109" t="s">
        <v>977</v>
      </c>
      <c r="S44" s="109"/>
      <c r="T44" s="109"/>
      <c r="U44" s="109"/>
      <c r="V44" s="109"/>
      <c r="W44" s="109"/>
      <c r="X44" s="109"/>
      <c r="Y44" s="109"/>
      <c r="Z44" s="109"/>
      <c r="AA44" s="109" t="s">
        <v>1773</v>
      </c>
      <c r="AB44" s="1735"/>
      <c r="AC44" s="1735"/>
      <c r="AD44" s="1735"/>
      <c r="AE44" s="1735"/>
      <c r="AF44" s="1735"/>
      <c r="AG44" s="109" t="s">
        <v>966</v>
      </c>
      <c r="AH44" s="109"/>
      <c r="AI44" s="109"/>
      <c r="AJ44" s="110"/>
      <c r="AK44" s="685" t="s">
        <v>1107</v>
      </c>
      <c r="AL44" s="153" t="s">
        <v>1039</v>
      </c>
      <c r="AM44" s="153"/>
      <c r="AN44" s="153"/>
      <c r="AO44" s="138" t="s">
        <v>1682</v>
      </c>
      <c r="AP44" s="109" t="s">
        <v>1829</v>
      </c>
      <c r="AQ44" s="533"/>
      <c r="AR44" s="57"/>
      <c r="AS44" s="57"/>
      <c r="AT44" s="57" t="s">
        <v>978</v>
      </c>
      <c r="AU44" s="57" t="s">
        <v>979</v>
      </c>
      <c r="AV44" s="57" t="s">
        <v>980</v>
      </c>
      <c r="AW44" s="57" t="s">
        <v>981</v>
      </c>
    </row>
    <row r="45" spans="1:49" ht="12" customHeight="1">
      <c r="A45" s="1943"/>
      <c r="B45" s="119"/>
      <c r="C45" s="57"/>
      <c r="D45" s="57"/>
      <c r="E45" s="103"/>
      <c r="F45" s="119"/>
      <c r="G45" s="57"/>
      <c r="H45" s="103"/>
      <c r="I45" s="119" t="s">
        <v>1346</v>
      </c>
      <c r="J45" s="57"/>
      <c r="K45" s="57"/>
      <c r="L45" s="103"/>
      <c r="M45" s="122"/>
      <c r="N45" s="111"/>
      <c r="O45" s="111"/>
      <c r="P45" s="152"/>
      <c r="Q45" s="119" t="s">
        <v>393</v>
      </c>
      <c r="R45" s="57" t="s">
        <v>982</v>
      </c>
      <c r="S45" s="57"/>
      <c r="T45" s="57"/>
      <c r="U45" s="57"/>
      <c r="V45" s="57"/>
      <c r="W45" s="57"/>
      <c r="X45" s="57"/>
      <c r="Y45" s="57"/>
      <c r="Z45" s="57"/>
      <c r="AA45" s="57" t="s">
        <v>1773</v>
      </c>
      <c r="AB45" s="1649"/>
      <c r="AC45" s="1649"/>
      <c r="AD45" s="1649"/>
      <c r="AE45" s="1649"/>
      <c r="AF45" s="1649"/>
      <c r="AG45" s="57" t="s">
        <v>206</v>
      </c>
      <c r="AH45" s="57"/>
      <c r="AI45" s="57"/>
      <c r="AJ45" s="57"/>
      <c r="AK45" s="682" t="s">
        <v>1107</v>
      </c>
      <c r="AL45" s="58" t="s">
        <v>1618</v>
      </c>
      <c r="AM45" s="58"/>
      <c r="AN45" s="58"/>
      <c r="AO45" s="119" t="s">
        <v>1392</v>
      </c>
      <c r="AP45" s="57" t="s">
        <v>1830</v>
      </c>
      <c r="AQ45" s="106"/>
      <c r="AR45" s="57"/>
      <c r="AS45" s="57"/>
      <c r="AT45" s="57" t="s">
        <v>1687</v>
      </c>
      <c r="AU45" s="57" t="s">
        <v>1688</v>
      </c>
      <c r="AV45" s="57" t="s">
        <v>1689</v>
      </c>
      <c r="AW45" s="57" t="s">
        <v>1690</v>
      </c>
    </row>
    <row r="46" spans="1:49" ht="12" customHeight="1">
      <c r="A46" s="1943"/>
      <c r="B46" s="119"/>
      <c r="C46" s="57"/>
      <c r="D46" s="57"/>
      <c r="E46" s="103"/>
      <c r="F46" s="119"/>
      <c r="G46" s="57"/>
      <c r="H46" s="103"/>
      <c r="I46" s="119" t="s">
        <v>1347</v>
      </c>
      <c r="J46" s="57"/>
      <c r="K46" s="57"/>
      <c r="L46" s="103"/>
      <c r="M46" s="138" t="s">
        <v>1348</v>
      </c>
      <c r="N46" s="109"/>
      <c r="O46" s="109"/>
      <c r="P46" s="110"/>
      <c r="Q46" s="138" t="s">
        <v>207</v>
      </c>
      <c r="R46" s="109" t="s">
        <v>1696</v>
      </c>
      <c r="S46" s="109"/>
      <c r="T46" s="109"/>
      <c r="U46" s="109"/>
      <c r="V46" s="109"/>
      <c r="W46" s="109"/>
      <c r="X46" s="109"/>
      <c r="Y46" s="109"/>
      <c r="Z46" s="109"/>
      <c r="AA46" s="109"/>
      <c r="AB46" s="109"/>
      <c r="AC46" s="109"/>
      <c r="AD46" s="109"/>
      <c r="AE46" s="109"/>
      <c r="AF46" s="109"/>
      <c r="AG46" s="109"/>
      <c r="AH46" s="109"/>
      <c r="AI46" s="109"/>
      <c r="AJ46" s="110"/>
      <c r="AK46" s="682" t="s">
        <v>1107</v>
      </c>
      <c r="AL46" s="1940" t="s">
        <v>506</v>
      </c>
      <c r="AM46" s="1940"/>
      <c r="AN46" s="1941"/>
      <c r="AO46" s="119"/>
      <c r="AP46" s="57"/>
      <c r="AQ46" s="106"/>
      <c r="AR46" s="57"/>
      <c r="AS46" s="57"/>
      <c r="AT46" s="57"/>
      <c r="AU46" s="57"/>
      <c r="AV46" s="57"/>
      <c r="AW46" s="57"/>
    </row>
    <row r="47" spans="1:49" ht="12" customHeight="1">
      <c r="A47" s="1943"/>
      <c r="B47" s="119"/>
      <c r="C47" s="57"/>
      <c r="D47" s="57"/>
      <c r="E47" s="103"/>
      <c r="F47" s="119"/>
      <c r="G47" s="57"/>
      <c r="H47" s="103"/>
      <c r="I47" s="119" t="s">
        <v>1349</v>
      </c>
      <c r="J47" s="57"/>
      <c r="K47" s="57"/>
      <c r="L47" s="103"/>
      <c r="M47" s="168"/>
      <c r="N47" s="169"/>
      <c r="O47" s="169"/>
      <c r="P47" s="574"/>
      <c r="Q47" s="168"/>
      <c r="R47" s="696" t="s">
        <v>1084</v>
      </c>
      <c r="S47" s="169" t="s">
        <v>1697</v>
      </c>
      <c r="T47" s="169"/>
      <c r="U47" s="169"/>
      <c r="V47" s="169"/>
      <c r="W47" s="696" t="s">
        <v>1708</v>
      </c>
      <c r="X47" s="169" t="s">
        <v>410</v>
      </c>
      <c r="Y47" s="169"/>
      <c r="Z47" s="169"/>
      <c r="AA47" s="169"/>
      <c r="AB47" s="169"/>
      <c r="AC47" s="169"/>
      <c r="AD47" s="169"/>
      <c r="AE47" s="169"/>
      <c r="AF47" s="169"/>
      <c r="AG47" s="169"/>
      <c r="AH47" s="169"/>
      <c r="AI47" s="169"/>
      <c r="AJ47" s="574"/>
      <c r="AK47" s="682" t="s">
        <v>1107</v>
      </c>
      <c r="AL47" s="58" t="s">
        <v>208</v>
      </c>
      <c r="AM47" s="58"/>
      <c r="AN47" s="58"/>
      <c r="AO47" s="119"/>
      <c r="AP47" s="57"/>
      <c r="AQ47" s="106"/>
      <c r="AR47" s="57"/>
      <c r="AS47" s="57"/>
      <c r="AT47" s="57"/>
      <c r="AU47" s="57"/>
      <c r="AV47" s="57"/>
      <c r="AW47" s="57"/>
    </row>
    <row r="48" spans="1:49" ht="12" customHeight="1">
      <c r="A48" s="1943"/>
      <c r="B48" s="119"/>
      <c r="C48" s="57"/>
      <c r="D48" s="57"/>
      <c r="E48" s="103"/>
      <c r="F48" s="119"/>
      <c r="G48" s="57"/>
      <c r="H48" s="103"/>
      <c r="I48" s="119"/>
      <c r="J48" s="57"/>
      <c r="K48" s="57"/>
      <c r="L48" s="103"/>
      <c r="M48" s="119"/>
      <c r="N48" s="57"/>
      <c r="O48" s="57"/>
      <c r="P48" s="103"/>
      <c r="Q48" s="119" t="s">
        <v>427</v>
      </c>
      <c r="R48" s="57" t="s">
        <v>977</v>
      </c>
      <c r="S48" s="57"/>
      <c r="T48" s="57"/>
      <c r="U48" s="57"/>
      <c r="V48" s="57"/>
      <c r="W48" s="57"/>
      <c r="X48" s="57"/>
      <c r="Y48" s="57"/>
      <c r="Z48" s="57"/>
      <c r="AA48" s="57" t="s">
        <v>1773</v>
      </c>
      <c r="AB48" s="1649"/>
      <c r="AC48" s="1649"/>
      <c r="AD48" s="1649"/>
      <c r="AE48" s="1649"/>
      <c r="AF48" s="1649"/>
      <c r="AG48" s="57" t="s">
        <v>966</v>
      </c>
      <c r="AH48" s="57"/>
      <c r="AI48" s="57"/>
      <c r="AJ48" s="103"/>
      <c r="AK48" s="105"/>
      <c r="AL48" s="562"/>
      <c r="AM48" s="58"/>
      <c r="AN48" s="58"/>
      <c r="AO48" s="119"/>
      <c r="AP48" s="57"/>
      <c r="AQ48" s="106"/>
      <c r="AR48" s="57"/>
      <c r="AS48" s="57"/>
      <c r="AT48" s="57"/>
      <c r="AU48" s="57"/>
      <c r="AV48" s="57"/>
      <c r="AW48" s="57"/>
    </row>
    <row r="49" spans="1:49" ht="12" customHeight="1">
      <c r="A49" s="1943"/>
      <c r="B49" s="119"/>
      <c r="C49" s="57"/>
      <c r="D49" s="57"/>
      <c r="E49" s="103"/>
      <c r="F49" s="119"/>
      <c r="G49" s="57"/>
      <c r="H49" s="103"/>
      <c r="I49" s="119"/>
      <c r="J49" s="57"/>
      <c r="K49" s="57"/>
      <c r="L49" s="103"/>
      <c r="M49" s="119"/>
      <c r="N49" s="57"/>
      <c r="O49" s="57"/>
      <c r="P49" s="103"/>
      <c r="Q49" s="119"/>
      <c r="R49" s="57" t="s">
        <v>1350</v>
      </c>
      <c r="S49" s="57"/>
      <c r="T49" s="57"/>
      <c r="U49" s="57"/>
      <c r="V49" s="57"/>
      <c r="W49" s="57"/>
      <c r="X49" s="57"/>
      <c r="Y49" s="57"/>
      <c r="Z49" s="57"/>
      <c r="AA49" s="57" t="s">
        <v>1404</v>
      </c>
      <c r="AB49" s="1649"/>
      <c r="AC49" s="1649"/>
      <c r="AD49" s="1649"/>
      <c r="AE49" s="1649"/>
      <c r="AF49" s="1649"/>
      <c r="AG49" s="57" t="s">
        <v>797</v>
      </c>
      <c r="AH49" s="57"/>
      <c r="AI49" s="57"/>
      <c r="AJ49" s="57"/>
      <c r="AK49" s="105"/>
      <c r="AL49" s="58"/>
      <c r="AM49" s="58"/>
      <c r="AN49" s="58"/>
      <c r="AO49" s="119"/>
      <c r="AP49" s="57"/>
      <c r="AQ49" s="106"/>
      <c r="AR49" s="57"/>
      <c r="AS49" s="57"/>
      <c r="AT49" s="57"/>
      <c r="AU49" s="57"/>
      <c r="AV49" s="57"/>
      <c r="AW49" s="57"/>
    </row>
    <row r="50" spans="1:49" ht="12" customHeight="1">
      <c r="A50" s="1943"/>
      <c r="B50" s="119"/>
      <c r="C50" s="57"/>
      <c r="D50" s="57"/>
      <c r="E50" s="103"/>
      <c r="F50" s="119"/>
      <c r="G50" s="57"/>
      <c r="H50" s="103"/>
      <c r="I50" s="119"/>
      <c r="J50" s="57"/>
      <c r="K50" s="57"/>
      <c r="L50" s="103"/>
      <c r="M50" s="629"/>
      <c r="N50" s="169"/>
      <c r="O50" s="169"/>
      <c r="P50" s="630" t="s">
        <v>209</v>
      </c>
      <c r="Q50" s="168"/>
      <c r="R50" s="696" t="s">
        <v>1232</v>
      </c>
      <c r="S50" s="169" t="s">
        <v>973</v>
      </c>
      <c r="T50" s="169"/>
      <c r="U50" s="169"/>
      <c r="V50" s="169"/>
      <c r="W50" s="169"/>
      <c r="X50" s="169"/>
      <c r="Y50" s="169"/>
      <c r="Z50" s="169"/>
      <c r="AA50" s="169"/>
      <c r="AB50" s="169"/>
      <c r="AC50" s="169"/>
      <c r="AD50" s="169"/>
      <c r="AE50" s="169"/>
      <c r="AF50" s="169"/>
      <c r="AG50" s="169"/>
      <c r="AH50" s="169"/>
      <c r="AI50" s="169"/>
      <c r="AJ50" s="574"/>
      <c r="AK50" s="105"/>
      <c r="AL50" s="58"/>
      <c r="AM50" s="58"/>
      <c r="AN50" s="58"/>
      <c r="AO50" s="119"/>
      <c r="AP50" s="57"/>
      <c r="AQ50" s="106"/>
      <c r="AR50" s="57"/>
      <c r="AS50" s="57"/>
      <c r="AT50" s="57"/>
      <c r="AU50" s="57"/>
      <c r="AV50" s="57"/>
      <c r="AW50" s="57"/>
    </row>
    <row r="51" spans="1:49" ht="12" customHeight="1">
      <c r="A51" s="1943"/>
      <c r="B51" s="119"/>
      <c r="C51" s="57"/>
      <c r="D51" s="57"/>
      <c r="E51" s="103"/>
      <c r="F51" s="119"/>
      <c r="G51" s="57"/>
      <c r="H51" s="103"/>
      <c r="I51" s="119"/>
      <c r="J51" s="57"/>
      <c r="K51" s="57"/>
      <c r="L51" s="103"/>
      <c r="M51" s="119"/>
      <c r="N51" s="57"/>
      <c r="O51" s="57"/>
      <c r="P51" s="103"/>
      <c r="Q51" s="119" t="s">
        <v>1030</v>
      </c>
      <c r="R51" s="57" t="s">
        <v>977</v>
      </c>
      <c r="S51" s="57"/>
      <c r="T51" s="57"/>
      <c r="U51" s="57"/>
      <c r="V51" s="57"/>
      <c r="W51" s="57"/>
      <c r="X51" s="57"/>
      <c r="Y51" s="57"/>
      <c r="Z51" s="57"/>
      <c r="AA51" s="57" t="s">
        <v>1773</v>
      </c>
      <c r="AB51" s="1649"/>
      <c r="AC51" s="1649"/>
      <c r="AD51" s="1649"/>
      <c r="AE51" s="1649"/>
      <c r="AF51" s="1649"/>
      <c r="AG51" s="57" t="s">
        <v>966</v>
      </c>
      <c r="AH51" s="57"/>
      <c r="AI51" s="57"/>
      <c r="AJ51" s="103"/>
      <c r="AK51" s="105"/>
      <c r="AL51" s="562"/>
      <c r="AM51" s="58"/>
      <c r="AN51" s="58"/>
      <c r="AO51" s="119"/>
      <c r="AP51" s="57"/>
      <c r="AQ51" s="106"/>
      <c r="AR51" s="57"/>
      <c r="AS51" s="57"/>
      <c r="AT51" s="57" t="s">
        <v>1691</v>
      </c>
      <c r="AU51" s="57" t="s">
        <v>1692</v>
      </c>
      <c r="AV51" s="57"/>
      <c r="AW51" s="57"/>
    </row>
    <row r="52" spans="1:49" ht="12" customHeight="1">
      <c r="A52" s="1943"/>
      <c r="B52" s="119"/>
      <c r="C52" s="57"/>
      <c r="D52" s="57"/>
      <c r="E52" s="103"/>
      <c r="F52" s="119"/>
      <c r="G52" s="57"/>
      <c r="H52" s="103"/>
      <c r="I52" s="119"/>
      <c r="J52" s="57"/>
      <c r="K52" s="57"/>
      <c r="L52" s="103"/>
      <c r="M52" s="119"/>
      <c r="N52" s="57"/>
      <c r="O52" s="57"/>
      <c r="P52" s="103"/>
      <c r="Q52" s="119"/>
      <c r="R52" s="683" t="s">
        <v>205</v>
      </c>
      <c r="S52" s="57" t="s">
        <v>975</v>
      </c>
      <c r="T52" s="57"/>
      <c r="U52" s="57"/>
      <c r="V52" s="57"/>
      <c r="W52" s="57"/>
      <c r="X52" s="57"/>
      <c r="Y52" s="57"/>
      <c r="Z52" s="57"/>
      <c r="AA52" s="57"/>
      <c r="AB52" s="57"/>
      <c r="AC52" s="57"/>
      <c r="AD52" s="57"/>
      <c r="AE52" s="57"/>
      <c r="AF52" s="57"/>
      <c r="AG52" s="57"/>
      <c r="AH52" s="57"/>
      <c r="AI52" s="57"/>
      <c r="AJ52" s="57"/>
      <c r="AK52" s="105"/>
      <c r="AL52" s="58"/>
      <c r="AM52" s="58"/>
      <c r="AN52" s="58"/>
      <c r="AO52" s="119"/>
      <c r="AP52" s="57"/>
      <c r="AQ52" s="106"/>
      <c r="AR52" s="57"/>
      <c r="AS52" s="57"/>
      <c r="AT52" s="57"/>
      <c r="AU52" s="57"/>
      <c r="AV52" s="57"/>
      <c r="AW52" s="57"/>
    </row>
    <row r="53" spans="1:49" ht="12" customHeight="1">
      <c r="A53" s="1943"/>
      <c r="B53" s="119"/>
      <c r="C53" s="57"/>
      <c r="D53" s="57"/>
      <c r="E53" s="103"/>
      <c r="F53" s="119"/>
      <c r="G53" s="57"/>
      <c r="H53" s="103"/>
      <c r="I53" s="119"/>
      <c r="J53" s="57"/>
      <c r="K53" s="57"/>
      <c r="L53" s="103"/>
      <c r="M53" s="119"/>
      <c r="N53" s="57"/>
      <c r="O53" s="57"/>
      <c r="P53" s="103"/>
      <c r="Q53" s="571" t="s">
        <v>1038</v>
      </c>
      <c r="R53" s="155" t="s">
        <v>1694</v>
      </c>
      <c r="S53" s="155"/>
      <c r="T53" s="155"/>
      <c r="U53" s="155"/>
      <c r="V53" s="155"/>
      <c r="W53" s="155"/>
      <c r="X53" s="155"/>
      <c r="Y53" s="155"/>
      <c r="Z53" s="155"/>
      <c r="AA53" s="155" t="s">
        <v>1773</v>
      </c>
      <c r="AB53" s="1947"/>
      <c r="AC53" s="1947"/>
      <c r="AD53" s="1947"/>
      <c r="AE53" s="1947"/>
      <c r="AF53" s="1947"/>
      <c r="AG53" s="155" t="s">
        <v>966</v>
      </c>
      <c r="AH53" s="155"/>
      <c r="AI53" s="155"/>
      <c r="AJ53" s="572"/>
      <c r="AK53" s="105"/>
      <c r="AL53" s="58"/>
      <c r="AM53" s="58"/>
      <c r="AN53" s="58"/>
      <c r="AO53" s="119"/>
      <c r="AP53" s="57"/>
      <c r="AQ53" s="106"/>
      <c r="AR53" s="57"/>
      <c r="AS53" s="57"/>
      <c r="AT53" s="57" t="s">
        <v>979</v>
      </c>
      <c r="AU53" s="57" t="s">
        <v>1695</v>
      </c>
      <c r="AV53" s="57"/>
      <c r="AW53" s="57"/>
    </row>
    <row r="54" spans="1:49" ht="12" customHeight="1">
      <c r="A54" s="1943"/>
      <c r="B54" s="119"/>
      <c r="C54" s="57"/>
      <c r="D54" s="57"/>
      <c r="E54" s="103"/>
      <c r="F54" s="119"/>
      <c r="G54" s="57"/>
      <c r="H54" s="103"/>
      <c r="I54" s="119"/>
      <c r="J54" s="57"/>
      <c r="K54" s="57"/>
      <c r="L54" s="103"/>
      <c r="M54" s="119"/>
      <c r="N54" s="57"/>
      <c r="O54" s="57"/>
      <c r="P54" s="103"/>
      <c r="Q54" s="168"/>
      <c r="R54" s="696" t="s">
        <v>205</v>
      </c>
      <c r="S54" s="169" t="s">
        <v>975</v>
      </c>
      <c r="T54" s="169"/>
      <c r="U54" s="169"/>
      <c r="V54" s="169"/>
      <c r="W54" s="169"/>
      <c r="X54" s="169"/>
      <c r="Y54" s="169"/>
      <c r="Z54" s="169"/>
      <c r="AA54" s="169"/>
      <c r="AB54" s="169"/>
      <c r="AC54" s="169"/>
      <c r="AD54" s="169"/>
      <c r="AE54" s="169"/>
      <c r="AF54" s="169"/>
      <c r="AG54" s="169"/>
      <c r="AH54" s="169"/>
      <c r="AI54" s="169"/>
      <c r="AJ54" s="574"/>
      <c r="AK54" s="105"/>
      <c r="AL54" s="58"/>
      <c r="AM54" s="58"/>
      <c r="AN54" s="58"/>
      <c r="AO54" s="119"/>
      <c r="AP54" s="57"/>
      <c r="AQ54" s="106"/>
      <c r="AR54" s="57"/>
      <c r="AS54" s="57"/>
      <c r="AT54" s="57"/>
      <c r="AU54" s="57"/>
      <c r="AV54" s="57"/>
      <c r="AW54" s="57"/>
    </row>
    <row r="55" spans="1:49" ht="12" customHeight="1">
      <c r="A55" s="1943"/>
      <c r="B55" s="119"/>
      <c r="C55" s="57"/>
      <c r="D55" s="57"/>
      <c r="E55" s="103"/>
      <c r="F55" s="119"/>
      <c r="G55" s="57"/>
      <c r="H55" s="103"/>
      <c r="I55" s="119"/>
      <c r="J55" s="57"/>
      <c r="K55" s="57"/>
      <c r="L55" s="103"/>
      <c r="M55" s="119"/>
      <c r="N55" s="57"/>
      <c r="O55" s="57"/>
      <c r="P55" s="103"/>
      <c r="Q55" s="119" t="s">
        <v>1038</v>
      </c>
      <c r="R55" s="57" t="s">
        <v>1259</v>
      </c>
      <c r="S55" s="57"/>
      <c r="T55" s="57"/>
      <c r="U55" s="57"/>
      <c r="V55" s="57"/>
      <c r="W55" s="57"/>
      <c r="X55" s="57"/>
      <c r="Y55" s="57"/>
      <c r="Z55" s="57"/>
      <c r="AA55" s="57"/>
      <c r="AB55" s="57"/>
      <c r="AC55" s="57"/>
      <c r="AD55" s="57" t="s">
        <v>123</v>
      </c>
      <c r="AE55" s="1947"/>
      <c r="AF55" s="1947"/>
      <c r="AG55" s="1947"/>
      <c r="AH55" s="1947"/>
      <c r="AI55" s="1945" t="s">
        <v>210</v>
      </c>
      <c r="AJ55" s="1946"/>
      <c r="AK55" s="105"/>
      <c r="AL55" s="58"/>
      <c r="AM55" s="58"/>
      <c r="AN55" s="58"/>
      <c r="AO55" s="119"/>
      <c r="AP55" s="57"/>
      <c r="AQ55" s="106"/>
      <c r="AR55" s="57"/>
      <c r="AS55" s="57"/>
      <c r="AT55" s="57"/>
      <c r="AU55" s="57"/>
      <c r="AV55" s="57"/>
      <c r="AW55" s="57"/>
    </row>
    <row r="56" spans="1:49" ht="12" customHeight="1">
      <c r="A56" s="1943"/>
      <c r="B56" s="119"/>
      <c r="C56" s="57"/>
      <c r="D56" s="57"/>
      <c r="E56" s="103"/>
      <c r="F56" s="119"/>
      <c r="G56" s="57"/>
      <c r="H56" s="103"/>
      <c r="I56" s="119"/>
      <c r="J56" s="57"/>
      <c r="K56" s="57"/>
      <c r="L56" s="103"/>
      <c r="M56" s="527"/>
      <c r="N56" s="57"/>
      <c r="O56" s="57"/>
      <c r="P56" s="631" t="s">
        <v>211</v>
      </c>
      <c r="Q56" s="119"/>
      <c r="R56" s="683" t="s">
        <v>1107</v>
      </c>
      <c r="S56" s="57" t="s">
        <v>1231</v>
      </c>
      <c r="T56" s="57"/>
      <c r="U56" s="57"/>
      <c r="V56" s="57"/>
      <c r="W56" s="57"/>
      <c r="X56" s="57"/>
      <c r="Y56" s="57"/>
      <c r="Z56" s="57"/>
      <c r="AA56" s="57"/>
      <c r="AB56" s="57"/>
      <c r="AC56" s="57"/>
      <c r="AD56" s="57"/>
      <c r="AE56" s="57"/>
      <c r="AF56" s="57"/>
      <c r="AG56" s="57"/>
      <c r="AH56" s="57"/>
      <c r="AI56" s="57"/>
      <c r="AJ56" s="103"/>
      <c r="AK56" s="105"/>
      <c r="AL56" s="58"/>
      <c r="AM56" s="58"/>
      <c r="AN56" s="58"/>
      <c r="AO56" s="119"/>
      <c r="AP56" s="57"/>
      <c r="AQ56" s="106"/>
      <c r="AR56" s="57"/>
      <c r="AS56" s="57"/>
      <c r="AT56" s="57"/>
      <c r="AU56" s="57"/>
      <c r="AV56" s="57"/>
      <c r="AW56" s="57"/>
    </row>
    <row r="57" spans="1:49" ht="12" customHeight="1">
      <c r="A57" s="1943"/>
      <c r="B57" s="119"/>
      <c r="C57" s="57"/>
      <c r="D57" s="57"/>
      <c r="E57" s="103"/>
      <c r="F57" s="119"/>
      <c r="G57" s="57"/>
      <c r="H57" s="103"/>
      <c r="I57" s="119"/>
      <c r="J57" s="57"/>
      <c r="K57" s="57"/>
      <c r="L57" s="103"/>
      <c r="M57" s="571"/>
      <c r="N57" s="155"/>
      <c r="O57" s="155"/>
      <c r="P57" s="572"/>
      <c r="Q57" s="571" t="s">
        <v>207</v>
      </c>
      <c r="R57" s="155" t="s">
        <v>1694</v>
      </c>
      <c r="S57" s="155"/>
      <c r="T57" s="155"/>
      <c r="U57" s="155"/>
      <c r="V57" s="155"/>
      <c r="W57" s="155"/>
      <c r="X57" s="155"/>
      <c r="Y57" s="155"/>
      <c r="Z57" s="155"/>
      <c r="AA57" s="155" t="s">
        <v>1773</v>
      </c>
      <c r="AB57" s="1947"/>
      <c r="AC57" s="1947"/>
      <c r="AD57" s="1947"/>
      <c r="AE57" s="1947"/>
      <c r="AF57" s="1947"/>
      <c r="AG57" s="155" t="s">
        <v>966</v>
      </c>
      <c r="AH57" s="155"/>
      <c r="AI57" s="155"/>
      <c r="AJ57" s="572"/>
      <c r="AK57" s="105"/>
      <c r="AL57" s="58"/>
      <c r="AM57" s="58"/>
      <c r="AN57" s="58"/>
      <c r="AO57" s="119"/>
      <c r="AP57" s="57"/>
      <c r="AQ57" s="106"/>
      <c r="AR57" s="57"/>
      <c r="AS57" s="57"/>
      <c r="AT57" s="57" t="s">
        <v>979</v>
      </c>
      <c r="AU57" s="57" t="s">
        <v>1695</v>
      </c>
      <c r="AV57" s="57"/>
      <c r="AW57" s="57"/>
    </row>
    <row r="58" spans="1:49" ht="12" customHeight="1">
      <c r="A58" s="1943"/>
      <c r="B58" s="119"/>
      <c r="C58" s="57"/>
      <c r="D58" s="57"/>
      <c r="E58" s="103"/>
      <c r="F58" s="119"/>
      <c r="G58" s="57"/>
      <c r="H58" s="103"/>
      <c r="I58" s="119"/>
      <c r="J58" s="57"/>
      <c r="K58" s="57"/>
      <c r="L58" s="103"/>
      <c r="M58" s="119"/>
      <c r="N58" s="57"/>
      <c r="O58" s="57"/>
      <c r="P58" s="103"/>
      <c r="Q58" s="168"/>
      <c r="R58" s="696" t="s">
        <v>205</v>
      </c>
      <c r="S58" s="169" t="s">
        <v>975</v>
      </c>
      <c r="T58" s="169"/>
      <c r="U58" s="169"/>
      <c r="V58" s="169"/>
      <c r="W58" s="169"/>
      <c r="X58" s="169"/>
      <c r="Y58" s="169"/>
      <c r="Z58" s="169"/>
      <c r="AA58" s="169"/>
      <c r="AB58" s="169"/>
      <c r="AC58" s="169"/>
      <c r="AD58" s="169"/>
      <c r="AE58" s="169"/>
      <c r="AF58" s="169"/>
      <c r="AG58" s="169"/>
      <c r="AH58" s="169"/>
      <c r="AI58" s="169"/>
      <c r="AJ58" s="574"/>
      <c r="AK58" s="105"/>
      <c r="AL58" s="58"/>
      <c r="AM58" s="58"/>
      <c r="AN58" s="58"/>
      <c r="AO58" s="119"/>
      <c r="AP58" s="57"/>
      <c r="AQ58" s="106"/>
      <c r="AR58" s="57"/>
      <c r="AS58" s="57"/>
      <c r="AT58" s="57"/>
      <c r="AU58" s="57"/>
      <c r="AV58" s="57"/>
      <c r="AW58" s="57"/>
    </row>
    <row r="59" spans="1:49" ht="12" customHeight="1">
      <c r="A59" s="1943"/>
      <c r="B59" s="119"/>
      <c r="C59" s="57"/>
      <c r="D59" s="57"/>
      <c r="E59" s="103"/>
      <c r="F59" s="119"/>
      <c r="G59" s="57"/>
      <c r="H59" s="103"/>
      <c r="I59" s="119"/>
      <c r="J59" s="57"/>
      <c r="K59" s="57"/>
      <c r="L59" s="103"/>
      <c r="M59" s="119"/>
      <c r="N59" s="57"/>
      <c r="O59" s="57"/>
      <c r="P59" s="103"/>
      <c r="Q59" s="119" t="s">
        <v>1038</v>
      </c>
      <c r="R59" s="57" t="s">
        <v>1260</v>
      </c>
      <c r="S59" s="57"/>
      <c r="T59" s="57"/>
      <c r="U59" s="57"/>
      <c r="V59" s="57"/>
      <c r="W59" s="57"/>
      <c r="X59" s="57"/>
      <c r="Y59" s="57"/>
      <c r="Z59" s="57"/>
      <c r="AA59" s="57"/>
      <c r="AB59" s="57"/>
      <c r="AC59" s="57"/>
      <c r="AD59" s="57" t="s">
        <v>123</v>
      </c>
      <c r="AE59" s="1947"/>
      <c r="AF59" s="1947"/>
      <c r="AG59" s="1947"/>
      <c r="AH59" s="1947"/>
      <c r="AI59" s="1945" t="s">
        <v>210</v>
      </c>
      <c r="AJ59" s="1946"/>
      <c r="AK59" s="105"/>
      <c r="AL59" s="58"/>
      <c r="AM59" s="58"/>
      <c r="AN59" s="58"/>
      <c r="AO59" s="119"/>
      <c r="AP59" s="57"/>
      <c r="AQ59" s="106"/>
      <c r="AR59" s="57"/>
      <c r="AS59" s="57"/>
      <c r="AT59" s="57"/>
      <c r="AU59" s="57"/>
      <c r="AV59" s="57"/>
      <c r="AW59" s="57"/>
    </row>
    <row r="60" spans="1:49" ht="12" customHeight="1">
      <c r="A60" s="1943"/>
      <c r="B60" s="119"/>
      <c r="C60" s="57"/>
      <c r="D60" s="57"/>
      <c r="E60" s="103"/>
      <c r="F60" s="119"/>
      <c r="G60" s="57"/>
      <c r="H60" s="103"/>
      <c r="I60" s="119"/>
      <c r="J60" s="57"/>
      <c r="K60" s="57"/>
      <c r="L60" s="103"/>
      <c r="M60" s="527"/>
      <c r="N60" s="57"/>
      <c r="O60" s="57"/>
      <c r="P60" s="631" t="s">
        <v>212</v>
      </c>
      <c r="Q60" s="119"/>
      <c r="R60" s="683" t="s">
        <v>1107</v>
      </c>
      <c r="S60" s="57" t="s">
        <v>1231</v>
      </c>
      <c r="T60" s="57"/>
      <c r="U60" s="57"/>
      <c r="V60" s="57"/>
      <c r="W60" s="57"/>
      <c r="X60" s="57"/>
      <c r="Y60" s="57"/>
      <c r="Z60" s="57"/>
      <c r="AA60" s="57"/>
      <c r="AB60" s="57"/>
      <c r="AC60" s="57"/>
      <c r="AD60" s="57"/>
      <c r="AE60" s="57"/>
      <c r="AF60" s="57"/>
      <c r="AG60" s="57"/>
      <c r="AH60" s="57"/>
      <c r="AI60" s="57"/>
      <c r="AJ60" s="57"/>
      <c r="AK60" s="105"/>
      <c r="AL60" s="58"/>
      <c r="AM60" s="58"/>
      <c r="AN60" s="58"/>
      <c r="AO60" s="119"/>
      <c r="AP60" s="57"/>
      <c r="AQ60" s="106"/>
      <c r="AR60" s="57"/>
      <c r="AS60" s="57"/>
      <c r="AT60" s="57"/>
      <c r="AU60" s="57"/>
      <c r="AV60" s="57"/>
      <c r="AW60" s="57"/>
    </row>
    <row r="61" spans="1:49" ht="12" customHeight="1">
      <c r="A61" s="1943"/>
      <c r="B61" s="119"/>
      <c r="C61" s="57"/>
      <c r="D61" s="57"/>
      <c r="E61" s="103"/>
      <c r="F61" s="119"/>
      <c r="G61" s="57"/>
      <c r="H61" s="103"/>
      <c r="I61" s="119"/>
      <c r="J61" s="57"/>
      <c r="K61" s="57"/>
      <c r="L61" s="103"/>
      <c r="M61" s="138" t="s">
        <v>377</v>
      </c>
      <c r="N61" s="109"/>
      <c r="O61" s="109"/>
      <c r="P61" s="110"/>
      <c r="Q61" s="138" t="s">
        <v>1399</v>
      </c>
      <c r="R61" s="109" t="s">
        <v>1698</v>
      </c>
      <c r="S61" s="109"/>
      <c r="T61" s="109"/>
      <c r="U61" s="109"/>
      <c r="V61" s="109"/>
      <c r="W61" s="109"/>
      <c r="X61" s="109"/>
      <c r="Y61" s="109"/>
      <c r="Z61" s="109"/>
      <c r="AA61" s="109" t="s">
        <v>266</v>
      </c>
      <c r="AB61" s="1735"/>
      <c r="AC61" s="1735"/>
      <c r="AD61" s="1735"/>
      <c r="AE61" s="1735"/>
      <c r="AF61" s="1735"/>
      <c r="AG61" s="109" t="s">
        <v>1398</v>
      </c>
      <c r="AH61" s="109"/>
      <c r="AI61" s="109"/>
      <c r="AJ61" s="110"/>
      <c r="AK61" s="105"/>
      <c r="AL61" s="58"/>
      <c r="AM61" s="58"/>
      <c r="AN61" s="58"/>
      <c r="AO61" s="119"/>
      <c r="AP61" s="57"/>
      <c r="AQ61" s="106"/>
      <c r="AR61" s="57"/>
      <c r="AS61" s="57"/>
      <c r="AT61" s="57"/>
      <c r="AU61" s="57"/>
      <c r="AV61" s="57"/>
      <c r="AW61" s="57"/>
    </row>
    <row r="62" spans="1:49" ht="12" customHeight="1" thickBot="1">
      <c r="A62" s="1944"/>
      <c r="B62" s="140"/>
      <c r="C62" s="126"/>
      <c r="D62" s="126"/>
      <c r="E62" s="128"/>
      <c r="F62" s="140"/>
      <c r="G62" s="126"/>
      <c r="H62" s="128"/>
      <c r="I62" s="140"/>
      <c r="J62" s="126"/>
      <c r="K62" s="126"/>
      <c r="L62" s="128"/>
      <c r="M62" s="140"/>
      <c r="N62" s="126"/>
      <c r="O62" s="126"/>
      <c r="P62" s="128"/>
      <c r="Q62" s="140" t="s">
        <v>1399</v>
      </c>
      <c r="R62" s="126" t="s">
        <v>982</v>
      </c>
      <c r="S62" s="126"/>
      <c r="T62" s="126"/>
      <c r="U62" s="126"/>
      <c r="V62" s="126"/>
      <c r="W62" s="126"/>
      <c r="X62" s="126"/>
      <c r="Y62" s="126"/>
      <c r="Z62" s="126"/>
      <c r="AA62" s="126" t="s">
        <v>1773</v>
      </c>
      <c r="AB62" s="1948"/>
      <c r="AC62" s="1948"/>
      <c r="AD62" s="1948"/>
      <c r="AE62" s="1948"/>
      <c r="AF62" s="1948"/>
      <c r="AG62" s="126" t="s">
        <v>206</v>
      </c>
      <c r="AH62" s="126"/>
      <c r="AI62" s="126"/>
      <c r="AJ62" s="128"/>
      <c r="AK62" s="129"/>
      <c r="AL62" s="61"/>
      <c r="AM62" s="61"/>
      <c r="AN62" s="61"/>
      <c r="AO62" s="140"/>
      <c r="AP62" s="126"/>
      <c r="AQ62" s="130"/>
      <c r="AR62" s="57"/>
      <c r="AS62" s="57"/>
      <c r="AT62" s="57" t="s">
        <v>1261</v>
      </c>
      <c r="AU62" s="57" t="s">
        <v>1262</v>
      </c>
      <c r="AV62" s="57" t="s">
        <v>1699</v>
      </c>
      <c r="AW62" s="57"/>
    </row>
    <row r="63" spans="1:49" ht="12"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0"/>
      <c r="AM63" s="570"/>
      <c r="AN63" s="570"/>
      <c r="AO63" s="57"/>
      <c r="AP63" s="57"/>
      <c r="AQ63" s="57"/>
      <c r="AR63" s="57"/>
      <c r="AS63" s="57"/>
      <c r="AT63" s="57"/>
      <c r="AU63" s="57"/>
      <c r="AV63" s="57"/>
      <c r="AW63" s="57"/>
    </row>
    <row r="64" spans="1:49" ht="12"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0"/>
      <c r="AM64" s="570"/>
      <c r="AN64" s="570"/>
      <c r="AO64" s="57"/>
      <c r="AP64" s="57"/>
      <c r="AQ64" s="57"/>
      <c r="AR64" s="57"/>
      <c r="AS64" s="57"/>
      <c r="AT64" s="57"/>
      <c r="AU64" s="57"/>
      <c r="AV64" s="57"/>
      <c r="AW64" s="57"/>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5">
    <mergeCell ref="AB62:AF62"/>
    <mergeCell ref="AB53:AF53"/>
    <mergeCell ref="AB57:AF57"/>
    <mergeCell ref="AE59:AH59"/>
    <mergeCell ref="AI59:AJ59"/>
    <mergeCell ref="F12:H12"/>
    <mergeCell ref="AL16:AN16"/>
    <mergeCell ref="AL39:AN39"/>
    <mergeCell ref="AL46:AN46"/>
    <mergeCell ref="AB61:AF61"/>
    <mergeCell ref="AI55:AJ55"/>
    <mergeCell ref="AB45:AF45"/>
    <mergeCell ref="AB48:AF48"/>
    <mergeCell ref="AB49:AF49"/>
    <mergeCell ref="AB51:AF51"/>
    <mergeCell ref="AC35:AF35"/>
    <mergeCell ref="AC36:AF36"/>
    <mergeCell ref="AB37:AF37"/>
    <mergeCell ref="AB38:AF38"/>
    <mergeCell ref="AE55:AH55"/>
    <mergeCell ref="AK11:AN11"/>
    <mergeCell ref="AO11:AQ11"/>
    <mergeCell ref="AC30:AF30"/>
    <mergeCell ref="AC31:AF31"/>
    <mergeCell ref="AC33:AF33"/>
    <mergeCell ref="AC25:AF25"/>
    <mergeCell ref="AC26:AF26"/>
    <mergeCell ref="AC28:AF28"/>
    <mergeCell ref="AC29:AF29"/>
    <mergeCell ref="A12:A62"/>
    <mergeCell ref="AC13:AF13"/>
    <mergeCell ref="AC14:AF14"/>
    <mergeCell ref="AC15:AF15"/>
    <mergeCell ref="AC16:AF16"/>
    <mergeCell ref="AC18:AF18"/>
    <mergeCell ref="AC19:AF19"/>
    <mergeCell ref="AC20:AF20"/>
    <mergeCell ref="AC21:AF21"/>
    <mergeCell ref="AC23:AF23"/>
    <mergeCell ref="AC24:AF24"/>
    <mergeCell ref="AC34:AF34"/>
    <mergeCell ref="AB39:AF39"/>
    <mergeCell ref="AB40:AF40"/>
    <mergeCell ref="AB41:AF41"/>
    <mergeCell ref="AB44:AF44"/>
    <mergeCell ref="B11:E11"/>
    <mergeCell ref="F11:H11"/>
    <mergeCell ref="I11:L11"/>
    <mergeCell ref="M11:P11"/>
    <mergeCell ref="Q5:T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 ref="U5:AQ5"/>
  </mergeCells>
  <phoneticPr fontId="4"/>
  <dataValidations count="12">
    <dataValidation type="list" allowBlank="1" showInputMessage="1" sqref="AB44:AF44" xr:uid="{00000000-0002-0000-1800-000000000000}">
      <formula1>$AS$44:$AW$44</formula1>
    </dataValidation>
    <dataValidation type="list" allowBlank="1" showInputMessage="1" sqref="AB41:AF41" xr:uid="{00000000-0002-0000-1800-000001000000}">
      <formula1>$AS$41:$AV$41</formula1>
    </dataValidation>
    <dataValidation type="list" allowBlank="1" showInputMessage="1" sqref="AB40:AF40" xr:uid="{00000000-0002-0000-1800-000002000000}">
      <formula1>$AS$40:$AW$40</formula1>
    </dataValidation>
    <dataValidation type="list" allowBlank="1" showInputMessage="1" sqref="AB39:AF39" xr:uid="{00000000-0002-0000-1800-000003000000}">
      <formula1>$AS$39:$AV$39</formula1>
    </dataValidation>
    <dataValidation type="list" allowBlank="1" showInputMessage="1" sqref="AB45:AF45" xr:uid="{00000000-0002-0000-1800-000004000000}">
      <formula1>$AS$45:$AW$45</formula1>
    </dataValidation>
    <dataValidation type="list" allowBlank="1" showInputMessage="1" sqref="AB51:AF51" xr:uid="{00000000-0002-0000-1800-000005000000}">
      <formula1>$AS$51:$AU$51</formula1>
    </dataValidation>
    <dataValidation type="list" allowBlank="1" showInputMessage="1" sqref="AB53:AF53 AB57:AF57" xr:uid="{00000000-0002-0000-1800-000006000000}">
      <formula1>$AS$53:$AU$53</formula1>
    </dataValidation>
    <dataValidation type="list" allowBlank="1" showInputMessage="1" sqref="AE59:AH59 AE55:AH55" xr:uid="{00000000-0002-0000-1800-000007000000}">
      <formula1>"500以上"</formula1>
    </dataValidation>
    <dataValidation type="list" allowBlank="1" showInputMessage="1" showErrorMessage="1" sqref="R58 R47 W47 R56 R54 R52 R50 W14:W15 R42:R43 W24:W25 W34:W35 W29:W30 W19:W20 R60 AK12:AK16 AK37:AK39 AK44:AK47" xr:uid="{00000000-0002-0000-1800-000008000000}">
      <formula1>"■,□"</formula1>
    </dataValidation>
    <dataValidation allowBlank="1" showInputMessage="1" sqref="AB61:AF61 AB48:AF49" xr:uid="{00000000-0002-0000-1800-000009000000}"/>
    <dataValidation type="list" allowBlank="1" showInputMessage="1" sqref="AB62:AF62" xr:uid="{00000000-0002-0000-1800-00000A000000}">
      <formula1>$AS$62:$AV$62</formula1>
    </dataValidation>
    <dataValidation type="list" allowBlank="1" showInputMessage="1" sqref="F12:H12" xr:uid="{00000000-0002-0000-1800-00000B000000}">
      <formula1>"5,4,3,2,1"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rgb="FF92D050"/>
  </sheetPr>
  <dimension ref="A1:AW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9"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936" t="s">
        <v>1700</v>
      </c>
      <c r="AN1" s="1937"/>
      <c r="AO1" s="1937"/>
      <c r="AP1" s="1937"/>
      <c r="AQ1" s="1938"/>
      <c r="AR1" s="57"/>
      <c r="AS1" s="57"/>
      <c r="AT1" s="57"/>
      <c r="AU1" s="57"/>
      <c r="AV1" s="57"/>
      <c r="AW1" s="57"/>
    </row>
    <row r="2" spans="1:49"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row>
    <row r="3" spans="1:49"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row>
    <row r="4" spans="1:49"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row>
    <row r="5" spans="1:49"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row>
    <row r="6" spans="1:49"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row>
    <row r="7" spans="1:49" ht="12" customHeight="1">
      <c r="A7" s="1924" t="s">
        <v>2726</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2686</v>
      </c>
      <c r="AR7" s="57"/>
      <c r="AS7" s="57"/>
      <c r="AT7" s="57"/>
      <c r="AU7" s="57"/>
      <c r="AV7" s="57"/>
      <c r="AW7" s="57"/>
    </row>
    <row r="8" spans="1:49"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c r="AU8" s="57"/>
      <c r="AV8" s="57"/>
      <c r="AW8" s="57"/>
    </row>
    <row r="9" spans="1:49"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row>
    <row r="10" spans="1:49"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57"/>
      <c r="AS10" s="57"/>
      <c r="AT10" s="57"/>
      <c r="AU10" s="57"/>
      <c r="AV10" s="57"/>
      <c r="AW10" s="57"/>
    </row>
    <row r="11" spans="1:49"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c r="AV11" s="57"/>
      <c r="AW11" s="57"/>
    </row>
    <row r="12" spans="1:49" ht="12" customHeight="1">
      <c r="A12" s="1628" t="s">
        <v>1255</v>
      </c>
      <c r="B12" s="146" t="s">
        <v>1569</v>
      </c>
      <c r="C12" s="147"/>
      <c r="D12" s="147"/>
      <c r="E12" s="148"/>
      <c r="F12" s="1695" t="str">
        <f>自己評価書表紙!O54</f>
        <v>-</v>
      </c>
      <c r="G12" s="1648"/>
      <c r="H12" s="1696"/>
      <c r="I12" s="525" t="s">
        <v>102</v>
      </c>
      <c r="J12" s="141"/>
      <c r="K12" s="141"/>
      <c r="L12" s="172"/>
      <c r="M12" s="525" t="s">
        <v>927</v>
      </c>
      <c r="N12" s="141"/>
      <c r="O12" s="141"/>
      <c r="P12" s="172"/>
      <c r="Q12" s="141"/>
      <c r="R12" s="691" t="s">
        <v>974</v>
      </c>
      <c r="S12" s="141" t="s">
        <v>932</v>
      </c>
      <c r="T12" s="141"/>
      <c r="U12" s="141"/>
      <c r="V12" s="141"/>
      <c r="W12" s="691" t="s">
        <v>938</v>
      </c>
      <c r="X12" s="141" t="s">
        <v>933</v>
      </c>
      <c r="Y12" s="141"/>
      <c r="Z12" s="141"/>
      <c r="AA12" s="141"/>
      <c r="AB12" s="691" t="s">
        <v>930</v>
      </c>
      <c r="AC12" s="141" t="s">
        <v>128</v>
      </c>
      <c r="AD12" s="141"/>
      <c r="AE12" s="141"/>
      <c r="AF12" s="141"/>
      <c r="AG12" s="141"/>
      <c r="AH12" s="141"/>
      <c r="AI12" s="141"/>
      <c r="AJ12" s="172"/>
      <c r="AK12" s="693" t="s">
        <v>1107</v>
      </c>
      <c r="AL12" s="59" t="s">
        <v>1039</v>
      </c>
      <c r="AM12" s="59"/>
      <c r="AN12" s="59"/>
      <c r="AO12" s="138" t="s">
        <v>1682</v>
      </c>
      <c r="AP12" s="109" t="s">
        <v>1829</v>
      </c>
      <c r="AQ12" s="533"/>
      <c r="AR12" s="57"/>
      <c r="AS12" s="57"/>
      <c r="AT12" s="57"/>
      <c r="AU12" s="57"/>
      <c r="AV12" s="57"/>
      <c r="AW12" s="57"/>
    </row>
    <row r="13" spans="1:49" ht="12" customHeight="1">
      <c r="A13" s="1629"/>
      <c r="B13" s="119" t="s">
        <v>1334</v>
      </c>
      <c r="C13" s="57"/>
      <c r="D13" s="57"/>
      <c r="E13" s="103"/>
      <c r="F13" s="107"/>
      <c r="G13" s="104"/>
      <c r="H13" s="108"/>
      <c r="I13" s="119"/>
      <c r="J13" s="57"/>
      <c r="K13" s="57"/>
      <c r="L13" s="103"/>
      <c r="M13" s="122"/>
      <c r="N13" s="111"/>
      <c r="O13" s="111"/>
      <c r="P13" s="152"/>
      <c r="Q13" s="57" t="s">
        <v>1030</v>
      </c>
      <c r="R13" s="58" t="s">
        <v>1702</v>
      </c>
      <c r="S13" s="57"/>
      <c r="T13" s="57"/>
      <c r="U13" s="57"/>
      <c r="V13" s="57"/>
      <c r="W13" s="58"/>
      <c r="X13" s="57"/>
      <c r="Y13" s="57"/>
      <c r="Z13" s="57"/>
      <c r="AA13" s="57"/>
      <c r="AB13" s="57" t="s">
        <v>1649</v>
      </c>
      <c r="AC13" s="1704"/>
      <c r="AD13" s="1704"/>
      <c r="AE13" s="1704"/>
      <c r="AF13" s="1704"/>
      <c r="AG13" s="57" t="s">
        <v>1650</v>
      </c>
      <c r="AH13" s="57"/>
      <c r="AI13" s="57"/>
      <c r="AJ13" s="103"/>
      <c r="AK13" s="682" t="s">
        <v>1107</v>
      </c>
      <c r="AL13" s="58" t="s">
        <v>1618</v>
      </c>
      <c r="AM13" s="58"/>
      <c r="AN13" s="58"/>
      <c r="AO13" s="119" t="s">
        <v>1392</v>
      </c>
      <c r="AP13" s="57" t="s">
        <v>1830</v>
      </c>
      <c r="AQ13" s="106"/>
      <c r="AR13" s="57"/>
      <c r="AS13" s="57"/>
      <c r="AT13" s="57"/>
      <c r="AU13" s="57"/>
      <c r="AV13" s="57"/>
      <c r="AW13" s="57"/>
    </row>
    <row r="14" spans="1:49" ht="12" customHeight="1">
      <c r="A14" s="1629"/>
      <c r="B14" s="119" t="s">
        <v>1335</v>
      </c>
      <c r="C14" s="57"/>
      <c r="D14" s="57"/>
      <c r="E14" s="103"/>
      <c r="F14" s="119"/>
      <c r="G14" s="57"/>
      <c r="H14" s="103"/>
      <c r="I14" s="119"/>
      <c r="J14" s="57"/>
      <c r="K14" s="57"/>
      <c r="L14" s="103"/>
      <c r="M14" s="138" t="s">
        <v>1263</v>
      </c>
      <c r="N14" s="109"/>
      <c r="O14" s="109"/>
      <c r="P14" s="110"/>
      <c r="Q14" s="109" t="s">
        <v>1353</v>
      </c>
      <c r="R14" s="109" t="s">
        <v>949</v>
      </c>
      <c r="S14" s="109"/>
      <c r="T14" s="109"/>
      <c r="U14" s="109"/>
      <c r="V14" s="109"/>
      <c r="W14" s="109"/>
      <c r="X14" s="109"/>
      <c r="Y14" s="109"/>
      <c r="Z14" s="109"/>
      <c r="AA14" s="109"/>
      <c r="AB14" s="109" t="s">
        <v>422</v>
      </c>
      <c r="AC14" s="1735"/>
      <c r="AD14" s="1735"/>
      <c r="AE14" s="1735"/>
      <c r="AF14" s="1735"/>
      <c r="AG14" s="109" t="s">
        <v>803</v>
      </c>
      <c r="AH14" s="109"/>
      <c r="AI14" s="109"/>
      <c r="AJ14" s="110"/>
      <c r="AK14" s="682" t="s">
        <v>1107</v>
      </c>
      <c r="AL14" s="58" t="s">
        <v>1640</v>
      </c>
      <c r="AM14" s="58"/>
      <c r="AN14" s="58"/>
      <c r="AO14" s="119"/>
      <c r="AP14" s="57"/>
      <c r="AQ14" s="106"/>
      <c r="AR14" s="57"/>
      <c r="AS14" s="57"/>
      <c r="AT14" s="57"/>
      <c r="AU14" s="57"/>
      <c r="AV14" s="57"/>
      <c r="AW14" s="57"/>
    </row>
    <row r="15" spans="1:49" ht="12" customHeight="1">
      <c r="A15" s="1629"/>
      <c r="B15" s="119" t="s">
        <v>1264</v>
      </c>
      <c r="C15" s="57"/>
      <c r="D15" s="57"/>
      <c r="E15" s="103"/>
      <c r="F15" s="119"/>
      <c r="G15" s="57"/>
      <c r="H15" s="103"/>
      <c r="I15" s="119"/>
      <c r="J15" s="57"/>
      <c r="K15" s="57"/>
      <c r="L15" s="103"/>
      <c r="M15" s="119" t="s">
        <v>1265</v>
      </c>
      <c r="N15" s="57"/>
      <c r="O15" s="57"/>
      <c r="P15" s="103"/>
      <c r="Q15" s="57"/>
      <c r="R15" s="57" t="s">
        <v>951</v>
      </c>
      <c r="S15" s="57"/>
      <c r="T15" s="57"/>
      <c r="U15" s="57"/>
      <c r="V15" s="57"/>
      <c r="W15" s="683" t="s">
        <v>974</v>
      </c>
      <c r="X15" s="57" t="s">
        <v>952</v>
      </c>
      <c r="Y15" s="57"/>
      <c r="Z15" s="57"/>
      <c r="AA15" s="57"/>
      <c r="AB15" s="57" t="s">
        <v>422</v>
      </c>
      <c r="AC15" s="1649"/>
      <c r="AD15" s="1649"/>
      <c r="AE15" s="1649"/>
      <c r="AF15" s="1649"/>
      <c r="AG15" s="57" t="s">
        <v>803</v>
      </c>
      <c r="AH15" s="57"/>
      <c r="AI15" s="57"/>
      <c r="AJ15" s="57"/>
      <c r="AK15" s="682" t="s">
        <v>1107</v>
      </c>
      <c r="AL15" s="58" t="s">
        <v>399</v>
      </c>
      <c r="AM15" s="58"/>
      <c r="AN15" s="58"/>
      <c r="AO15" s="119"/>
      <c r="AP15" s="57"/>
      <c r="AQ15" s="106"/>
      <c r="AR15" s="57"/>
      <c r="AS15" s="57"/>
      <c r="AT15" s="57"/>
      <c r="AU15" s="57"/>
      <c r="AV15" s="57"/>
      <c r="AW15" s="57"/>
    </row>
    <row r="16" spans="1:49" ht="12" customHeight="1">
      <c r="A16" s="1629"/>
      <c r="B16" s="119"/>
      <c r="C16" s="57"/>
      <c r="D16" s="57"/>
      <c r="E16" s="103"/>
      <c r="F16" s="119"/>
      <c r="G16" s="57"/>
      <c r="H16" s="103"/>
      <c r="I16" s="119"/>
      <c r="J16" s="57"/>
      <c r="K16" s="57"/>
      <c r="L16" s="103"/>
      <c r="M16" s="119" t="s">
        <v>927</v>
      </c>
      <c r="N16" s="57"/>
      <c r="O16" s="57"/>
      <c r="P16" s="103"/>
      <c r="Q16" s="57"/>
      <c r="R16" s="57"/>
      <c r="S16" s="57"/>
      <c r="T16" s="57"/>
      <c r="U16" s="57"/>
      <c r="V16" s="57"/>
      <c r="W16" s="683" t="s">
        <v>974</v>
      </c>
      <c r="X16" s="57" t="s">
        <v>953</v>
      </c>
      <c r="Y16" s="57"/>
      <c r="Z16" s="57"/>
      <c r="AA16" s="57"/>
      <c r="AB16" s="57" t="s">
        <v>1649</v>
      </c>
      <c r="AC16" s="1649"/>
      <c r="AD16" s="1649"/>
      <c r="AE16" s="1649"/>
      <c r="AF16" s="1649"/>
      <c r="AG16" s="57" t="s">
        <v>1650</v>
      </c>
      <c r="AH16" s="57"/>
      <c r="AI16" s="57"/>
      <c r="AJ16" s="57"/>
      <c r="AK16" s="682" t="s">
        <v>1107</v>
      </c>
      <c r="AL16" s="1951" t="s">
        <v>506</v>
      </c>
      <c r="AM16" s="1951"/>
      <c r="AN16" s="1952"/>
      <c r="AO16" s="119"/>
      <c r="AP16" s="57"/>
      <c r="AQ16" s="106"/>
      <c r="AR16" s="57"/>
      <c r="AS16" s="57"/>
      <c r="AT16" s="57"/>
      <c r="AU16" s="57"/>
      <c r="AV16" s="57"/>
      <c r="AW16" s="57"/>
    </row>
    <row r="17" spans="1:49" ht="12" customHeight="1">
      <c r="A17" s="1629"/>
      <c r="B17" s="1686" t="str">
        <f>IF(自己評価書表紙!A54="□","■選択無","□選択無")</f>
        <v>■選択無</v>
      </c>
      <c r="C17" s="1687"/>
      <c r="D17" s="1687"/>
      <c r="E17" s="1692"/>
      <c r="F17" s="119"/>
      <c r="G17" s="57"/>
      <c r="H17" s="103"/>
      <c r="I17" s="119"/>
      <c r="J17" s="57"/>
      <c r="K17" s="57"/>
      <c r="L17" s="103"/>
      <c r="M17" s="122"/>
      <c r="N17" s="111"/>
      <c r="O17" s="111"/>
      <c r="P17" s="152"/>
      <c r="Q17" s="57"/>
      <c r="R17" s="57" t="s">
        <v>954</v>
      </c>
      <c r="S17" s="57"/>
      <c r="T17" s="57"/>
      <c r="U17" s="57"/>
      <c r="V17" s="57"/>
      <c r="W17" s="57"/>
      <c r="X17" s="111"/>
      <c r="Y17" s="111"/>
      <c r="Z17" s="111"/>
      <c r="AA17" s="57"/>
      <c r="AB17" s="57" t="s">
        <v>1382</v>
      </c>
      <c r="AC17" s="1704"/>
      <c r="AD17" s="1704"/>
      <c r="AE17" s="1704"/>
      <c r="AF17" s="1704"/>
      <c r="AG17" s="57" t="s">
        <v>2026</v>
      </c>
      <c r="AH17" s="57"/>
      <c r="AI17" s="57"/>
      <c r="AJ17" s="57"/>
      <c r="AK17" s="105"/>
      <c r="AL17" s="58"/>
      <c r="AM17" s="58"/>
      <c r="AN17" s="58"/>
      <c r="AO17" s="119"/>
      <c r="AP17" s="57"/>
      <c r="AQ17" s="106"/>
      <c r="AR17" s="57"/>
      <c r="AS17" s="57"/>
      <c r="AT17" s="57"/>
      <c r="AU17" s="57"/>
      <c r="AV17" s="57"/>
      <c r="AW17" s="57"/>
    </row>
    <row r="18" spans="1:49" ht="12" customHeight="1">
      <c r="A18" s="1629"/>
      <c r="B18" s="119"/>
      <c r="C18" s="57"/>
      <c r="D18" s="57"/>
      <c r="E18" s="103"/>
      <c r="F18" s="119"/>
      <c r="G18" s="57"/>
      <c r="H18" s="103"/>
      <c r="I18" s="119"/>
      <c r="J18" s="57"/>
      <c r="K18" s="57"/>
      <c r="L18" s="103"/>
      <c r="M18" s="138" t="s">
        <v>1703</v>
      </c>
      <c r="N18" s="109"/>
      <c r="O18" s="109"/>
      <c r="P18" s="110"/>
      <c r="Q18" s="109"/>
      <c r="R18" s="692" t="s">
        <v>1648</v>
      </c>
      <c r="S18" s="109" t="s">
        <v>1704</v>
      </c>
      <c r="T18" s="109"/>
      <c r="U18" s="109"/>
      <c r="V18" s="109"/>
      <c r="W18" s="109"/>
      <c r="X18" s="109"/>
      <c r="Y18" s="109"/>
      <c r="Z18" s="109"/>
      <c r="AA18" s="109"/>
      <c r="AB18" s="109"/>
      <c r="AC18" s="109"/>
      <c r="AD18" s="109"/>
      <c r="AE18" s="109"/>
      <c r="AF18" s="109"/>
      <c r="AG18" s="109"/>
      <c r="AH18" s="109"/>
      <c r="AI18" s="109"/>
      <c r="AJ18" s="110"/>
      <c r="AK18" s="105"/>
      <c r="AL18" s="58"/>
      <c r="AM18" s="58"/>
      <c r="AN18" s="58"/>
      <c r="AO18" s="119"/>
      <c r="AP18" s="57"/>
      <c r="AQ18" s="106"/>
      <c r="AR18" s="57"/>
      <c r="AS18" s="57"/>
      <c r="AT18" s="57"/>
      <c r="AU18" s="57"/>
      <c r="AV18" s="57"/>
      <c r="AW18" s="57"/>
    </row>
    <row r="19" spans="1:49" ht="12" customHeight="1">
      <c r="A19" s="1629"/>
      <c r="B19" s="119"/>
      <c r="C19" s="57"/>
      <c r="D19" s="57"/>
      <c r="E19" s="103"/>
      <c r="F19" s="119"/>
      <c r="G19" s="57"/>
      <c r="H19" s="103"/>
      <c r="I19" s="119"/>
      <c r="J19" s="57"/>
      <c r="K19" s="57"/>
      <c r="L19" s="103"/>
      <c r="M19" s="119"/>
      <c r="N19" s="57"/>
      <c r="O19" s="57"/>
      <c r="P19" s="103"/>
      <c r="Q19" s="170" t="s">
        <v>1394</v>
      </c>
      <c r="R19" s="170" t="s">
        <v>1705</v>
      </c>
      <c r="S19" s="170"/>
      <c r="T19" s="170"/>
      <c r="U19" s="709" t="s">
        <v>1708</v>
      </c>
      <c r="V19" s="170" t="s">
        <v>1570</v>
      </c>
      <c r="W19" s="170"/>
      <c r="X19" s="709" t="s">
        <v>1708</v>
      </c>
      <c r="Y19" s="170" t="s">
        <v>1355</v>
      </c>
      <c r="Z19" s="170"/>
      <c r="AA19" s="170"/>
      <c r="AB19" s="170" t="s">
        <v>422</v>
      </c>
      <c r="AC19" s="1949"/>
      <c r="AD19" s="1949"/>
      <c r="AE19" s="1949"/>
      <c r="AF19" s="1949"/>
      <c r="AG19" s="170" t="s">
        <v>803</v>
      </c>
      <c r="AH19" s="170"/>
      <c r="AI19" s="170"/>
      <c r="AJ19" s="632"/>
      <c r="AK19" s="105"/>
      <c r="AL19" s="58"/>
      <c r="AM19" s="58"/>
      <c r="AN19" s="58"/>
      <c r="AO19" s="119"/>
      <c r="AP19" s="57"/>
      <c r="AQ19" s="106"/>
      <c r="AR19" s="57"/>
      <c r="AS19" s="57"/>
      <c r="AT19" s="57"/>
      <c r="AU19" s="57"/>
      <c r="AV19" s="57"/>
      <c r="AW19" s="57"/>
    </row>
    <row r="20" spans="1:49" ht="12" customHeight="1">
      <c r="A20" s="1629"/>
      <c r="B20" s="119"/>
      <c r="C20" s="57"/>
      <c r="D20" s="57"/>
      <c r="E20" s="103"/>
      <c r="F20" s="119"/>
      <c r="G20" s="57"/>
      <c r="H20" s="103"/>
      <c r="I20" s="119"/>
      <c r="J20" s="57"/>
      <c r="K20" s="57"/>
      <c r="L20" s="103"/>
      <c r="M20" s="119"/>
      <c r="N20" s="57"/>
      <c r="O20" s="57"/>
      <c r="P20" s="103"/>
      <c r="Q20" s="57"/>
      <c r="R20" s="57" t="s">
        <v>1706</v>
      </c>
      <c r="S20" s="57"/>
      <c r="T20" s="57"/>
      <c r="U20" s="57"/>
      <c r="V20" s="57"/>
      <c r="W20" s="57"/>
      <c r="X20" s="57"/>
      <c r="Y20" s="57"/>
      <c r="Z20" s="57"/>
      <c r="AA20" s="57"/>
      <c r="AB20" s="57"/>
      <c r="AC20" s="57"/>
      <c r="AD20" s="57"/>
      <c r="AE20" s="57"/>
      <c r="AF20" s="57"/>
      <c r="AG20" s="57"/>
      <c r="AH20" s="57"/>
      <c r="AI20" s="57"/>
      <c r="AJ20" s="57"/>
      <c r="AK20" s="105"/>
      <c r="AL20" s="58"/>
      <c r="AM20" s="58"/>
      <c r="AN20" s="58"/>
      <c r="AO20" s="119"/>
      <c r="AP20" s="57"/>
      <c r="AQ20" s="106"/>
      <c r="AR20" s="57"/>
      <c r="AS20" s="57"/>
      <c r="AT20" s="57"/>
      <c r="AU20" s="57"/>
      <c r="AV20" s="57"/>
      <c r="AW20" s="57"/>
    </row>
    <row r="21" spans="1:49" ht="12" customHeight="1">
      <c r="A21" s="1629"/>
      <c r="B21" s="119"/>
      <c r="C21" s="57"/>
      <c r="D21" s="57"/>
      <c r="E21" s="103"/>
      <c r="F21" s="119"/>
      <c r="G21" s="57"/>
      <c r="H21" s="103"/>
      <c r="I21" s="119"/>
      <c r="J21" s="57"/>
      <c r="K21" s="57"/>
      <c r="L21" s="103"/>
      <c r="M21" s="119"/>
      <c r="N21" s="57"/>
      <c r="O21" s="57"/>
      <c r="P21" s="103"/>
      <c r="Q21" s="57"/>
      <c r="R21" s="57" t="s">
        <v>1707</v>
      </c>
      <c r="S21" s="57"/>
      <c r="T21" s="57"/>
      <c r="U21" s="57"/>
      <c r="V21" s="57"/>
      <c r="W21" s="683" t="s">
        <v>554</v>
      </c>
      <c r="X21" s="531" t="s">
        <v>2</v>
      </c>
      <c r="Y21" s="57"/>
      <c r="Z21" s="57"/>
      <c r="AA21" s="57"/>
      <c r="AB21" s="57"/>
      <c r="AC21" s="57"/>
      <c r="AD21" s="57"/>
      <c r="AE21" s="57"/>
      <c r="AF21" s="57"/>
      <c r="AG21" s="57"/>
      <c r="AH21" s="57"/>
      <c r="AI21" s="57"/>
      <c r="AJ21" s="103"/>
      <c r="AK21" s="105"/>
      <c r="AL21" s="58"/>
      <c r="AM21" s="58"/>
      <c r="AN21" s="58"/>
      <c r="AO21" s="119"/>
      <c r="AP21" s="57"/>
      <c r="AQ21" s="106"/>
      <c r="AR21" s="57"/>
      <c r="AS21" s="57"/>
      <c r="AT21" s="57"/>
      <c r="AU21" s="57"/>
      <c r="AV21" s="57"/>
      <c r="AW21" s="57"/>
    </row>
    <row r="22" spans="1:49" ht="12" customHeight="1">
      <c r="A22" s="1629"/>
      <c r="B22" s="119"/>
      <c r="C22" s="57"/>
      <c r="D22" s="57"/>
      <c r="E22" s="103"/>
      <c r="F22" s="119"/>
      <c r="G22" s="57"/>
      <c r="H22" s="103"/>
      <c r="I22" s="119"/>
      <c r="J22" s="57"/>
      <c r="K22" s="57"/>
      <c r="L22" s="103"/>
      <c r="M22" s="119"/>
      <c r="N22" s="57"/>
      <c r="O22" s="57"/>
      <c r="P22" s="103"/>
      <c r="Q22" s="57"/>
      <c r="R22" s="57"/>
      <c r="S22" s="57"/>
      <c r="T22" s="57"/>
      <c r="U22" s="57"/>
      <c r="V22" s="57"/>
      <c r="W22" s="683" t="s">
        <v>1559</v>
      </c>
      <c r="X22" s="150" t="s">
        <v>4</v>
      </c>
      <c r="Y22" s="57"/>
      <c r="Z22" s="57"/>
      <c r="AA22" s="57"/>
      <c r="AB22" s="57"/>
      <c r="AC22" s="57"/>
      <c r="AD22" s="57"/>
      <c r="AE22" s="57"/>
      <c r="AF22" s="57"/>
      <c r="AG22" s="57"/>
      <c r="AH22" s="57"/>
      <c r="AI22" s="57"/>
      <c r="AJ22" s="103"/>
      <c r="AK22" s="105"/>
      <c r="AL22" s="58"/>
      <c r="AM22" s="58"/>
      <c r="AN22" s="58"/>
      <c r="AO22" s="119"/>
      <c r="AP22" s="57"/>
      <c r="AQ22" s="106"/>
      <c r="AR22" s="57"/>
      <c r="AS22" s="57"/>
      <c r="AT22" s="57"/>
      <c r="AU22" s="57"/>
      <c r="AV22" s="57"/>
      <c r="AW22" s="57"/>
    </row>
    <row r="23" spans="1:49" ht="12" customHeight="1">
      <c r="A23" s="1629"/>
      <c r="B23" s="119"/>
      <c r="C23" s="57"/>
      <c r="D23" s="57"/>
      <c r="E23" s="103"/>
      <c r="F23" s="119"/>
      <c r="G23" s="57"/>
      <c r="H23" s="103"/>
      <c r="I23" s="119"/>
      <c r="J23" s="57"/>
      <c r="K23" s="57"/>
      <c r="L23" s="103"/>
      <c r="M23" s="119"/>
      <c r="N23" s="57"/>
      <c r="O23" s="57"/>
      <c r="P23" s="103"/>
      <c r="Q23" s="57"/>
      <c r="R23" s="57"/>
      <c r="S23" s="57"/>
      <c r="T23" s="57"/>
      <c r="U23" s="57"/>
      <c r="V23" s="57"/>
      <c r="W23" s="683" t="s">
        <v>1559</v>
      </c>
      <c r="X23" s="150" t="s">
        <v>5</v>
      </c>
      <c r="Y23" s="57"/>
      <c r="Z23" s="57"/>
      <c r="AA23" s="57"/>
      <c r="AB23" s="57"/>
      <c r="AC23" s="57"/>
      <c r="AD23" s="57"/>
      <c r="AE23" s="57"/>
      <c r="AF23" s="57"/>
      <c r="AG23" s="57"/>
      <c r="AH23" s="57"/>
      <c r="AI23" s="57"/>
      <c r="AJ23" s="103"/>
      <c r="AK23" s="105"/>
      <c r="AL23" s="58"/>
      <c r="AM23" s="58"/>
      <c r="AN23" s="58"/>
      <c r="AO23" s="119"/>
      <c r="AP23" s="57"/>
      <c r="AQ23" s="106"/>
      <c r="AR23" s="57"/>
      <c r="AS23" s="57"/>
      <c r="AT23" s="57"/>
      <c r="AU23" s="57"/>
      <c r="AV23" s="57"/>
      <c r="AW23" s="57"/>
    </row>
    <row r="24" spans="1:49" ht="12" customHeight="1">
      <c r="A24" s="1629"/>
      <c r="B24" s="119"/>
      <c r="C24" s="57"/>
      <c r="D24" s="57"/>
      <c r="E24" s="103"/>
      <c r="F24" s="119"/>
      <c r="G24" s="57"/>
      <c r="H24" s="103"/>
      <c r="I24" s="119"/>
      <c r="J24" s="57"/>
      <c r="K24" s="57"/>
      <c r="L24" s="103"/>
      <c r="M24" s="119"/>
      <c r="N24" s="57"/>
      <c r="O24" s="57"/>
      <c r="P24" s="103"/>
      <c r="Q24" s="170" t="s">
        <v>496</v>
      </c>
      <c r="R24" s="170" t="s">
        <v>6</v>
      </c>
      <c r="S24" s="170"/>
      <c r="T24" s="170"/>
      <c r="U24" s="170"/>
      <c r="V24" s="170"/>
      <c r="W24" s="170"/>
      <c r="X24" s="170"/>
      <c r="Y24" s="170"/>
      <c r="Z24" s="170"/>
      <c r="AA24" s="170"/>
      <c r="AB24" s="170"/>
      <c r="AC24" s="170"/>
      <c r="AD24" s="170"/>
      <c r="AE24" s="170"/>
      <c r="AF24" s="170"/>
      <c r="AG24" s="170"/>
      <c r="AH24" s="170"/>
      <c r="AI24" s="170"/>
      <c r="AJ24" s="632"/>
      <c r="AK24" s="105"/>
      <c r="AL24" s="58"/>
      <c r="AM24" s="58"/>
      <c r="AN24" s="58"/>
      <c r="AO24" s="119"/>
      <c r="AP24" s="57"/>
      <c r="AQ24" s="106"/>
      <c r="AR24" s="57"/>
      <c r="AS24" s="57"/>
      <c r="AT24" s="57"/>
      <c r="AU24" s="57"/>
      <c r="AV24" s="57"/>
      <c r="AW24" s="57"/>
    </row>
    <row r="25" spans="1:49" ht="12" customHeight="1">
      <c r="A25" s="1629"/>
      <c r="B25" s="119"/>
      <c r="C25" s="57"/>
      <c r="D25" s="57"/>
      <c r="E25" s="103"/>
      <c r="F25" s="119"/>
      <c r="G25" s="57"/>
      <c r="H25" s="103"/>
      <c r="I25" s="119"/>
      <c r="J25" s="57"/>
      <c r="K25" s="57"/>
      <c r="L25" s="103"/>
      <c r="M25" s="119"/>
      <c r="N25" s="57"/>
      <c r="O25" s="57"/>
      <c r="P25" s="103"/>
      <c r="Q25" s="57"/>
      <c r="R25" s="57" t="s">
        <v>927</v>
      </c>
      <c r="S25" s="57"/>
      <c r="T25" s="57" t="s">
        <v>1382</v>
      </c>
      <c r="U25" s="683" t="s">
        <v>974</v>
      </c>
      <c r="V25" s="57" t="s">
        <v>932</v>
      </c>
      <c r="W25" s="57"/>
      <c r="X25" s="57"/>
      <c r="Y25" s="57"/>
      <c r="Z25" s="683" t="s">
        <v>938</v>
      </c>
      <c r="AA25" s="57" t="s">
        <v>933</v>
      </c>
      <c r="AB25" s="57"/>
      <c r="AC25" s="57"/>
      <c r="AD25" s="57"/>
      <c r="AE25" s="683" t="s">
        <v>930</v>
      </c>
      <c r="AF25" s="57" t="s">
        <v>1571</v>
      </c>
      <c r="AG25" s="57"/>
      <c r="AH25" s="57"/>
      <c r="AI25" s="57"/>
      <c r="AJ25" s="57"/>
      <c r="AK25" s="105"/>
      <c r="AL25" s="58"/>
      <c r="AM25" s="58"/>
      <c r="AN25" s="58"/>
      <c r="AO25" s="119"/>
      <c r="AP25" s="57"/>
      <c r="AQ25" s="106"/>
      <c r="AR25" s="57"/>
      <c r="AS25" s="57"/>
      <c r="AT25" s="57"/>
      <c r="AU25" s="57"/>
      <c r="AV25" s="57"/>
      <c r="AW25" s="57"/>
    </row>
    <row r="26" spans="1:49" ht="12" customHeight="1">
      <c r="A26" s="1629"/>
      <c r="B26" s="119"/>
      <c r="C26" s="57"/>
      <c r="D26" s="57"/>
      <c r="E26" s="103"/>
      <c r="F26" s="119"/>
      <c r="G26" s="57"/>
      <c r="H26" s="103"/>
      <c r="I26" s="119"/>
      <c r="J26" s="57"/>
      <c r="K26" s="57"/>
      <c r="L26" s="103"/>
      <c r="M26" s="119"/>
      <c r="N26" s="57"/>
      <c r="O26" s="57"/>
      <c r="P26" s="103"/>
      <c r="Q26" s="57"/>
      <c r="R26" s="57" t="s">
        <v>7</v>
      </c>
      <c r="S26" s="57"/>
      <c r="T26" s="57"/>
      <c r="U26" s="57"/>
      <c r="V26" s="57"/>
      <c r="W26" s="57"/>
      <c r="X26" s="57"/>
      <c r="Y26" s="57"/>
      <c r="Z26" s="57"/>
      <c r="AA26" s="57"/>
      <c r="AB26" s="57" t="s">
        <v>1382</v>
      </c>
      <c r="AC26" s="1649"/>
      <c r="AD26" s="1649"/>
      <c r="AE26" s="1649"/>
      <c r="AF26" s="1649"/>
      <c r="AG26" s="57" t="s">
        <v>2026</v>
      </c>
      <c r="AH26" s="57"/>
      <c r="AI26" s="57"/>
      <c r="AJ26" s="103"/>
      <c r="AK26" s="105"/>
      <c r="AL26" s="58"/>
      <c r="AM26" s="58"/>
      <c r="AN26" s="58"/>
      <c r="AO26" s="119"/>
      <c r="AP26" s="57"/>
      <c r="AQ26" s="106"/>
      <c r="AR26" s="57"/>
      <c r="AS26" s="57"/>
      <c r="AT26" s="57"/>
      <c r="AU26" s="57"/>
      <c r="AV26" s="57"/>
      <c r="AW26" s="57"/>
    </row>
    <row r="27" spans="1:49" ht="12" customHeight="1">
      <c r="A27" s="1629"/>
      <c r="B27" s="119"/>
      <c r="C27" s="57"/>
      <c r="D27" s="57"/>
      <c r="E27" s="103"/>
      <c r="F27" s="119"/>
      <c r="G27" s="57"/>
      <c r="H27" s="103"/>
      <c r="I27" s="119"/>
      <c r="J27" s="57"/>
      <c r="K27" s="57"/>
      <c r="L27" s="103"/>
      <c r="M27" s="119"/>
      <c r="N27" s="57"/>
      <c r="O27" s="57"/>
      <c r="P27" s="103"/>
      <c r="Q27" s="57"/>
      <c r="R27" s="57" t="s">
        <v>9</v>
      </c>
      <c r="S27" s="57"/>
      <c r="T27" s="57"/>
      <c r="U27" s="57"/>
      <c r="V27" s="57"/>
      <c r="W27" s="57"/>
      <c r="X27" s="57"/>
      <c r="Y27" s="57"/>
      <c r="Z27" s="57"/>
      <c r="AA27" s="57"/>
      <c r="AB27" s="57" t="s">
        <v>1649</v>
      </c>
      <c r="AC27" s="1950"/>
      <c r="AD27" s="1950"/>
      <c r="AE27" s="1950"/>
      <c r="AF27" s="1950"/>
      <c r="AG27" s="57" t="s">
        <v>1650</v>
      </c>
      <c r="AH27" s="57"/>
      <c r="AI27" s="57"/>
      <c r="AJ27" s="103"/>
      <c r="AK27" s="105"/>
      <c r="AL27" s="58"/>
      <c r="AM27" s="58"/>
      <c r="AN27" s="58"/>
      <c r="AO27" s="119"/>
      <c r="AP27" s="57"/>
      <c r="AQ27" s="106"/>
      <c r="AR27" s="57"/>
      <c r="AS27" s="57"/>
      <c r="AT27" s="57"/>
      <c r="AU27" s="57"/>
      <c r="AV27" s="57"/>
      <c r="AW27" s="57"/>
    </row>
    <row r="28" spans="1:49" ht="12" customHeight="1">
      <c r="A28" s="1629"/>
      <c r="B28" s="119"/>
      <c r="C28" s="57"/>
      <c r="D28" s="57"/>
      <c r="E28" s="103"/>
      <c r="F28" s="119"/>
      <c r="G28" s="57"/>
      <c r="H28" s="103"/>
      <c r="I28" s="119"/>
      <c r="J28" s="57"/>
      <c r="K28" s="57"/>
      <c r="L28" s="103"/>
      <c r="M28" s="119"/>
      <c r="N28" s="57"/>
      <c r="O28" s="57"/>
      <c r="P28" s="103"/>
      <c r="Q28" s="170" t="s">
        <v>555</v>
      </c>
      <c r="R28" s="170" t="s">
        <v>10</v>
      </c>
      <c r="S28" s="170"/>
      <c r="T28" s="170"/>
      <c r="U28" s="170"/>
      <c r="V28" s="170"/>
      <c r="W28" s="170"/>
      <c r="X28" s="170"/>
      <c r="Y28" s="170"/>
      <c r="Z28" s="170"/>
      <c r="AA28" s="170"/>
      <c r="AB28" s="171"/>
      <c r="AC28" s="171"/>
      <c r="AD28" s="171"/>
      <c r="AE28" s="171"/>
      <c r="AF28" s="170"/>
      <c r="AG28" s="170"/>
      <c r="AH28" s="170"/>
      <c r="AI28" s="170"/>
      <c r="AJ28" s="632"/>
      <c r="AK28" s="105"/>
      <c r="AL28" s="58"/>
      <c r="AM28" s="58"/>
      <c r="AN28" s="58"/>
      <c r="AO28" s="119"/>
      <c r="AP28" s="57"/>
      <c r="AQ28" s="106"/>
      <c r="AR28" s="57"/>
      <c r="AS28" s="57"/>
      <c r="AT28" s="57"/>
      <c r="AU28" s="57"/>
      <c r="AV28" s="57"/>
      <c r="AW28" s="57"/>
    </row>
    <row r="29" spans="1:49" ht="12" customHeight="1">
      <c r="A29" s="1629"/>
      <c r="B29" s="119"/>
      <c r="C29" s="57"/>
      <c r="D29" s="57"/>
      <c r="E29" s="103"/>
      <c r="F29" s="119"/>
      <c r="G29" s="57"/>
      <c r="H29" s="103"/>
      <c r="I29" s="119"/>
      <c r="J29" s="57"/>
      <c r="K29" s="57"/>
      <c r="L29" s="103"/>
      <c r="M29" s="119"/>
      <c r="N29" s="57"/>
      <c r="O29" s="57"/>
      <c r="P29" s="103"/>
      <c r="Q29" s="57"/>
      <c r="R29" s="57" t="s">
        <v>9</v>
      </c>
      <c r="S29" s="57"/>
      <c r="T29" s="57"/>
      <c r="U29" s="57"/>
      <c r="V29" s="57"/>
      <c r="W29" s="57"/>
      <c r="X29" s="57"/>
      <c r="Y29" s="57"/>
      <c r="Z29" s="57"/>
      <c r="AA29" s="57"/>
      <c r="AB29" s="57" t="s">
        <v>1649</v>
      </c>
      <c r="AC29" s="1649"/>
      <c r="AD29" s="1649"/>
      <c r="AE29" s="1649"/>
      <c r="AF29" s="1649"/>
      <c r="AG29" s="57" t="s">
        <v>1650</v>
      </c>
      <c r="AH29" s="57"/>
      <c r="AI29" s="57"/>
      <c r="AJ29" s="57"/>
      <c r="AK29" s="105"/>
      <c r="AL29" s="58"/>
      <c r="AM29" s="58"/>
      <c r="AN29" s="58"/>
      <c r="AO29" s="119"/>
      <c r="AP29" s="57"/>
      <c r="AQ29" s="106"/>
      <c r="AR29" s="57"/>
      <c r="AS29" s="57"/>
      <c r="AT29" s="57"/>
      <c r="AU29" s="57"/>
      <c r="AV29" s="57"/>
      <c r="AW29" s="57"/>
    </row>
    <row r="30" spans="1:49" ht="12" customHeight="1">
      <c r="A30" s="1629"/>
      <c r="B30" s="119"/>
      <c r="C30" s="57"/>
      <c r="D30" s="57"/>
      <c r="E30" s="103"/>
      <c r="F30" s="119"/>
      <c r="G30" s="57"/>
      <c r="H30" s="103"/>
      <c r="I30" s="119"/>
      <c r="J30" s="57"/>
      <c r="K30" s="57"/>
      <c r="L30" s="103"/>
      <c r="M30" s="119"/>
      <c r="N30" s="57"/>
      <c r="O30" s="57"/>
      <c r="P30" s="103"/>
      <c r="Q30" s="57"/>
      <c r="R30" s="57" t="s">
        <v>1572</v>
      </c>
      <c r="S30" s="57"/>
      <c r="T30" s="57"/>
      <c r="U30" s="57"/>
      <c r="V30" s="57"/>
      <c r="W30" s="57"/>
      <c r="X30" s="57"/>
      <c r="Y30" s="57"/>
      <c r="Z30" s="57"/>
      <c r="AA30" s="57"/>
      <c r="AB30" s="57" t="s">
        <v>1649</v>
      </c>
      <c r="AC30" s="1649"/>
      <c r="AD30" s="1649"/>
      <c r="AE30" s="1649"/>
      <c r="AF30" s="1649"/>
      <c r="AG30" s="57" t="s">
        <v>1650</v>
      </c>
      <c r="AH30" s="57"/>
      <c r="AI30" s="57"/>
      <c r="AJ30" s="57"/>
      <c r="AK30" s="105"/>
      <c r="AL30" s="58"/>
      <c r="AM30" s="58"/>
      <c r="AN30" s="58"/>
      <c r="AO30" s="119"/>
      <c r="AP30" s="57"/>
      <c r="AQ30" s="106"/>
      <c r="AR30" s="57"/>
      <c r="AS30" s="57"/>
      <c r="AT30" s="57"/>
      <c r="AU30" s="57"/>
      <c r="AV30" s="57"/>
      <c r="AW30" s="57"/>
    </row>
    <row r="31" spans="1:49" ht="12" customHeight="1">
      <c r="A31" s="1629"/>
      <c r="B31" s="119"/>
      <c r="C31" s="57"/>
      <c r="D31" s="57"/>
      <c r="E31" s="103"/>
      <c r="F31" s="119"/>
      <c r="G31" s="57"/>
      <c r="H31" s="103"/>
      <c r="I31" s="119"/>
      <c r="J31" s="57"/>
      <c r="K31" s="57"/>
      <c r="L31" s="103"/>
      <c r="M31" s="119"/>
      <c r="N31" s="57"/>
      <c r="O31" s="57"/>
      <c r="P31" s="103"/>
      <c r="Q31" s="57"/>
      <c r="R31" s="57" t="s">
        <v>1339</v>
      </c>
      <c r="S31" s="57"/>
      <c r="T31" s="57"/>
      <c r="U31" s="57"/>
      <c r="V31" s="57"/>
      <c r="W31" s="57"/>
      <c r="X31" s="57"/>
      <c r="Y31" s="57"/>
      <c r="Z31" s="57"/>
      <c r="AA31" s="57"/>
      <c r="AB31" s="57" t="s">
        <v>1386</v>
      </c>
      <c r="AC31" s="1649"/>
      <c r="AD31" s="1649"/>
      <c r="AE31" s="1649"/>
      <c r="AF31" s="1649"/>
      <c r="AG31" s="57" t="s">
        <v>804</v>
      </c>
      <c r="AH31" s="57"/>
      <c r="AI31" s="57"/>
      <c r="AJ31" s="57"/>
      <c r="AK31" s="105"/>
      <c r="AL31" s="58"/>
      <c r="AM31" s="58"/>
      <c r="AN31" s="58"/>
      <c r="AO31" s="119"/>
      <c r="AP31" s="57"/>
      <c r="AQ31" s="106"/>
      <c r="AR31" s="57"/>
      <c r="AS31" s="57"/>
      <c r="AT31" s="57"/>
      <c r="AU31" s="57"/>
      <c r="AV31" s="57"/>
      <c r="AW31" s="57"/>
    </row>
    <row r="32" spans="1:49" ht="12" customHeight="1">
      <c r="A32" s="1629"/>
      <c r="B32" s="119"/>
      <c r="C32" s="57"/>
      <c r="D32" s="57"/>
      <c r="E32" s="103"/>
      <c r="F32" s="119"/>
      <c r="G32" s="57"/>
      <c r="H32" s="103"/>
      <c r="I32" s="119"/>
      <c r="J32" s="57"/>
      <c r="K32" s="57"/>
      <c r="L32" s="103"/>
      <c r="M32" s="119"/>
      <c r="N32" s="57"/>
      <c r="O32" s="57"/>
      <c r="P32" s="103"/>
      <c r="Q32" s="57"/>
      <c r="R32" s="57" t="s">
        <v>736</v>
      </c>
      <c r="S32" s="57"/>
      <c r="T32" s="57"/>
      <c r="U32" s="57"/>
      <c r="V32" s="57"/>
      <c r="W32" s="57"/>
      <c r="X32" s="57"/>
      <c r="Y32" s="57"/>
      <c r="Z32" s="57"/>
      <c r="AA32" s="57"/>
      <c r="AB32" s="57" t="s">
        <v>422</v>
      </c>
      <c r="AC32" s="1942"/>
      <c r="AD32" s="1942"/>
      <c r="AE32" s="57" t="s">
        <v>805</v>
      </c>
      <c r="AF32" s="1650"/>
      <c r="AG32" s="1650"/>
      <c r="AH32" s="57" t="s">
        <v>1019</v>
      </c>
      <c r="AI32" s="57"/>
      <c r="AJ32" s="57"/>
      <c r="AK32" s="105"/>
      <c r="AL32" s="58"/>
      <c r="AM32" s="58"/>
      <c r="AN32" s="58"/>
      <c r="AO32" s="119"/>
      <c r="AP32" s="57"/>
      <c r="AQ32" s="106"/>
      <c r="AR32" s="57"/>
      <c r="AS32" s="57"/>
      <c r="AT32" s="57"/>
      <c r="AU32" s="57"/>
      <c r="AV32" s="57"/>
      <c r="AW32" s="57"/>
    </row>
    <row r="33" spans="1:49" ht="12" customHeight="1">
      <c r="A33" s="1629"/>
      <c r="B33" s="119"/>
      <c r="C33" s="57"/>
      <c r="D33" s="57"/>
      <c r="E33" s="103"/>
      <c r="F33" s="119"/>
      <c r="G33" s="57"/>
      <c r="H33" s="103"/>
      <c r="I33" s="119"/>
      <c r="J33" s="57"/>
      <c r="K33" s="57"/>
      <c r="L33" s="103"/>
      <c r="M33" s="119"/>
      <c r="N33" s="57"/>
      <c r="O33" s="57"/>
      <c r="P33" s="103"/>
      <c r="Q33" s="57"/>
      <c r="R33" s="57" t="s">
        <v>1573</v>
      </c>
      <c r="S33" s="57"/>
      <c r="T33" s="57"/>
      <c r="U33" s="57"/>
      <c r="V33" s="57"/>
      <c r="W33" s="57"/>
      <c r="X33" s="57"/>
      <c r="Y33" s="57"/>
      <c r="Z33" s="57"/>
      <c r="AA33" s="57"/>
      <c r="AB33" s="57" t="s">
        <v>422</v>
      </c>
      <c r="AC33" s="1653"/>
      <c r="AD33" s="1653"/>
      <c r="AE33" s="1653"/>
      <c r="AF33" s="1653"/>
      <c r="AG33" s="1653"/>
      <c r="AH33" s="57" t="s">
        <v>1019</v>
      </c>
      <c r="AI33" s="57"/>
      <c r="AJ33" s="103"/>
      <c r="AK33" s="105"/>
      <c r="AL33" s="58"/>
      <c r="AM33" s="58"/>
      <c r="AN33" s="58"/>
      <c r="AO33" s="119"/>
      <c r="AP33" s="57"/>
      <c r="AQ33" s="106"/>
      <c r="AR33" s="57"/>
      <c r="AS33" s="57"/>
      <c r="AT33" s="57"/>
      <c r="AU33" s="57"/>
      <c r="AV33" s="57"/>
      <c r="AW33" s="57"/>
    </row>
    <row r="34" spans="1:49" ht="12" customHeight="1">
      <c r="A34" s="1629"/>
      <c r="B34" s="119"/>
      <c r="C34" s="57"/>
      <c r="D34" s="57"/>
      <c r="E34" s="103"/>
      <c r="F34" s="119"/>
      <c r="G34" s="57"/>
      <c r="H34" s="103"/>
      <c r="I34" s="119"/>
      <c r="J34" s="57"/>
      <c r="K34" s="57"/>
      <c r="L34" s="103"/>
      <c r="M34" s="119"/>
      <c r="N34" s="57"/>
      <c r="O34" s="57"/>
      <c r="P34" s="103"/>
      <c r="Q34" s="57"/>
      <c r="R34" s="57" t="s">
        <v>738</v>
      </c>
      <c r="S34" s="57"/>
      <c r="T34" s="57"/>
      <c r="U34" s="57"/>
      <c r="V34" s="57"/>
      <c r="W34" s="57"/>
      <c r="X34" s="57"/>
      <c r="Y34" s="57"/>
      <c r="Z34" s="57"/>
      <c r="AA34" s="57"/>
      <c r="AB34" s="57" t="s">
        <v>1778</v>
      </c>
      <c r="AC34" s="1649"/>
      <c r="AD34" s="1649"/>
      <c r="AE34" s="1649"/>
      <c r="AF34" s="1649"/>
      <c r="AG34" s="57" t="s">
        <v>807</v>
      </c>
      <c r="AH34" s="57"/>
      <c r="AI34" s="57"/>
      <c r="AJ34" s="103"/>
      <c r="AK34" s="105"/>
      <c r="AL34" s="58"/>
      <c r="AM34" s="58"/>
      <c r="AN34" s="58"/>
      <c r="AO34" s="119"/>
      <c r="AP34" s="57"/>
      <c r="AQ34" s="106"/>
      <c r="AR34" s="57"/>
      <c r="AS34" s="57"/>
      <c r="AT34" s="57" t="s">
        <v>739</v>
      </c>
      <c r="AU34" s="57" t="s">
        <v>740</v>
      </c>
      <c r="AV34" s="57"/>
      <c r="AW34" s="57"/>
    </row>
    <row r="35" spans="1:49" ht="12" customHeight="1">
      <c r="A35" s="1629"/>
      <c r="B35" s="119"/>
      <c r="C35" s="57"/>
      <c r="D35" s="57"/>
      <c r="E35" s="103"/>
      <c r="F35" s="119"/>
      <c r="G35" s="57"/>
      <c r="H35" s="103"/>
      <c r="I35" s="119"/>
      <c r="J35" s="57"/>
      <c r="K35" s="57"/>
      <c r="L35" s="103"/>
      <c r="M35" s="119"/>
      <c r="N35" s="57"/>
      <c r="O35" s="57"/>
      <c r="P35" s="103"/>
      <c r="Q35" s="57"/>
      <c r="R35" s="57" t="s">
        <v>741</v>
      </c>
      <c r="S35" s="57"/>
      <c r="T35" s="57"/>
      <c r="U35" s="57"/>
      <c r="V35" s="57"/>
      <c r="W35" s="57"/>
      <c r="X35" s="57"/>
      <c r="Y35" s="57"/>
      <c r="Z35" s="57"/>
      <c r="AA35" s="57"/>
      <c r="AB35" s="57"/>
      <c r="AC35" s="683" t="s">
        <v>554</v>
      </c>
      <c r="AD35" s="57" t="s">
        <v>808</v>
      </c>
      <c r="AE35" s="57"/>
      <c r="AF35" s="683" t="s">
        <v>554</v>
      </c>
      <c r="AG35" s="57" t="s">
        <v>809</v>
      </c>
      <c r="AH35" s="57"/>
      <c r="AI35" s="57"/>
      <c r="AJ35" s="57"/>
      <c r="AK35" s="105"/>
      <c r="AL35" s="58"/>
      <c r="AM35" s="58"/>
      <c r="AN35" s="58"/>
      <c r="AO35" s="119"/>
      <c r="AP35" s="57"/>
      <c r="AQ35" s="106"/>
      <c r="AR35" s="57"/>
      <c r="AS35" s="57"/>
      <c r="AT35" s="57"/>
      <c r="AU35" s="57"/>
      <c r="AV35" s="57"/>
      <c r="AW35" s="57"/>
    </row>
    <row r="36" spans="1:49" ht="12" customHeight="1">
      <c r="A36" s="1629"/>
      <c r="B36" s="119"/>
      <c r="C36" s="57"/>
      <c r="D36" s="57"/>
      <c r="E36" s="103"/>
      <c r="F36" s="119"/>
      <c r="G36" s="57"/>
      <c r="H36" s="103"/>
      <c r="I36" s="119"/>
      <c r="J36" s="57"/>
      <c r="K36" s="57"/>
      <c r="L36" s="103"/>
      <c r="M36" s="119"/>
      <c r="N36" s="57"/>
      <c r="O36" s="57"/>
      <c r="P36" s="103"/>
      <c r="Q36" s="57"/>
      <c r="R36" s="57" t="s">
        <v>1928</v>
      </c>
      <c r="S36" s="57"/>
      <c r="T36" s="57"/>
      <c r="U36" s="57"/>
      <c r="V36" s="57"/>
      <c r="W36" s="57"/>
      <c r="X36" s="57"/>
      <c r="Y36" s="57"/>
      <c r="Z36" s="57"/>
      <c r="AA36" s="57"/>
      <c r="AB36" s="57"/>
      <c r="AC36" s="683" t="s">
        <v>21</v>
      </c>
      <c r="AD36" s="57" t="s">
        <v>810</v>
      </c>
      <c r="AE36" s="57"/>
      <c r="AF36" s="683" t="s">
        <v>21</v>
      </c>
      <c r="AG36" s="57" t="s">
        <v>811</v>
      </c>
      <c r="AH36" s="57"/>
      <c r="AI36" s="57"/>
      <c r="AJ36" s="57"/>
      <c r="AK36" s="105"/>
      <c r="AL36" s="58"/>
      <c r="AM36" s="58"/>
      <c r="AN36" s="58"/>
      <c r="AO36" s="119"/>
      <c r="AP36" s="57"/>
      <c r="AQ36" s="106"/>
      <c r="AR36" s="57"/>
      <c r="AS36" s="57"/>
      <c r="AT36" s="57"/>
      <c r="AU36" s="57"/>
      <c r="AV36" s="57"/>
      <c r="AW36" s="57"/>
    </row>
    <row r="37" spans="1:49" ht="12" customHeight="1">
      <c r="A37" s="1629"/>
      <c r="B37" s="119"/>
      <c r="C37" s="57"/>
      <c r="D37" s="57"/>
      <c r="E37" s="103"/>
      <c r="F37" s="119"/>
      <c r="G37" s="57"/>
      <c r="H37" s="103"/>
      <c r="I37" s="119"/>
      <c r="J37" s="57"/>
      <c r="K37" s="57"/>
      <c r="L37" s="103"/>
      <c r="M37" s="119"/>
      <c r="N37" s="57"/>
      <c r="O37" s="57"/>
      <c r="P37" s="103"/>
      <c r="Q37" s="57"/>
      <c r="R37" s="57" t="s">
        <v>922</v>
      </c>
      <c r="S37" s="57"/>
      <c r="T37" s="57"/>
      <c r="U37" s="57"/>
      <c r="V37" s="57"/>
      <c r="W37" s="57"/>
      <c r="X37" s="57"/>
      <c r="Y37" s="57"/>
      <c r="Z37" s="57"/>
      <c r="AA37" s="57"/>
      <c r="AB37" s="57"/>
      <c r="AC37" s="683" t="s">
        <v>21</v>
      </c>
      <c r="AD37" s="57" t="s">
        <v>810</v>
      </c>
      <c r="AE37" s="57"/>
      <c r="AF37" s="683" t="s">
        <v>21</v>
      </c>
      <c r="AG37" s="57" t="s">
        <v>811</v>
      </c>
      <c r="AH37" s="57"/>
      <c r="AI37" s="57"/>
      <c r="AJ37" s="57"/>
      <c r="AK37" s="105"/>
      <c r="AL37" s="58"/>
      <c r="AM37" s="58"/>
      <c r="AN37" s="58"/>
      <c r="AO37" s="119"/>
      <c r="AP37" s="57"/>
      <c r="AQ37" s="106"/>
      <c r="AR37" s="57"/>
      <c r="AS37" s="57"/>
      <c r="AT37" s="57"/>
      <c r="AU37" s="57"/>
      <c r="AV37" s="57"/>
      <c r="AW37" s="57"/>
    </row>
    <row r="38" spans="1:49" ht="12" customHeight="1">
      <c r="A38" s="1629"/>
      <c r="B38" s="119"/>
      <c r="C38" s="57"/>
      <c r="D38" s="57"/>
      <c r="E38" s="103"/>
      <c r="F38" s="119"/>
      <c r="G38" s="57"/>
      <c r="H38" s="103"/>
      <c r="I38" s="119"/>
      <c r="J38" s="57"/>
      <c r="K38" s="57"/>
      <c r="L38" s="103"/>
      <c r="M38" s="119"/>
      <c r="N38" s="57"/>
      <c r="O38" s="57"/>
      <c r="P38" s="103"/>
      <c r="Q38" s="57"/>
      <c r="R38" s="57" t="s">
        <v>924</v>
      </c>
      <c r="S38" s="57"/>
      <c r="T38" s="57"/>
      <c r="U38" s="57"/>
      <c r="V38" s="57"/>
      <c r="W38" s="57"/>
      <c r="X38" s="57"/>
      <c r="Y38" s="57"/>
      <c r="Z38" s="57"/>
      <c r="AA38" s="57"/>
      <c r="AB38" s="57"/>
      <c r="AC38" s="683" t="s">
        <v>753</v>
      </c>
      <c r="AD38" s="57" t="s">
        <v>812</v>
      </c>
      <c r="AE38" s="57"/>
      <c r="AF38" s="683" t="s">
        <v>753</v>
      </c>
      <c r="AG38" s="57" t="s">
        <v>813</v>
      </c>
      <c r="AH38" s="57"/>
      <c r="AI38" s="57"/>
      <c r="AJ38" s="103"/>
      <c r="AK38" s="105"/>
      <c r="AL38" s="58"/>
      <c r="AM38" s="58"/>
      <c r="AN38" s="58"/>
      <c r="AO38" s="119"/>
      <c r="AP38" s="57"/>
      <c r="AQ38" s="106"/>
      <c r="AR38" s="57"/>
      <c r="AS38" s="57"/>
      <c r="AT38" s="57"/>
      <c r="AU38" s="57"/>
      <c r="AV38" s="57"/>
      <c r="AW38" s="57"/>
    </row>
    <row r="39" spans="1:49" ht="12" customHeight="1">
      <c r="A39" s="1629"/>
      <c r="B39" s="119"/>
      <c r="C39" s="57"/>
      <c r="D39" s="57"/>
      <c r="E39" s="103"/>
      <c r="F39" s="119"/>
      <c r="G39" s="57"/>
      <c r="H39" s="103"/>
      <c r="I39" s="119"/>
      <c r="J39" s="57"/>
      <c r="K39" s="57"/>
      <c r="L39" s="103"/>
      <c r="M39" s="119"/>
      <c r="N39" s="57"/>
      <c r="O39" s="57"/>
      <c r="P39" s="103"/>
      <c r="Q39" s="57"/>
      <c r="R39" s="57" t="s">
        <v>926</v>
      </c>
      <c r="S39" s="57"/>
      <c r="T39" s="57"/>
      <c r="U39" s="57"/>
      <c r="V39" s="57"/>
      <c r="W39" s="57"/>
      <c r="X39" s="57"/>
      <c r="Y39" s="57"/>
      <c r="Z39" s="57"/>
      <c r="AA39" s="57"/>
      <c r="AB39" s="57"/>
      <c r="AC39" s="683" t="s">
        <v>1311</v>
      </c>
      <c r="AD39" s="57" t="s">
        <v>814</v>
      </c>
      <c r="AE39" s="57"/>
      <c r="AF39" s="683" t="s">
        <v>1311</v>
      </c>
      <c r="AG39" s="57" t="s">
        <v>815</v>
      </c>
      <c r="AH39" s="57"/>
      <c r="AI39" s="57"/>
      <c r="AJ39" s="103"/>
      <c r="AK39" s="105"/>
      <c r="AL39" s="58"/>
      <c r="AM39" s="58"/>
      <c r="AN39" s="58"/>
      <c r="AO39" s="119"/>
      <c r="AP39" s="57"/>
      <c r="AQ39" s="106"/>
      <c r="AR39" s="57"/>
      <c r="AS39" s="57"/>
      <c r="AT39" s="57"/>
      <c r="AU39" s="57"/>
      <c r="AV39" s="57"/>
      <c r="AW39" s="57"/>
    </row>
    <row r="40" spans="1:49" ht="12" customHeight="1">
      <c r="A40" s="1629"/>
      <c r="B40" s="119"/>
      <c r="C40" s="57"/>
      <c r="D40" s="57"/>
      <c r="E40" s="103"/>
      <c r="F40" s="119"/>
      <c r="G40" s="57"/>
      <c r="H40" s="103"/>
      <c r="I40" s="119"/>
      <c r="J40" s="57"/>
      <c r="K40" s="57"/>
      <c r="L40" s="103"/>
      <c r="M40" s="119"/>
      <c r="N40" s="57"/>
      <c r="O40" s="57"/>
      <c r="P40" s="103"/>
      <c r="Q40" s="57"/>
      <c r="R40" s="57" t="s">
        <v>927</v>
      </c>
      <c r="S40" s="57"/>
      <c r="T40" s="57" t="s">
        <v>1382</v>
      </c>
      <c r="U40" s="683" t="s">
        <v>974</v>
      </c>
      <c r="V40" s="57" t="s">
        <v>932</v>
      </c>
      <c r="W40" s="57"/>
      <c r="X40" s="57"/>
      <c r="Y40" s="57"/>
      <c r="Z40" s="57"/>
      <c r="AA40" s="683" t="s">
        <v>938</v>
      </c>
      <c r="AB40" s="57" t="s">
        <v>933</v>
      </c>
      <c r="AC40" s="57"/>
      <c r="AD40" s="57"/>
      <c r="AE40" s="57"/>
      <c r="AF40" s="683" t="s">
        <v>930</v>
      </c>
      <c r="AG40" s="57" t="s">
        <v>1571</v>
      </c>
      <c r="AH40" s="57"/>
      <c r="AI40" s="57"/>
      <c r="AJ40" s="57"/>
      <c r="AK40" s="105"/>
      <c r="AL40" s="58"/>
      <c r="AM40" s="58"/>
      <c r="AN40" s="58"/>
      <c r="AO40" s="119"/>
      <c r="AP40" s="57"/>
      <c r="AQ40" s="106"/>
      <c r="AR40" s="57"/>
      <c r="AS40" s="57"/>
      <c r="AT40" s="57"/>
      <c r="AU40" s="57"/>
      <c r="AV40" s="57"/>
      <c r="AW40" s="57"/>
    </row>
    <row r="41" spans="1:49" ht="12" customHeight="1">
      <c r="A41" s="1629"/>
      <c r="B41" s="119"/>
      <c r="C41" s="57"/>
      <c r="D41" s="57"/>
      <c r="E41" s="103"/>
      <c r="F41" s="119"/>
      <c r="G41" s="57"/>
      <c r="H41" s="103"/>
      <c r="I41" s="119"/>
      <c r="J41" s="57"/>
      <c r="K41" s="57"/>
      <c r="L41" s="103"/>
      <c r="M41" s="122"/>
      <c r="N41" s="111"/>
      <c r="O41" s="111"/>
      <c r="P41" s="152"/>
      <c r="Q41" s="57"/>
      <c r="R41" s="57" t="s">
        <v>11</v>
      </c>
      <c r="S41" s="57"/>
      <c r="T41" s="57"/>
      <c r="U41" s="57"/>
      <c r="V41" s="57"/>
      <c r="W41" s="57"/>
      <c r="X41" s="57"/>
      <c r="Y41" s="57"/>
      <c r="Z41" s="57"/>
      <c r="AA41" s="57"/>
      <c r="AB41" s="57" t="s">
        <v>1382</v>
      </c>
      <c r="AC41" s="1704"/>
      <c r="AD41" s="1704"/>
      <c r="AE41" s="1704"/>
      <c r="AF41" s="1704"/>
      <c r="AG41" s="57" t="s">
        <v>2026</v>
      </c>
      <c r="AH41" s="57"/>
      <c r="AI41" s="57"/>
      <c r="AJ41" s="103"/>
      <c r="AK41" s="105"/>
      <c r="AL41" s="58"/>
      <c r="AM41" s="58"/>
      <c r="AN41" s="58"/>
      <c r="AO41" s="119"/>
      <c r="AP41" s="57"/>
      <c r="AQ41" s="106"/>
      <c r="AR41" s="57"/>
      <c r="AS41" s="57"/>
      <c r="AT41" s="57"/>
      <c r="AU41" s="57"/>
      <c r="AV41" s="57"/>
      <c r="AW41" s="57"/>
    </row>
    <row r="42" spans="1:49" ht="12" customHeight="1">
      <c r="A42" s="1629"/>
      <c r="B42" s="119"/>
      <c r="C42" s="57"/>
      <c r="D42" s="57"/>
      <c r="E42" s="103"/>
      <c r="F42" s="119"/>
      <c r="G42" s="57"/>
      <c r="H42" s="103"/>
      <c r="I42" s="119"/>
      <c r="J42" s="57"/>
      <c r="K42" s="57"/>
      <c r="L42" s="103"/>
      <c r="M42" s="138" t="s">
        <v>1266</v>
      </c>
      <c r="N42" s="109"/>
      <c r="O42" s="109"/>
      <c r="P42" s="110"/>
      <c r="Q42" s="109"/>
      <c r="R42" s="109" t="s">
        <v>9</v>
      </c>
      <c r="S42" s="109"/>
      <c r="T42" s="109"/>
      <c r="U42" s="109"/>
      <c r="V42" s="109"/>
      <c r="W42" s="109"/>
      <c r="X42" s="109"/>
      <c r="Y42" s="109"/>
      <c r="Z42" s="109"/>
      <c r="AA42" s="109"/>
      <c r="AB42" s="109" t="s">
        <v>1649</v>
      </c>
      <c r="AC42" s="1735"/>
      <c r="AD42" s="1735"/>
      <c r="AE42" s="1735"/>
      <c r="AF42" s="1735"/>
      <c r="AG42" s="109" t="s">
        <v>1650</v>
      </c>
      <c r="AH42" s="109"/>
      <c r="AI42" s="109"/>
      <c r="AJ42" s="110"/>
      <c r="AK42" s="105"/>
      <c r="AL42" s="58"/>
      <c r="AM42" s="58"/>
      <c r="AN42" s="58"/>
      <c r="AO42" s="119"/>
      <c r="AP42" s="57"/>
      <c r="AQ42" s="106"/>
      <c r="AR42" s="57"/>
      <c r="AS42" s="57"/>
      <c r="AT42" s="57"/>
      <c r="AU42" s="57"/>
      <c r="AV42" s="57"/>
      <c r="AW42" s="57"/>
    </row>
    <row r="43" spans="1:49" ht="12" customHeight="1">
      <c r="A43" s="1629"/>
      <c r="B43" s="119"/>
      <c r="C43" s="57"/>
      <c r="D43" s="57"/>
      <c r="E43" s="103"/>
      <c r="F43" s="119"/>
      <c r="G43" s="57"/>
      <c r="H43" s="103"/>
      <c r="I43" s="122"/>
      <c r="J43" s="111"/>
      <c r="K43" s="111"/>
      <c r="L43" s="152"/>
      <c r="M43" s="122" t="s">
        <v>1267</v>
      </c>
      <c r="N43" s="111"/>
      <c r="O43" s="111"/>
      <c r="P43" s="152"/>
      <c r="Q43" s="111"/>
      <c r="R43" s="111"/>
      <c r="S43" s="111"/>
      <c r="T43" s="111"/>
      <c r="U43" s="111"/>
      <c r="V43" s="111"/>
      <c r="W43" s="111"/>
      <c r="X43" s="111"/>
      <c r="Y43" s="111"/>
      <c r="Z43" s="111"/>
      <c r="AA43" s="111"/>
      <c r="AB43" s="111"/>
      <c r="AC43" s="111"/>
      <c r="AD43" s="111"/>
      <c r="AE43" s="111"/>
      <c r="AF43" s="111"/>
      <c r="AG43" s="111"/>
      <c r="AH43" s="111"/>
      <c r="AI43" s="111"/>
      <c r="AJ43" s="111"/>
      <c r="AK43" s="112"/>
      <c r="AL43" s="113"/>
      <c r="AM43" s="113"/>
      <c r="AN43" s="113"/>
      <c r="AO43" s="122"/>
      <c r="AP43" s="111"/>
      <c r="AQ43" s="114"/>
      <c r="AR43" s="57"/>
      <c r="AS43" s="57"/>
      <c r="AT43" s="57"/>
      <c r="AU43" s="57"/>
      <c r="AV43" s="57"/>
      <c r="AW43" s="57"/>
    </row>
    <row r="44" spans="1:49" ht="12" customHeight="1">
      <c r="A44" s="1943"/>
      <c r="B44" s="119"/>
      <c r="C44" s="57"/>
      <c r="D44" s="57"/>
      <c r="E44" s="103"/>
      <c r="F44" s="119"/>
      <c r="G44" s="57"/>
      <c r="H44" s="103"/>
      <c r="I44" s="138" t="s">
        <v>101</v>
      </c>
      <c r="J44" s="109"/>
      <c r="K44" s="109"/>
      <c r="L44" s="110"/>
      <c r="M44" s="138" t="s">
        <v>734</v>
      </c>
      <c r="N44" s="109"/>
      <c r="O44" s="109"/>
      <c r="P44" s="110"/>
      <c r="Q44" s="138" t="s">
        <v>1030</v>
      </c>
      <c r="R44" s="109" t="s">
        <v>802</v>
      </c>
      <c r="S44" s="109"/>
      <c r="T44" s="109"/>
      <c r="U44" s="109"/>
      <c r="V44" s="109"/>
      <c r="W44" s="109"/>
      <c r="X44" s="109"/>
      <c r="Y44" s="109"/>
      <c r="Z44" s="109"/>
      <c r="AA44" s="109"/>
      <c r="AB44" s="109" t="s">
        <v>422</v>
      </c>
      <c r="AC44" s="1735"/>
      <c r="AD44" s="1735"/>
      <c r="AE44" s="1735"/>
      <c r="AF44" s="1735"/>
      <c r="AG44" s="109" t="s">
        <v>803</v>
      </c>
      <c r="AH44" s="109"/>
      <c r="AI44" s="109"/>
      <c r="AJ44" s="110"/>
      <c r="AK44" s="685" t="s">
        <v>1107</v>
      </c>
      <c r="AL44" s="153" t="s">
        <v>1132</v>
      </c>
      <c r="AM44" s="153"/>
      <c r="AN44" s="153"/>
      <c r="AO44" s="138" t="s">
        <v>1708</v>
      </c>
      <c r="AP44" s="109" t="s">
        <v>1829</v>
      </c>
      <c r="AQ44" s="533"/>
      <c r="AR44" s="57"/>
      <c r="AS44" s="57"/>
      <c r="AT44" s="57"/>
      <c r="AU44" s="57"/>
      <c r="AV44" s="57"/>
      <c r="AW44" s="57"/>
    </row>
    <row r="45" spans="1:49" ht="12" customHeight="1">
      <c r="A45" s="1943"/>
      <c r="B45" s="119"/>
      <c r="C45" s="57"/>
      <c r="D45" s="57"/>
      <c r="E45" s="103"/>
      <c r="F45" s="119"/>
      <c r="G45" s="57"/>
      <c r="H45" s="103"/>
      <c r="I45" s="119"/>
      <c r="J45" s="57"/>
      <c r="K45" s="57"/>
      <c r="L45" s="103"/>
      <c r="M45" s="119"/>
      <c r="N45" s="57"/>
      <c r="O45" s="57"/>
      <c r="P45" s="103"/>
      <c r="Q45" s="119" t="s">
        <v>130</v>
      </c>
      <c r="R45" s="57" t="s">
        <v>1339</v>
      </c>
      <c r="S45" s="57"/>
      <c r="T45" s="57"/>
      <c r="U45" s="57"/>
      <c r="V45" s="57"/>
      <c r="W45" s="57"/>
      <c r="X45" s="57"/>
      <c r="Y45" s="57"/>
      <c r="Z45" s="57"/>
      <c r="AA45" s="57"/>
      <c r="AB45" s="57" t="s">
        <v>1386</v>
      </c>
      <c r="AC45" s="1649"/>
      <c r="AD45" s="1649"/>
      <c r="AE45" s="1649"/>
      <c r="AF45" s="1649"/>
      <c r="AG45" s="57" t="s">
        <v>804</v>
      </c>
      <c r="AH45" s="57"/>
      <c r="AI45" s="57"/>
      <c r="AJ45" s="57"/>
      <c r="AK45" s="682" t="s">
        <v>1107</v>
      </c>
      <c r="AL45" s="58" t="s">
        <v>1230</v>
      </c>
      <c r="AM45" s="58"/>
      <c r="AN45" s="58"/>
      <c r="AO45" s="119" t="s">
        <v>753</v>
      </c>
      <c r="AP45" s="57" t="s">
        <v>1830</v>
      </c>
      <c r="AQ45" s="106"/>
      <c r="AR45" s="57"/>
      <c r="AS45" s="57"/>
      <c r="AT45" s="57"/>
      <c r="AU45" s="57"/>
      <c r="AV45" s="57"/>
      <c r="AW45" s="57"/>
    </row>
    <row r="46" spans="1:49" ht="12" customHeight="1">
      <c r="A46" s="1943"/>
      <c r="B46" s="119"/>
      <c r="C46" s="57"/>
      <c r="D46" s="57"/>
      <c r="E46" s="103"/>
      <c r="F46" s="119"/>
      <c r="G46" s="57"/>
      <c r="H46" s="103"/>
      <c r="I46" s="119"/>
      <c r="J46" s="57"/>
      <c r="K46" s="57"/>
      <c r="L46" s="103"/>
      <c r="M46" s="119"/>
      <c r="N46" s="57"/>
      <c r="O46" s="57"/>
      <c r="P46" s="103"/>
      <c r="Q46" s="119" t="s">
        <v>290</v>
      </c>
      <c r="R46" s="57" t="s">
        <v>736</v>
      </c>
      <c r="S46" s="57"/>
      <c r="T46" s="57"/>
      <c r="U46" s="57"/>
      <c r="V46" s="57"/>
      <c r="W46" s="57"/>
      <c r="X46" s="57"/>
      <c r="Y46" s="57"/>
      <c r="Z46" s="57"/>
      <c r="AA46" s="57"/>
      <c r="AB46" s="57" t="s">
        <v>422</v>
      </c>
      <c r="AC46" s="1942"/>
      <c r="AD46" s="1942"/>
      <c r="AE46" s="57" t="s">
        <v>805</v>
      </c>
      <c r="AF46" s="1650"/>
      <c r="AG46" s="1650"/>
      <c r="AH46" s="57" t="s">
        <v>1019</v>
      </c>
      <c r="AI46" s="57"/>
      <c r="AJ46" s="57"/>
      <c r="AK46" s="682" t="s">
        <v>1107</v>
      </c>
      <c r="AL46" s="58" t="s">
        <v>399</v>
      </c>
      <c r="AM46" s="58"/>
      <c r="AN46" s="58"/>
      <c r="AO46" s="119"/>
      <c r="AP46" s="57"/>
      <c r="AQ46" s="106"/>
      <c r="AR46" s="57"/>
      <c r="AS46" s="57"/>
      <c r="AT46" s="57"/>
      <c r="AU46" s="57"/>
      <c r="AV46" s="57"/>
      <c r="AW46" s="57"/>
    </row>
    <row r="47" spans="1:49" ht="12" customHeight="1">
      <c r="A47" s="1943"/>
      <c r="B47" s="119"/>
      <c r="C47" s="57"/>
      <c r="D47" s="57"/>
      <c r="E47" s="103"/>
      <c r="F47" s="119"/>
      <c r="G47" s="57"/>
      <c r="H47" s="103"/>
      <c r="I47" s="119"/>
      <c r="J47" s="57"/>
      <c r="K47" s="57"/>
      <c r="L47" s="103"/>
      <c r="M47" s="122"/>
      <c r="N47" s="111"/>
      <c r="O47" s="111"/>
      <c r="P47" s="152"/>
      <c r="Q47" s="119" t="s">
        <v>512</v>
      </c>
      <c r="R47" s="57" t="s">
        <v>806</v>
      </c>
      <c r="S47" s="111"/>
      <c r="T47" s="111"/>
      <c r="U47" s="111"/>
      <c r="V47" s="111"/>
      <c r="W47" s="111"/>
      <c r="X47" s="111"/>
      <c r="Y47" s="111"/>
      <c r="Z47" s="111"/>
      <c r="AA47" s="111"/>
      <c r="AB47" s="57" t="s">
        <v>8</v>
      </c>
      <c r="AC47" s="1654"/>
      <c r="AD47" s="1654"/>
      <c r="AE47" s="1654"/>
      <c r="AF47" s="1654"/>
      <c r="AG47" s="1654"/>
      <c r="AH47" s="57" t="s">
        <v>511</v>
      </c>
      <c r="AI47" s="111"/>
      <c r="AJ47" s="152"/>
      <c r="AK47" s="682" t="s">
        <v>1107</v>
      </c>
      <c r="AL47" s="1951" t="s">
        <v>12</v>
      </c>
      <c r="AM47" s="1951"/>
      <c r="AN47" s="1952"/>
      <c r="AO47" s="119"/>
      <c r="AP47" s="57"/>
      <c r="AQ47" s="106"/>
      <c r="AR47" s="57"/>
      <c r="AS47" s="57"/>
      <c r="AT47" s="57"/>
      <c r="AU47" s="57"/>
      <c r="AV47" s="57"/>
      <c r="AW47" s="57"/>
    </row>
    <row r="48" spans="1:49" ht="12" customHeight="1">
      <c r="A48" s="1943"/>
      <c r="B48" s="119"/>
      <c r="C48" s="57"/>
      <c r="D48" s="57"/>
      <c r="E48" s="103"/>
      <c r="F48" s="119"/>
      <c r="G48" s="57"/>
      <c r="H48" s="103"/>
      <c r="I48" s="119"/>
      <c r="J48" s="57"/>
      <c r="K48" s="57"/>
      <c r="L48" s="103"/>
      <c r="M48" s="138" t="s">
        <v>737</v>
      </c>
      <c r="N48" s="109"/>
      <c r="O48" s="109"/>
      <c r="P48" s="110"/>
      <c r="Q48" s="138" t="s">
        <v>1038</v>
      </c>
      <c r="R48" s="109" t="s">
        <v>738</v>
      </c>
      <c r="S48" s="57"/>
      <c r="T48" s="57"/>
      <c r="U48" s="57"/>
      <c r="V48" s="57"/>
      <c r="W48" s="57"/>
      <c r="X48" s="57"/>
      <c r="Y48" s="57"/>
      <c r="Z48" s="57"/>
      <c r="AA48" s="57"/>
      <c r="AB48" s="109" t="s">
        <v>1778</v>
      </c>
      <c r="AC48" s="1735"/>
      <c r="AD48" s="1735"/>
      <c r="AE48" s="1735"/>
      <c r="AF48" s="1735"/>
      <c r="AG48" s="109" t="s">
        <v>807</v>
      </c>
      <c r="AH48" s="109"/>
      <c r="AI48" s="57"/>
      <c r="AJ48" s="57"/>
      <c r="AK48" s="105"/>
      <c r="AL48" s="58"/>
      <c r="AM48" s="58"/>
      <c r="AN48" s="58"/>
      <c r="AO48" s="119"/>
      <c r="AP48" s="57"/>
      <c r="AQ48" s="106"/>
      <c r="AR48" s="57"/>
      <c r="AS48" s="57"/>
      <c r="AT48" s="57" t="s">
        <v>739</v>
      </c>
      <c r="AU48" s="57" t="s">
        <v>740</v>
      </c>
      <c r="AV48" s="57"/>
      <c r="AW48" s="57"/>
    </row>
    <row r="49" spans="1:49" ht="12" customHeight="1">
      <c r="A49" s="1943"/>
      <c r="B49" s="119"/>
      <c r="C49" s="57"/>
      <c r="D49" s="57"/>
      <c r="E49" s="103"/>
      <c r="F49" s="119"/>
      <c r="G49" s="57"/>
      <c r="H49" s="103"/>
      <c r="I49" s="119"/>
      <c r="J49" s="57"/>
      <c r="K49" s="57"/>
      <c r="L49" s="103"/>
      <c r="M49" s="122"/>
      <c r="N49" s="111"/>
      <c r="O49" s="111"/>
      <c r="P49" s="152"/>
      <c r="Q49" s="119" t="s">
        <v>1038</v>
      </c>
      <c r="R49" s="57" t="s">
        <v>741</v>
      </c>
      <c r="S49" s="57"/>
      <c r="T49" s="57"/>
      <c r="U49" s="57"/>
      <c r="V49" s="57"/>
      <c r="W49" s="57"/>
      <c r="X49" s="57"/>
      <c r="Y49" s="57"/>
      <c r="Z49" s="57"/>
      <c r="AA49" s="57"/>
      <c r="AB49" s="57"/>
      <c r="AC49" s="683" t="s">
        <v>554</v>
      </c>
      <c r="AD49" s="57" t="s">
        <v>808</v>
      </c>
      <c r="AE49" s="57"/>
      <c r="AF49" s="683" t="s">
        <v>554</v>
      </c>
      <c r="AG49" s="57" t="s">
        <v>809</v>
      </c>
      <c r="AH49" s="57"/>
      <c r="AI49" s="57"/>
      <c r="AJ49" s="57"/>
      <c r="AK49" s="105"/>
      <c r="AL49" s="58"/>
      <c r="AM49" s="58"/>
      <c r="AN49" s="58"/>
      <c r="AO49" s="119"/>
      <c r="AP49" s="57"/>
      <c r="AQ49" s="106"/>
      <c r="AR49" s="57"/>
      <c r="AS49" s="57"/>
      <c r="AT49" s="57"/>
      <c r="AU49" s="57"/>
      <c r="AV49" s="57"/>
      <c r="AW49" s="57"/>
    </row>
    <row r="50" spans="1:49" ht="12" customHeight="1">
      <c r="A50" s="1943"/>
      <c r="B50" s="119"/>
      <c r="C50" s="57"/>
      <c r="D50" s="57"/>
      <c r="E50" s="103"/>
      <c r="F50" s="119"/>
      <c r="G50" s="57"/>
      <c r="H50" s="103"/>
      <c r="I50" s="119"/>
      <c r="J50" s="57"/>
      <c r="K50" s="57"/>
      <c r="L50" s="103"/>
      <c r="M50" s="138" t="s">
        <v>742</v>
      </c>
      <c r="N50" s="109"/>
      <c r="O50" s="109"/>
      <c r="P50" s="110"/>
      <c r="Q50" s="109" t="s">
        <v>1038</v>
      </c>
      <c r="R50" s="109" t="s">
        <v>1923</v>
      </c>
      <c r="S50" s="109"/>
      <c r="T50" s="109"/>
      <c r="U50" s="109"/>
      <c r="V50" s="109" t="s">
        <v>8</v>
      </c>
      <c r="W50" s="1735"/>
      <c r="X50" s="1735"/>
      <c r="Y50" s="1735"/>
      <c r="Z50" s="1735"/>
      <c r="AA50" s="1735"/>
      <c r="AB50" s="1735"/>
      <c r="AC50" s="1735"/>
      <c r="AD50" s="1735"/>
      <c r="AE50" s="1735"/>
      <c r="AF50" s="1735"/>
      <c r="AG50" s="109" t="s">
        <v>511</v>
      </c>
      <c r="AH50" s="109"/>
      <c r="AI50" s="109"/>
      <c r="AJ50" s="110"/>
      <c r="AK50" s="105"/>
      <c r="AL50" s="58"/>
      <c r="AM50" s="58"/>
      <c r="AN50" s="58"/>
      <c r="AO50" s="119"/>
      <c r="AP50" s="57"/>
      <c r="AQ50" s="106"/>
      <c r="AR50" s="57"/>
      <c r="AS50" s="57"/>
      <c r="AT50" s="57" t="s">
        <v>1924</v>
      </c>
      <c r="AU50" s="57" t="s">
        <v>1925</v>
      </c>
      <c r="AV50" s="57" t="s">
        <v>1926</v>
      </c>
      <c r="AW50" s="57" t="s">
        <v>1927</v>
      </c>
    </row>
    <row r="51" spans="1:49" ht="12" customHeight="1">
      <c r="A51" s="1943"/>
      <c r="B51" s="119"/>
      <c r="C51" s="57"/>
      <c r="D51" s="57"/>
      <c r="E51" s="103"/>
      <c r="F51" s="119"/>
      <c r="G51" s="57"/>
      <c r="H51" s="103"/>
      <c r="I51" s="119"/>
      <c r="J51" s="57"/>
      <c r="K51" s="57"/>
      <c r="L51" s="103"/>
      <c r="M51" s="119"/>
      <c r="N51" s="57"/>
      <c r="O51" s="57"/>
      <c r="P51" s="103"/>
      <c r="Q51" s="57" t="s">
        <v>512</v>
      </c>
      <c r="R51" s="57" t="s">
        <v>1928</v>
      </c>
      <c r="S51" s="57"/>
      <c r="T51" s="57"/>
      <c r="U51" s="57"/>
      <c r="V51" s="57"/>
      <c r="W51" s="57"/>
      <c r="X51" s="57"/>
      <c r="Y51" s="57"/>
      <c r="Z51" s="57"/>
      <c r="AA51" s="57"/>
      <c r="AB51" s="683" t="s">
        <v>21</v>
      </c>
      <c r="AC51" s="57" t="s">
        <v>810</v>
      </c>
      <c r="AD51" s="57"/>
      <c r="AE51" s="683" t="s">
        <v>21</v>
      </c>
      <c r="AF51" s="57" t="s">
        <v>811</v>
      </c>
      <c r="AG51" s="57"/>
      <c r="AH51" s="57"/>
      <c r="AI51" s="57"/>
      <c r="AJ51" s="57"/>
      <c r="AK51" s="105"/>
      <c r="AL51" s="58"/>
      <c r="AM51" s="58"/>
      <c r="AN51" s="58"/>
      <c r="AO51" s="119"/>
      <c r="AP51" s="57"/>
      <c r="AQ51" s="106"/>
      <c r="AR51" s="57"/>
      <c r="AS51" s="57"/>
      <c r="AT51" s="57"/>
      <c r="AU51" s="57"/>
      <c r="AV51" s="57"/>
      <c r="AW51" s="57"/>
    </row>
    <row r="52" spans="1:49" ht="12" customHeight="1">
      <c r="A52" s="1943"/>
      <c r="B52" s="119"/>
      <c r="C52" s="57"/>
      <c r="D52" s="57"/>
      <c r="E52" s="103"/>
      <c r="F52" s="119"/>
      <c r="G52" s="57"/>
      <c r="H52" s="103"/>
      <c r="I52" s="119"/>
      <c r="J52" s="57"/>
      <c r="K52" s="57"/>
      <c r="L52" s="103"/>
      <c r="M52" s="122"/>
      <c r="N52" s="111"/>
      <c r="O52" s="111"/>
      <c r="P52" s="152"/>
      <c r="Q52" s="57" t="s">
        <v>456</v>
      </c>
      <c r="R52" s="57" t="s">
        <v>922</v>
      </c>
      <c r="S52" s="57"/>
      <c r="T52" s="57"/>
      <c r="U52" s="57"/>
      <c r="V52" s="57"/>
      <c r="W52" s="57"/>
      <c r="X52" s="57"/>
      <c r="Y52" s="57"/>
      <c r="Z52" s="57"/>
      <c r="AA52" s="57"/>
      <c r="AB52" s="683" t="s">
        <v>21</v>
      </c>
      <c r="AC52" s="57" t="s">
        <v>810</v>
      </c>
      <c r="AD52" s="57"/>
      <c r="AE52" s="683" t="s">
        <v>21</v>
      </c>
      <c r="AF52" s="57" t="s">
        <v>811</v>
      </c>
      <c r="AG52" s="57"/>
      <c r="AH52" s="57"/>
      <c r="AI52" s="57"/>
      <c r="AJ52" s="57"/>
      <c r="AK52" s="105"/>
      <c r="AL52" s="58"/>
      <c r="AM52" s="58"/>
      <c r="AN52" s="58"/>
      <c r="AO52" s="119"/>
      <c r="AP52" s="57"/>
      <c r="AQ52" s="106"/>
      <c r="AR52" s="57"/>
      <c r="AS52" s="57"/>
      <c r="AT52" s="57"/>
      <c r="AU52" s="57"/>
      <c r="AV52" s="57"/>
      <c r="AW52" s="57"/>
    </row>
    <row r="53" spans="1:49" ht="12" customHeight="1">
      <c r="A53" s="1943"/>
      <c r="B53" s="119"/>
      <c r="C53" s="57"/>
      <c r="D53" s="57"/>
      <c r="E53" s="103"/>
      <c r="F53" s="119"/>
      <c r="G53" s="57"/>
      <c r="H53" s="103"/>
      <c r="I53" s="119"/>
      <c r="J53" s="57"/>
      <c r="K53" s="57"/>
      <c r="L53" s="103"/>
      <c r="M53" s="138" t="s">
        <v>923</v>
      </c>
      <c r="N53" s="109"/>
      <c r="O53" s="109"/>
      <c r="P53" s="110"/>
      <c r="Q53" s="109" t="s">
        <v>960</v>
      </c>
      <c r="R53" s="109" t="s">
        <v>924</v>
      </c>
      <c r="S53" s="109"/>
      <c r="T53" s="109"/>
      <c r="U53" s="109"/>
      <c r="V53" s="109"/>
      <c r="W53" s="109"/>
      <c r="X53" s="109"/>
      <c r="Y53" s="109"/>
      <c r="Z53" s="109"/>
      <c r="AA53" s="109"/>
      <c r="AB53" s="692" t="s">
        <v>753</v>
      </c>
      <c r="AC53" s="109" t="s">
        <v>812</v>
      </c>
      <c r="AD53" s="109"/>
      <c r="AE53" s="692" t="s">
        <v>753</v>
      </c>
      <c r="AF53" s="109" t="s">
        <v>813</v>
      </c>
      <c r="AG53" s="109"/>
      <c r="AH53" s="109"/>
      <c r="AI53" s="109"/>
      <c r="AJ53" s="110"/>
      <c r="AK53" s="105"/>
      <c r="AL53" s="58"/>
      <c r="AM53" s="58"/>
      <c r="AN53" s="58"/>
      <c r="AO53" s="119"/>
      <c r="AP53" s="57"/>
      <c r="AQ53" s="106"/>
      <c r="AR53" s="57"/>
      <c r="AS53" s="57"/>
      <c r="AT53" s="57"/>
      <c r="AU53" s="57"/>
      <c r="AV53" s="57"/>
      <c r="AW53" s="57"/>
    </row>
    <row r="54" spans="1:49" ht="12" customHeight="1">
      <c r="A54" s="1943"/>
      <c r="B54" s="119"/>
      <c r="C54" s="57"/>
      <c r="D54" s="57"/>
      <c r="E54" s="103"/>
      <c r="F54" s="119"/>
      <c r="G54" s="57"/>
      <c r="H54" s="103"/>
      <c r="I54" s="119"/>
      <c r="J54" s="57"/>
      <c r="K54" s="57"/>
      <c r="L54" s="103"/>
      <c r="M54" s="565" t="s">
        <v>13</v>
      </c>
      <c r="N54" s="111"/>
      <c r="O54" s="111"/>
      <c r="P54" s="152"/>
      <c r="Q54" s="57"/>
      <c r="R54" s="57"/>
      <c r="S54" s="57"/>
      <c r="T54" s="57"/>
      <c r="U54" s="57"/>
      <c r="V54" s="57"/>
      <c r="W54" s="57"/>
      <c r="X54" s="57"/>
      <c r="Y54" s="57"/>
      <c r="Z54" s="57"/>
      <c r="AA54" s="57"/>
      <c r="AB54" s="57"/>
      <c r="AC54" s="57"/>
      <c r="AD54" s="57"/>
      <c r="AE54" s="57"/>
      <c r="AF54" s="57"/>
      <c r="AG54" s="57"/>
      <c r="AH54" s="57"/>
      <c r="AI54" s="57"/>
      <c r="AJ54" s="57"/>
      <c r="AK54" s="105"/>
      <c r="AL54" s="58"/>
      <c r="AM54" s="58"/>
      <c r="AN54" s="58"/>
      <c r="AO54" s="119"/>
      <c r="AP54" s="57"/>
      <c r="AQ54" s="106"/>
      <c r="AR54" s="57"/>
      <c r="AS54" s="57"/>
      <c r="AT54" s="57"/>
      <c r="AU54" s="57"/>
      <c r="AV54" s="57"/>
      <c r="AW54" s="57"/>
    </row>
    <row r="55" spans="1:49" ht="12" customHeight="1">
      <c r="A55" s="1943"/>
      <c r="B55" s="119"/>
      <c r="C55" s="57"/>
      <c r="D55" s="57"/>
      <c r="E55" s="103"/>
      <c r="F55" s="119"/>
      <c r="G55" s="57"/>
      <c r="H55" s="103"/>
      <c r="I55" s="119"/>
      <c r="J55" s="57"/>
      <c r="K55" s="57"/>
      <c r="L55" s="103"/>
      <c r="M55" s="138" t="s">
        <v>925</v>
      </c>
      <c r="N55" s="109"/>
      <c r="O55" s="109"/>
      <c r="P55" s="110"/>
      <c r="Q55" s="109" t="s">
        <v>1394</v>
      </c>
      <c r="R55" s="109" t="s">
        <v>926</v>
      </c>
      <c r="S55" s="109"/>
      <c r="T55" s="109"/>
      <c r="U55" s="109"/>
      <c r="V55" s="109"/>
      <c r="W55" s="109"/>
      <c r="X55" s="109"/>
      <c r="Y55" s="109"/>
      <c r="Z55" s="109"/>
      <c r="AA55" s="109"/>
      <c r="AB55" s="692" t="s">
        <v>1311</v>
      </c>
      <c r="AC55" s="109" t="s">
        <v>814</v>
      </c>
      <c r="AD55" s="109"/>
      <c r="AE55" s="692" t="s">
        <v>1311</v>
      </c>
      <c r="AF55" s="109" t="s">
        <v>815</v>
      </c>
      <c r="AG55" s="109"/>
      <c r="AH55" s="109"/>
      <c r="AI55" s="109"/>
      <c r="AJ55" s="110"/>
      <c r="AK55" s="105"/>
      <c r="AL55" s="58"/>
      <c r="AM55" s="58"/>
      <c r="AN55" s="58"/>
      <c r="AO55" s="119"/>
      <c r="AP55" s="57"/>
      <c r="AQ55" s="106"/>
      <c r="AR55" s="57"/>
      <c r="AS55" s="57"/>
      <c r="AT55" s="57"/>
      <c r="AU55" s="57"/>
      <c r="AV55" s="57"/>
      <c r="AW55" s="57"/>
    </row>
    <row r="56" spans="1:49" ht="12" customHeight="1">
      <c r="A56" s="1943"/>
      <c r="B56" s="119"/>
      <c r="C56" s="57"/>
      <c r="D56" s="57"/>
      <c r="E56" s="103"/>
      <c r="F56" s="119"/>
      <c r="G56" s="57"/>
      <c r="H56" s="103"/>
      <c r="I56" s="119"/>
      <c r="J56" s="57"/>
      <c r="K56" s="57"/>
      <c r="L56" s="103"/>
      <c r="M56" s="565" t="s">
        <v>13</v>
      </c>
      <c r="N56" s="111"/>
      <c r="O56" s="111"/>
      <c r="P56" s="152"/>
      <c r="Q56" s="111"/>
      <c r="R56" s="111"/>
      <c r="S56" s="111"/>
      <c r="T56" s="111"/>
      <c r="U56" s="111"/>
      <c r="V56" s="111"/>
      <c r="W56" s="111"/>
      <c r="X56" s="111"/>
      <c r="Y56" s="111"/>
      <c r="Z56" s="111"/>
      <c r="AA56" s="111"/>
      <c r="AB56" s="111"/>
      <c r="AC56" s="111"/>
      <c r="AD56" s="111"/>
      <c r="AE56" s="111"/>
      <c r="AF56" s="111"/>
      <c r="AG56" s="111"/>
      <c r="AH56" s="111"/>
      <c r="AI56" s="111"/>
      <c r="AJ56" s="152"/>
      <c r="AK56" s="105"/>
      <c r="AL56" s="58"/>
      <c r="AM56" s="58"/>
      <c r="AN56" s="58"/>
      <c r="AO56" s="119"/>
      <c r="AP56" s="57"/>
      <c r="AQ56" s="106"/>
      <c r="AR56" s="57"/>
      <c r="AS56" s="57"/>
      <c r="AT56" s="57"/>
      <c r="AU56" s="57"/>
      <c r="AV56" s="57"/>
      <c r="AW56" s="57"/>
    </row>
    <row r="57" spans="1:49" ht="12" customHeight="1">
      <c r="A57" s="1943"/>
      <c r="B57" s="119"/>
      <c r="C57" s="57"/>
      <c r="D57" s="57"/>
      <c r="E57" s="103"/>
      <c r="F57" s="119"/>
      <c r="G57" s="57"/>
      <c r="H57" s="103"/>
      <c r="I57" s="119"/>
      <c r="J57" s="57"/>
      <c r="K57" s="57"/>
      <c r="L57" s="103"/>
      <c r="M57" s="138" t="s">
        <v>927</v>
      </c>
      <c r="N57" s="109"/>
      <c r="O57" s="109"/>
      <c r="P57" s="110"/>
      <c r="Q57" s="57"/>
      <c r="R57" s="683" t="s">
        <v>974</v>
      </c>
      <c r="S57" s="57" t="s">
        <v>932</v>
      </c>
      <c r="T57" s="57"/>
      <c r="U57" s="57"/>
      <c r="V57" s="57"/>
      <c r="W57" s="683" t="s">
        <v>938</v>
      </c>
      <c r="X57" s="57" t="s">
        <v>933</v>
      </c>
      <c r="Y57" s="57"/>
      <c r="Z57" s="57"/>
      <c r="AA57" s="57"/>
      <c r="AB57" s="683" t="s">
        <v>930</v>
      </c>
      <c r="AC57" s="57" t="s">
        <v>128</v>
      </c>
      <c r="AD57" s="57"/>
      <c r="AE57" s="57"/>
      <c r="AF57" s="57"/>
      <c r="AG57" s="57"/>
      <c r="AH57" s="57"/>
      <c r="AI57" s="57"/>
      <c r="AJ57" s="103"/>
      <c r="AK57" s="105"/>
      <c r="AL57" s="58"/>
      <c r="AM57" s="58"/>
      <c r="AN57" s="58"/>
      <c r="AO57" s="119"/>
      <c r="AP57" s="57"/>
      <c r="AQ57" s="106"/>
      <c r="AR57" s="57"/>
      <c r="AS57" s="57"/>
      <c r="AT57" s="57"/>
      <c r="AU57" s="57"/>
      <c r="AV57" s="57"/>
      <c r="AW57" s="57"/>
    </row>
    <row r="58" spans="1:49" ht="12" customHeight="1">
      <c r="A58" s="1943"/>
      <c r="B58" s="119"/>
      <c r="C58" s="57"/>
      <c r="D58" s="57"/>
      <c r="E58" s="103"/>
      <c r="F58" s="119"/>
      <c r="G58" s="57"/>
      <c r="H58" s="103"/>
      <c r="I58" s="119"/>
      <c r="J58" s="57"/>
      <c r="K58" s="57"/>
      <c r="L58" s="103"/>
      <c r="M58" s="122"/>
      <c r="N58" s="111"/>
      <c r="O58" s="111"/>
      <c r="P58" s="152"/>
      <c r="Q58" s="57" t="s">
        <v>512</v>
      </c>
      <c r="R58" s="58" t="s">
        <v>14</v>
      </c>
      <c r="S58" s="57"/>
      <c r="T58" s="57"/>
      <c r="U58" s="57"/>
      <c r="V58" s="57"/>
      <c r="W58" s="58"/>
      <c r="X58" s="57"/>
      <c r="Y58" s="57"/>
      <c r="Z58" s="57"/>
      <c r="AA58" s="57"/>
      <c r="AB58" s="57" t="s">
        <v>266</v>
      </c>
      <c r="AC58" s="1704"/>
      <c r="AD58" s="1704"/>
      <c r="AE58" s="1704"/>
      <c r="AF58" s="1704"/>
      <c r="AG58" s="57" t="s">
        <v>1574</v>
      </c>
      <c r="AH58" s="57"/>
      <c r="AI58" s="57"/>
      <c r="AJ58" s="103"/>
      <c r="AK58" s="105"/>
      <c r="AL58" s="58"/>
      <c r="AM58" s="58"/>
      <c r="AN58" s="58"/>
      <c r="AO58" s="119"/>
      <c r="AP58" s="57"/>
      <c r="AQ58" s="106"/>
      <c r="AR58" s="57"/>
      <c r="AS58" s="57"/>
      <c r="AT58" s="57"/>
      <c r="AU58" s="57"/>
      <c r="AV58" s="57"/>
      <c r="AW58" s="57"/>
    </row>
    <row r="59" spans="1:49" ht="12" customHeight="1">
      <c r="A59" s="1943"/>
      <c r="B59" s="119"/>
      <c r="C59" s="57"/>
      <c r="D59" s="57"/>
      <c r="E59" s="103"/>
      <c r="F59" s="119"/>
      <c r="G59" s="57"/>
      <c r="H59" s="103"/>
      <c r="I59" s="119"/>
      <c r="J59" s="57"/>
      <c r="K59" s="57"/>
      <c r="L59" s="103"/>
      <c r="M59" s="138" t="s">
        <v>947</v>
      </c>
      <c r="N59" s="109"/>
      <c r="O59" s="109"/>
      <c r="P59" s="110"/>
      <c r="Q59" s="109"/>
      <c r="R59" s="109" t="s">
        <v>949</v>
      </c>
      <c r="S59" s="109"/>
      <c r="T59" s="109"/>
      <c r="U59" s="109"/>
      <c r="V59" s="109"/>
      <c r="W59" s="109"/>
      <c r="X59" s="109"/>
      <c r="Y59" s="109"/>
      <c r="Z59" s="109"/>
      <c r="AA59" s="109"/>
      <c r="AB59" s="109" t="s">
        <v>422</v>
      </c>
      <c r="AC59" s="1735"/>
      <c r="AD59" s="1735"/>
      <c r="AE59" s="1735"/>
      <c r="AF59" s="1735"/>
      <c r="AG59" s="109" t="s">
        <v>803</v>
      </c>
      <c r="AH59" s="109"/>
      <c r="AI59" s="109"/>
      <c r="AJ59" s="110"/>
      <c r="AK59" s="105"/>
      <c r="AL59" s="58"/>
      <c r="AM59" s="58"/>
      <c r="AN59" s="58"/>
      <c r="AO59" s="119"/>
      <c r="AP59" s="57"/>
      <c r="AQ59" s="106"/>
      <c r="AR59" s="57"/>
      <c r="AS59" s="57"/>
      <c r="AT59" s="57"/>
      <c r="AU59" s="57"/>
      <c r="AV59" s="57"/>
      <c r="AW59" s="57"/>
    </row>
    <row r="60" spans="1:49" ht="12" customHeight="1">
      <c r="A60" s="1943"/>
      <c r="B60" s="119"/>
      <c r="C60" s="57"/>
      <c r="D60" s="57"/>
      <c r="E60" s="103"/>
      <c r="F60" s="119"/>
      <c r="G60" s="57"/>
      <c r="H60" s="103"/>
      <c r="I60" s="119"/>
      <c r="J60" s="57"/>
      <c r="K60" s="57"/>
      <c r="L60" s="103"/>
      <c r="M60" s="119" t="s">
        <v>948</v>
      </c>
      <c r="N60" s="57"/>
      <c r="O60" s="57"/>
      <c r="P60" s="103"/>
      <c r="Q60" s="57"/>
      <c r="R60" s="57" t="s">
        <v>951</v>
      </c>
      <c r="S60" s="57"/>
      <c r="T60" s="57"/>
      <c r="U60" s="57"/>
      <c r="V60" s="57"/>
      <c r="W60" s="683" t="s">
        <v>974</v>
      </c>
      <c r="X60" s="57" t="s">
        <v>952</v>
      </c>
      <c r="Y60" s="57"/>
      <c r="Z60" s="57"/>
      <c r="AA60" s="57"/>
      <c r="AB60" s="57" t="s">
        <v>422</v>
      </c>
      <c r="AC60" s="1649"/>
      <c r="AD60" s="1649"/>
      <c r="AE60" s="1649"/>
      <c r="AF60" s="1649"/>
      <c r="AG60" s="57" t="s">
        <v>803</v>
      </c>
      <c r="AH60" s="57"/>
      <c r="AI60" s="57"/>
      <c r="AJ60" s="57"/>
      <c r="AK60" s="105"/>
      <c r="AL60" s="58"/>
      <c r="AM60" s="58"/>
      <c r="AN60" s="58"/>
      <c r="AO60" s="119"/>
      <c r="AP60" s="57"/>
      <c r="AQ60" s="106"/>
      <c r="AR60" s="57"/>
      <c r="AS60" s="57"/>
      <c r="AT60" s="57"/>
      <c r="AU60" s="57"/>
      <c r="AV60" s="57"/>
      <c r="AW60" s="57"/>
    </row>
    <row r="61" spans="1:49" ht="12" customHeight="1">
      <c r="A61" s="1943"/>
      <c r="B61" s="119"/>
      <c r="C61" s="57"/>
      <c r="D61" s="57"/>
      <c r="E61" s="103"/>
      <c r="F61" s="119"/>
      <c r="G61" s="57"/>
      <c r="H61" s="103"/>
      <c r="I61" s="119"/>
      <c r="J61" s="57"/>
      <c r="K61" s="57"/>
      <c r="L61" s="103"/>
      <c r="M61" s="119"/>
      <c r="N61" s="57"/>
      <c r="O61" s="57"/>
      <c r="P61" s="103"/>
      <c r="Q61" s="57"/>
      <c r="R61" s="57"/>
      <c r="S61" s="57"/>
      <c r="T61" s="57"/>
      <c r="U61" s="57"/>
      <c r="V61" s="57"/>
      <c r="W61" s="683" t="s">
        <v>1708</v>
      </c>
      <c r="X61" s="57" t="s">
        <v>953</v>
      </c>
      <c r="Y61" s="57"/>
      <c r="Z61" s="57"/>
      <c r="AA61" s="57"/>
      <c r="AB61" s="57" t="s">
        <v>1649</v>
      </c>
      <c r="AC61" s="1649"/>
      <c r="AD61" s="1649"/>
      <c r="AE61" s="1649"/>
      <c r="AF61" s="1649"/>
      <c r="AG61" s="57" t="s">
        <v>1650</v>
      </c>
      <c r="AH61" s="57"/>
      <c r="AI61" s="57"/>
      <c r="AJ61" s="57"/>
      <c r="AK61" s="105"/>
      <c r="AL61" s="58"/>
      <c r="AM61" s="58"/>
      <c r="AN61" s="58"/>
      <c r="AO61" s="119"/>
      <c r="AP61" s="57"/>
      <c r="AQ61" s="106"/>
      <c r="AR61" s="57"/>
      <c r="AS61" s="57"/>
      <c r="AT61" s="57"/>
      <c r="AU61" s="57"/>
      <c r="AV61" s="57"/>
      <c r="AW61" s="57"/>
    </row>
    <row r="62" spans="1:49" ht="12" customHeight="1">
      <c r="A62" s="1943"/>
      <c r="B62" s="119"/>
      <c r="C62" s="57"/>
      <c r="D62" s="57"/>
      <c r="E62" s="103"/>
      <c r="F62" s="119"/>
      <c r="G62" s="57"/>
      <c r="H62" s="103"/>
      <c r="I62" s="119"/>
      <c r="J62" s="57"/>
      <c r="K62" s="57"/>
      <c r="L62" s="103"/>
      <c r="M62" s="122"/>
      <c r="N62" s="111"/>
      <c r="O62" s="111"/>
      <c r="P62" s="152"/>
      <c r="Q62" s="57"/>
      <c r="R62" s="57" t="s">
        <v>954</v>
      </c>
      <c r="S62" s="57"/>
      <c r="T62" s="57"/>
      <c r="U62" s="57"/>
      <c r="V62" s="57"/>
      <c r="W62" s="57"/>
      <c r="X62" s="57"/>
      <c r="Y62" s="57"/>
      <c r="Z62" s="57"/>
      <c r="AA62" s="57"/>
      <c r="AB62" s="57" t="s">
        <v>1382</v>
      </c>
      <c r="AC62" s="1704"/>
      <c r="AD62" s="1704"/>
      <c r="AE62" s="1704"/>
      <c r="AF62" s="1704"/>
      <c r="AG62" s="57" t="s">
        <v>2026</v>
      </c>
      <c r="AH62" s="57"/>
      <c r="AI62" s="57"/>
      <c r="AJ62" s="57"/>
      <c r="AK62" s="105"/>
      <c r="AL62" s="58"/>
      <c r="AM62" s="58"/>
      <c r="AN62" s="58"/>
      <c r="AO62" s="119"/>
      <c r="AP62" s="57"/>
      <c r="AQ62" s="106"/>
      <c r="AR62" s="57"/>
      <c r="AS62" s="57"/>
      <c r="AT62" s="57"/>
      <c r="AU62" s="57"/>
      <c r="AV62" s="57"/>
      <c r="AW62" s="57"/>
    </row>
    <row r="63" spans="1:49" ht="12" customHeight="1">
      <c r="A63" s="1943"/>
      <c r="B63" s="119"/>
      <c r="C63" s="57"/>
      <c r="D63" s="57"/>
      <c r="E63" s="103"/>
      <c r="F63" s="119"/>
      <c r="G63" s="57"/>
      <c r="H63" s="103"/>
      <c r="I63" s="119"/>
      <c r="J63" s="57"/>
      <c r="K63" s="57"/>
      <c r="L63" s="103"/>
      <c r="M63" s="138" t="s">
        <v>15</v>
      </c>
      <c r="N63" s="109"/>
      <c r="O63" s="109"/>
      <c r="P63" s="110"/>
      <c r="Q63" s="109"/>
      <c r="R63" s="109" t="s">
        <v>9</v>
      </c>
      <c r="S63" s="109"/>
      <c r="T63" s="109"/>
      <c r="U63" s="109"/>
      <c r="V63" s="109"/>
      <c r="W63" s="109"/>
      <c r="X63" s="109"/>
      <c r="Y63" s="109"/>
      <c r="Z63" s="109"/>
      <c r="AA63" s="109"/>
      <c r="AB63" s="109" t="s">
        <v>1649</v>
      </c>
      <c r="AC63" s="1735"/>
      <c r="AD63" s="1735"/>
      <c r="AE63" s="1735"/>
      <c r="AF63" s="1735"/>
      <c r="AG63" s="109" t="s">
        <v>1650</v>
      </c>
      <c r="AH63" s="109"/>
      <c r="AI63" s="109"/>
      <c r="AJ63" s="110"/>
      <c r="AK63" s="105"/>
      <c r="AL63" s="58"/>
      <c r="AM63" s="58"/>
      <c r="AN63" s="58"/>
      <c r="AO63" s="119"/>
      <c r="AP63" s="57"/>
      <c r="AQ63" s="106"/>
      <c r="AR63" s="57"/>
      <c r="AS63" s="57"/>
      <c r="AT63" s="57"/>
      <c r="AU63" s="57"/>
      <c r="AV63" s="57"/>
      <c r="AW63" s="57"/>
    </row>
    <row r="64" spans="1:49" ht="12" customHeight="1">
      <c r="A64" s="1943"/>
      <c r="B64" s="119"/>
      <c r="C64" s="57"/>
      <c r="D64" s="57"/>
      <c r="E64" s="103"/>
      <c r="F64" s="119"/>
      <c r="G64" s="57"/>
      <c r="H64" s="103"/>
      <c r="I64" s="119"/>
      <c r="J64" s="57"/>
      <c r="K64" s="57"/>
      <c r="L64" s="103"/>
      <c r="M64" s="119" t="s">
        <v>1268</v>
      </c>
      <c r="N64" s="57"/>
      <c r="O64" s="57"/>
      <c r="P64" s="103"/>
      <c r="Q64" s="57"/>
      <c r="R64" s="57"/>
      <c r="S64" s="57"/>
      <c r="T64" s="57"/>
      <c r="U64" s="57"/>
      <c r="V64" s="57"/>
      <c r="W64" s="57"/>
      <c r="X64" s="57"/>
      <c r="Y64" s="57"/>
      <c r="Z64" s="57"/>
      <c r="AA64" s="57"/>
      <c r="AB64" s="57"/>
      <c r="AC64" s="57"/>
      <c r="AD64" s="57"/>
      <c r="AE64" s="57"/>
      <c r="AF64" s="57"/>
      <c r="AG64" s="57"/>
      <c r="AH64" s="57"/>
      <c r="AI64" s="57"/>
      <c r="AJ64" s="103"/>
      <c r="AK64" s="105"/>
      <c r="AL64" s="58"/>
      <c r="AM64" s="58"/>
      <c r="AN64" s="58"/>
      <c r="AO64" s="119"/>
      <c r="AP64" s="57"/>
      <c r="AQ64" s="106"/>
      <c r="AR64" s="57"/>
      <c r="AS64" s="57"/>
      <c r="AT64" s="57"/>
      <c r="AU64" s="57"/>
      <c r="AV64" s="57"/>
      <c r="AW64" s="57"/>
    </row>
    <row r="65" spans="1:49" ht="12" customHeight="1">
      <c r="A65" s="1943"/>
      <c r="B65" s="119"/>
      <c r="C65" s="57"/>
      <c r="D65" s="57"/>
      <c r="E65" s="103"/>
      <c r="F65" s="119"/>
      <c r="G65" s="57"/>
      <c r="H65" s="103"/>
      <c r="I65" s="119"/>
      <c r="J65" s="57"/>
      <c r="K65" s="57"/>
      <c r="L65" s="103"/>
      <c r="M65" s="119" t="s">
        <v>1269</v>
      </c>
      <c r="N65" s="57"/>
      <c r="O65" s="57"/>
      <c r="P65" s="103"/>
      <c r="Q65" s="57"/>
      <c r="R65" s="57"/>
      <c r="S65" s="57"/>
      <c r="T65" s="57"/>
      <c r="U65" s="57"/>
      <c r="V65" s="57"/>
      <c r="W65" s="57"/>
      <c r="X65" s="57"/>
      <c r="Y65" s="57"/>
      <c r="Z65" s="57"/>
      <c r="AA65" s="57"/>
      <c r="AB65" s="57"/>
      <c r="AC65" s="57"/>
      <c r="AD65" s="57"/>
      <c r="AE65" s="57"/>
      <c r="AF65" s="57"/>
      <c r="AG65" s="57"/>
      <c r="AH65" s="57"/>
      <c r="AI65" s="57"/>
      <c r="AJ65" s="103"/>
      <c r="AK65" s="105"/>
      <c r="AL65" s="58"/>
      <c r="AM65" s="58"/>
      <c r="AN65" s="58"/>
      <c r="AO65" s="119"/>
      <c r="AP65" s="57"/>
      <c r="AQ65" s="106"/>
      <c r="AR65" s="57"/>
      <c r="AS65" s="57"/>
      <c r="AT65" s="57"/>
      <c r="AU65" s="57"/>
      <c r="AV65" s="57"/>
      <c r="AW65" s="57"/>
    </row>
    <row r="66" spans="1:49" ht="12" customHeight="1" thickBot="1">
      <c r="A66" s="1944"/>
      <c r="B66" s="140"/>
      <c r="C66" s="126"/>
      <c r="D66" s="126"/>
      <c r="E66" s="128"/>
      <c r="F66" s="140"/>
      <c r="G66" s="126"/>
      <c r="H66" s="128"/>
      <c r="I66" s="140"/>
      <c r="J66" s="126"/>
      <c r="K66" s="126"/>
      <c r="L66" s="128"/>
      <c r="M66" s="140" t="s">
        <v>1270</v>
      </c>
      <c r="N66" s="126"/>
      <c r="O66" s="126"/>
      <c r="P66" s="128"/>
      <c r="Q66" s="126"/>
      <c r="R66" s="126"/>
      <c r="S66" s="126"/>
      <c r="T66" s="126"/>
      <c r="U66" s="126"/>
      <c r="V66" s="126"/>
      <c r="W66" s="126"/>
      <c r="X66" s="126"/>
      <c r="Y66" s="126"/>
      <c r="Z66" s="126"/>
      <c r="AA66" s="126"/>
      <c r="AB66" s="126"/>
      <c r="AC66" s="126"/>
      <c r="AD66" s="126"/>
      <c r="AE66" s="126"/>
      <c r="AF66" s="126"/>
      <c r="AG66" s="126"/>
      <c r="AH66" s="126"/>
      <c r="AI66" s="126"/>
      <c r="AJ66" s="126"/>
      <c r="AK66" s="129"/>
      <c r="AL66" s="61"/>
      <c r="AM66" s="61"/>
      <c r="AN66" s="61"/>
      <c r="AO66" s="140"/>
      <c r="AP66" s="126"/>
      <c r="AQ66" s="130"/>
      <c r="AR66" s="57"/>
      <c r="AS66" s="57"/>
      <c r="AT66" s="57"/>
      <c r="AU66" s="57"/>
      <c r="AV66" s="57"/>
      <c r="AW66" s="57"/>
    </row>
    <row r="67" spans="1:49" ht="12"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0"/>
      <c r="AM67" s="570"/>
      <c r="AN67" s="570"/>
      <c r="AO67" s="57"/>
      <c r="AP67" s="57"/>
      <c r="AQ67" s="57"/>
      <c r="AR67" s="57"/>
      <c r="AS67" s="57"/>
      <c r="AT67" s="57"/>
      <c r="AU67" s="57"/>
      <c r="AV67" s="57"/>
      <c r="AW67" s="57"/>
    </row>
    <row r="68" spans="1:49" ht="12"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0"/>
      <c r="AM68" s="570"/>
      <c r="AN68" s="570"/>
      <c r="AO68" s="57"/>
      <c r="AP68" s="57"/>
      <c r="AQ68" s="57"/>
      <c r="AR68" s="57"/>
      <c r="AS68" s="57"/>
      <c r="AT68" s="57"/>
      <c r="AU68" s="57"/>
      <c r="AV68" s="57"/>
      <c r="AW68" s="57"/>
    </row>
    <row r="69" spans="1:49" ht="12"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0"/>
      <c r="AM69" s="570"/>
      <c r="AN69" s="570"/>
      <c r="AO69" s="57"/>
      <c r="AP69" s="57"/>
      <c r="AQ69" s="57"/>
      <c r="AR69" s="57"/>
      <c r="AS69" s="57"/>
      <c r="AT69" s="57"/>
      <c r="AU69" s="57"/>
      <c r="AV69" s="57"/>
      <c r="AW69" s="57"/>
    </row>
    <row r="70" spans="1:49" ht="12"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0"/>
      <c r="AM70" s="570"/>
      <c r="AN70" s="570"/>
      <c r="AO70" s="57"/>
      <c r="AP70" s="57"/>
      <c r="AQ70" s="57"/>
      <c r="AR70" s="57"/>
      <c r="AS70" s="57"/>
      <c r="AT70" s="57"/>
      <c r="AU70" s="57"/>
      <c r="AV70" s="57"/>
      <c r="AW70" s="57"/>
    </row>
    <row r="71" spans="1:49" ht="12"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0"/>
      <c r="AM71" s="570"/>
      <c r="AN71" s="570"/>
      <c r="AO71" s="57"/>
      <c r="AP71" s="57"/>
      <c r="AQ71" s="57"/>
      <c r="AR71" s="57"/>
      <c r="AS71" s="57"/>
      <c r="AT71" s="57"/>
      <c r="AU71" s="57"/>
      <c r="AV71" s="57"/>
      <c r="AW71" s="57"/>
    </row>
    <row r="72" spans="1:49" ht="12"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0"/>
      <c r="AM72" s="570"/>
      <c r="AN72" s="570"/>
      <c r="AO72" s="57"/>
      <c r="AP72" s="57"/>
      <c r="AQ72" s="57"/>
      <c r="AR72" s="57"/>
      <c r="AS72" s="57"/>
      <c r="AT72" s="57"/>
      <c r="AU72" s="57"/>
      <c r="AV72" s="57"/>
      <c r="AW72" s="57"/>
    </row>
    <row r="73" spans="1:49" ht="12" customHeight="1"/>
    <row r="74" spans="1:49" ht="12" customHeight="1"/>
    <row r="75" spans="1:49" ht="12" customHeight="1"/>
    <row r="76" spans="1:49" ht="12" customHeight="1"/>
    <row r="77" spans="1:49" ht="12" customHeight="1"/>
    <row r="78" spans="1:49" ht="12" customHeight="1"/>
    <row r="79" spans="1:49" ht="12" customHeight="1"/>
    <row r="80" spans="1:49"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7">
    <mergeCell ref="B17:E17"/>
    <mergeCell ref="F12:H12"/>
    <mergeCell ref="AL16:AN16"/>
    <mergeCell ref="AL47:AN47"/>
    <mergeCell ref="AC34:AF34"/>
    <mergeCell ref="AC46:AD46"/>
    <mergeCell ref="AF46:AG46"/>
    <mergeCell ref="AC47:AG47"/>
    <mergeCell ref="AC41:AF41"/>
    <mergeCell ref="AC42:AF42"/>
    <mergeCell ref="AC44:AF44"/>
    <mergeCell ref="AC45:AF45"/>
    <mergeCell ref="AC63:AF63"/>
    <mergeCell ref="W50:AF50"/>
    <mergeCell ref="AC58:AF58"/>
    <mergeCell ref="AC59:AF59"/>
    <mergeCell ref="AC60:AF60"/>
    <mergeCell ref="AC61:AF61"/>
    <mergeCell ref="AC62:AF62"/>
    <mergeCell ref="AC48:AF48"/>
    <mergeCell ref="A12:A66"/>
    <mergeCell ref="AC13:AF13"/>
    <mergeCell ref="AC14:AF14"/>
    <mergeCell ref="AC15:AF15"/>
    <mergeCell ref="AC16:AF16"/>
    <mergeCell ref="AC17:AF17"/>
    <mergeCell ref="AC19:AF19"/>
    <mergeCell ref="AC31:AF31"/>
    <mergeCell ref="AC32:AD32"/>
    <mergeCell ref="AF32:AG32"/>
    <mergeCell ref="AC33:AG33"/>
    <mergeCell ref="AC26:AF26"/>
    <mergeCell ref="AC27:AF27"/>
    <mergeCell ref="AC29:AF29"/>
    <mergeCell ref="AC30:AF30"/>
    <mergeCell ref="F11:H11"/>
    <mergeCell ref="I11:L11"/>
    <mergeCell ref="M11:P11"/>
    <mergeCell ref="Q5:T5"/>
    <mergeCell ref="U5:AQ5"/>
    <mergeCell ref="A7:AC7"/>
    <mergeCell ref="B10:E10"/>
    <mergeCell ref="F10:H10"/>
    <mergeCell ref="I10:L10"/>
    <mergeCell ref="AO10:AQ10"/>
    <mergeCell ref="AK11:AN11"/>
    <mergeCell ref="AO11:AQ11"/>
    <mergeCell ref="B11:E11"/>
    <mergeCell ref="Q1:T1"/>
    <mergeCell ref="U1:AL1"/>
    <mergeCell ref="AM1:AQ1"/>
    <mergeCell ref="Q2:T4"/>
    <mergeCell ref="U2:AL2"/>
    <mergeCell ref="AM2:AO4"/>
    <mergeCell ref="AP2:AQ4"/>
    <mergeCell ref="U3:AL3"/>
    <mergeCell ref="U4:AL4"/>
  </mergeCells>
  <phoneticPr fontId="4"/>
  <conditionalFormatting sqref="M53:P56">
    <cfRule type="expression" dxfId="49" priority="1" stopIfTrue="1">
      <formula>$F$12=5</formula>
    </cfRule>
  </conditionalFormatting>
  <dataValidations count="6">
    <dataValidation type="list" allowBlank="1" showInputMessage="1" sqref="AC48:AF48" xr:uid="{00000000-0002-0000-1900-000000000000}">
      <formula1>$AS$48:$AU$48</formula1>
    </dataValidation>
    <dataValidation type="list" allowBlank="1" showInputMessage="1" sqref="W50:AF50" xr:uid="{00000000-0002-0000-1900-000001000000}">
      <formula1>$AS$50:$AW$50</formula1>
    </dataValidation>
    <dataValidation type="list" allowBlank="1" showInputMessage="1" sqref="AC34:AF34" xr:uid="{00000000-0002-0000-1900-000002000000}">
      <formula1>$AS$34:$AU$34</formula1>
    </dataValidation>
    <dataValidation type="list" allowBlank="1" showInputMessage="1" showErrorMessage="1" sqref="AF49 U40 AB57 W57 R12 AB55 AB51:AB53 AE25 W60:W61 AE51:AE53 U25 U19 X19 R18 R57 AB12 W12 Z25 AE55 W21:W23 W15:W16 AC49 AC35:AC39 AA40 AF35:AF40 AK12:AK16 AK44:AK47" xr:uid="{00000000-0002-0000-1900-000003000000}">
      <formula1>"■,□"</formula1>
    </dataValidation>
    <dataValidation type="list" allowBlank="1" showInputMessage="1" sqref="F12:H12" xr:uid="{00000000-0002-0000-1900-000004000000}">
      <formula1>"5,4,3,2,1,なし"</formula1>
    </dataValidation>
    <dataValidation type="list" allowBlank="1" showInputMessage="1" showErrorMessage="1" sqref="B17:E17" xr:uid="{00000000-0002-0000-19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1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92D050"/>
  </sheetPr>
  <dimension ref="A1:AU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7"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936" t="s">
        <v>16</v>
      </c>
      <c r="AN1" s="1937"/>
      <c r="AO1" s="1937"/>
      <c r="AP1" s="1937"/>
      <c r="AQ1" s="1938"/>
      <c r="AR1" s="57"/>
      <c r="AS1" s="57"/>
      <c r="AT1" s="57"/>
      <c r="AU1" s="57"/>
    </row>
    <row r="2" spans="1:47"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row>
    <row r="3" spans="1:47"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row>
    <row r="4" spans="1:47"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row>
    <row r="5" spans="1:47"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row>
    <row r="6" spans="1:47"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row>
    <row r="7" spans="1:47"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2687</v>
      </c>
      <c r="AR7" s="57"/>
      <c r="AS7" s="57"/>
      <c r="AT7" s="57"/>
      <c r="AU7" s="57"/>
    </row>
    <row r="8" spans="1:47"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c r="AU8" s="57"/>
    </row>
    <row r="9" spans="1:47"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row>
    <row r="10" spans="1:47" ht="12" customHeight="1">
      <c r="A10" s="519"/>
      <c r="B10" s="1673" t="s">
        <v>111</v>
      </c>
      <c r="C10" s="1674"/>
      <c r="D10" s="1674"/>
      <c r="E10" s="1675"/>
      <c r="F10" s="1620" t="s">
        <v>24</v>
      </c>
      <c r="G10" s="1621"/>
      <c r="H10" s="1676"/>
      <c r="I10" s="1620" t="s">
        <v>112</v>
      </c>
      <c r="J10" s="1621"/>
      <c r="K10" s="1621"/>
      <c r="L10" s="1676"/>
      <c r="M10" s="520"/>
      <c r="N10" s="514"/>
      <c r="O10" s="514"/>
      <c r="P10" s="514"/>
      <c r="Q10" s="514"/>
      <c r="R10" s="514"/>
      <c r="S10" s="514"/>
      <c r="T10" s="514"/>
      <c r="U10" s="514"/>
      <c r="V10" s="514" t="s">
        <v>113</v>
      </c>
      <c r="W10" s="514"/>
      <c r="X10" s="514"/>
      <c r="Y10" s="514"/>
      <c r="Z10" s="514"/>
      <c r="AA10" s="514"/>
      <c r="AB10" s="514"/>
      <c r="AC10" s="514"/>
      <c r="AD10" s="514"/>
      <c r="AE10" s="514"/>
      <c r="AF10" s="514"/>
      <c r="AG10" s="514"/>
      <c r="AH10" s="514"/>
      <c r="AI10" s="514"/>
      <c r="AJ10" s="514"/>
      <c r="AK10" s="141"/>
      <c r="AL10" s="143"/>
      <c r="AM10" s="143"/>
      <c r="AN10" s="521" t="s">
        <v>420</v>
      </c>
      <c r="AO10" s="1620" t="s">
        <v>115</v>
      </c>
      <c r="AP10" s="1621"/>
      <c r="AQ10" s="1622"/>
      <c r="AR10" s="57"/>
      <c r="AS10" s="57"/>
      <c r="AT10" s="57"/>
      <c r="AU10" s="57"/>
    </row>
    <row r="11" spans="1:47"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126"/>
      <c r="AK11" s="1623" t="s">
        <v>116</v>
      </c>
      <c r="AL11" s="1624"/>
      <c r="AM11" s="1624"/>
      <c r="AN11" s="1625"/>
      <c r="AO11" s="1641" t="s">
        <v>1827</v>
      </c>
      <c r="AP11" s="1642"/>
      <c r="AQ11" s="1647"/>
      <c r="AR11" s="57"/>
      <c r="AS11" s="57"/>
      <c r="AT11" s="57"/>
      <c r="AU11" s="57"/>
    </row>
    <row r="12" spans="1:47" ht="12" customHeight="1">
      <c r="A12" s="1628" t="s">
        <v>1255</v>
      </c>
      <c r="B12" s="146" t="s">
        <v>1569</v>
      </c>
      <c r="C12" s="147"/>
      <c r="D12" s="147"/>
      <c r="E12" s="148"/>
      <c r="F12" s="1953" t="str">
        <f>自己評価書表紙!O54</f>
        <v>-</v>
      </c>
      <c r="G12" s="1954"/>
      <c r="H12" s="1955"/>
      <c r="I12" s="525" t="s">
        <v>1575</v>
      </c>
      <c r="J12" s="141"/>
      <c r="K12" s="141"/>
      <c r="L12" s="172"/>
      <c r="M12" s="525" t="s">
        <v>1576</v>
      </c>
      <c r="N12" s="141"/>
      <c r="O12" s="141"/>
      <c r="P12" s="172"/>
      <c r="Q12" s="141" t="s">
        <v>1030</v>
      </c>
      <c r="R12" s="172" t="s">
        <v>17</v>
      </c>
      <c r="S12" s="141"/>
      <c r="T12" s="141"/>
      <c r="U12" s="141"/>
      <c r="V12" s="141"/>
      <c r="W12" s="141"/>
      <c r="X12" s="141"/>
      <c r="Y12" s="141"/>
      <c r="Z12" s="141"/>
      <c r="AA12" s="141"/>
      <c r="AB12" s="141"/>
      <c r="AC12" s="141"/>
      <c r="AD12" s="141"/>
      <c r="AE12" s="141"/>
      <c r="AF12" s="141"/>
      <c r="AG12" s="141"/>
      <c r="AH12" s="141"/>
      <c r="AI12" s="141"/>
      <c r="AJ12" s="141"/>
      <c r="AK12" s="693" t="s">
        <v>1107</v>
      </c>
      <c r="AL12" s="59" t="s">
        <v>1039</v>
      </c>
      <c r="AM12" s="59"/>
      <c r="AN12" s="59"/>
      <c r="AO12" s="138" t="s">
        <v>1682</v>
      </c>
      <c r="AP12" s="109" t="s">
        <v>1829</v>
      </c>
      <c r="AQ12" s="533"/>
      <c r="AR12" s="57"/>
      <c r="AS12" s="57"/>
      <c r="AT12" s="57"/>
      <c r="AU12" s="57"/>
    </row>
    <row r="13" spans="1:47" ht="12" customHeight="1">
      <c r="A13" s="1629"/>
      <c r="B13" s="119" t="s">
        <v>1334</v>
      </c>
      <c r="C13" s="57"/>
      <c r="D13" s="57"/>
      <c r="E13" s="103"/>
      <c r="F13" s="119"/>
      <c r="G13" s="57"/>
      <c r="H13" s="103"/>
      <c r="I13" s="119"/>
      <c r="J13" s="57"/>
      <c r="K13" s="57"/>
      <c r="L13" s="103"/>
      <c r="M13" s="119" t="s">
        <v>1577</v>
      </c>
      <c r="N13" s="57"/>
      <c r="O13" s="57"/>
      <c r="P13" s="103"/>
      <c r="Q13" s="57"/>
      <c r="R13" s="683" t="s">
        <v>1708</v>
      </c>
      <c r="S13" s="57" t="s">
        <v>18</v>
      </c>
      <c r="T13" s="57"/>
      <c r="U13" s="57"/>
      <c r="V13" s="57"/>
      <c r="W13" s="57"/>
      <c r="X13" s="57"/>
      <c r="Y13" s="57"/>
      <c r="Z13" s="57"/>
      <c r="AA13" s="683" t="s">
        <v>1351</v>
      </c>
      <c r="AB13" s="57" t="s">
        <v>19</v>
      </c>
      <c r="AC13" s="57"/>
      <c r="AD13" s="57"/>
      <c r="AE13" s="57"/>
      <c r="AF13" s="57"/>
      <c r="AG13" s="57"/>
      <c r="AH13" s="57"/>
      <c r="AI13" s="57"/>
      <c r="AJ13" s="57"/>
      <c r="AK13" s="682" t="s">
        <v>1107</v>
      </c>
      <c r="AL13" s="58" t="s">
        <v>1618</v>
      </c>
      <c r="AM13" s="58"/>
      <c r="AN13" s="58"/>
      <c r="AO13" s="119" t="s">
        <v>1392</v>
      </c>
      <c r="AP13" s="57" t="s">
        <v>1830</v>
      </c>
      <c r="AQ13" s="106"/>
      <c r="AR13" s="57"/>
      <c r="AS13" s="57"/>
      <c r="AT13" s="57"/>
      <c r="AU13" s="57"/>
    </row>
    <row r="14" spans="1:47" ht="12" customHeight="1">
      <c r="A14" s="1629"/>
      <c r="B14" s="119" t="s">
        <v>1335</v>
      </c>
      <c r="C14" s="57"/>
      <c r="D14" s="57"/>
      <c r="E14" s="103"/>
      <c r="F14" s="119"/>
      <c r="G14" s="57"/>
      <c r="H14" s="103"/>
      <c r="I14" s="119"/>
      <c r="J14" s="57"/>
      <c r="K14" s="57"/>
      <c r="L14" s="103"/>
      <c r="M14" s="122"/>
      <c r="N14" s="111"/>
      <c r="O14" s="111"/>
      <c r="P14" s="152"/>
      <c r="Q14" s="57" t="s">
        <v>424</v>
      </c>
      <c r="R14" s="57" t="s">
        <v>20</v>
      </c>
      <c r="S14" s="57"/>
      <c r="T14" s="57"/>
      <c r="U14" s="57"/>
      <c r="V14" s="57"/>
      <c r="W14" s="57" t="s">
        <v>983</v>
      </c>
      <c r="X14" s="683" t="s">
        <v>3</v>
      </c>
      <c r="Y14" s="57" t="s">
        <v>745</v>
      </c>
      <c r="Z14" s="57"/>
      <c r="AA14" s="683" t="s">
        <v>3</v>
      </c>
      <c r="AB14" s="57" t="s">
        <v>746</v>
      </c>
      <c r="AC14" s="57"/>
      <c r="AD14" s="57" t="s">
        <v>440</v>
      </c>
      <c r="AE14" s="57"/>
      <c r="AF14" s="57"/>
      <c r="AG14" s="57"/>
      <c r="AH14" s="57"/>
      <c r="AI14" s="57"/>
      <c r="AJ14" s="57"/>
      <c r="AK14" s="682" t="s">
        <v>1107</v>
      </c>
      <c r="AL14" s="58" t="s">
        <v>1578</v>
      </c>
      <c r="AM14" s="58"/>
      <c r="AN14" s="58"/>
      <c r="AO14" s="119"/>
      <c r="AP14" s="57"/>
      <c r="AQ14" s="106"/>
      <c r="AR14" s="57"/>
      <c r="AS14" s="57"/>
      <c r="AT14" s="57"/>
      <c r="AU14" s="57"/>
    </row>
    <row r="15" spans="1:47" ht="12" customHeight="1">
      <c r="A15" s="1629"/>
      <c r="B15" s="119" t="s">
        <v>1264</v>
      </c>
      <c r="C15" s="57"/>
      <c r="D15" s="57"/>
      <c r="E15" s="103"/>
      <c r="F15" s="119"/>
      <c r="G15" s="57"/>
      <c r="H15" s="103"/>
      <c r="I15" s="119"/>
      <c r="J15" s="57"/>
      <c r="K15" s="57"/>
      <c r="L15" s="103"/>
      <c r="M15" s="138" t="s">
        <v>1579</v>
      </c>
      <c r="N15" s="109"/>
      <c r="O15" s="109"/>
      <c r="P15" s="110"/>
      <c r="Q15" s="109" t="s">
        <v>1399</v>
      </c>
      <c r="R15" s="109" t="s">
        <v>1271</v>
      </c>
      <c r="S15" s="109"/>
      <c r="T15" s="109"/>
      <c r="U15" s="109"/>
      <c r="V15" s="109"/>
      <c r="W15" s="109"/>
      <c r="X15" s="109"/>
      <c r="Y15" s="109"/>
      <c r="Z15" s="109"/>
      <c r="AA15" s="109" t="s">
        <v>787</v>
      </c>
      <c r="AB15" s="1735"/>
      <c r="AC15" s="1735"/>
      <c r="AD15" s="1735"/>
      <c r="AE15" s="1735"/>
      <c r="AF15" s="109" t="s">
        <v>788</v>
      </c>
      <c r="AG15" s="109"/>
      <c r="AH15" s="109"/>
      <c r="AI15" s="109"/>
      <c r="AJ15" s="110"/>
      <c r="AK15" s="682" t="s">
        <v>1107</v>
      </c>
      <c r="AL15" s="1951" t="s">
        <v>506</v>
      </c>
      <c r="AM15" s="1951"/>
      <c r="AN15" s="1952"/>
      <c r="AO15" s="119"/>
      <c r="AP15" s="57"/>
      <c r="AQ15" s="106"/>
      <c r="AR15" s="57"/>
      <c r="AS15" s="57"/>
      <c r="AT15" s="57"/>
      <c r="AU15" s="57"/>
    </row>
    <row r="16" spans="1:47" ht="12" customHeight="1">
      <c r="A16" s="1629"/>
      <c r="B16" s="119"/>
      <c r="C16" s="57"/>
      <c r="D16" s="57"/>
      <c r="E16" s="103"/>
      <c r="F16" s="119"/>
      <c r="G16" s="57"/>
      <c r="H16" s="103"/>
      <c r="I16" s="119"/>
      <c r="J16" s="57"/>
      <c r="K16" s="57"/>
      <c r="L16" s="103"/>
      <c r="M16" s="119" t="s">
        <v>1580</v>
      </c>
      <c r="N16" s="57"/>
      <c r="O16" s="57"/>
      <c r="P16" s="103"/>
      <c r="Q16" s="57" t="s">
        <v>283</v>
      </c>
      <c r="R16" s="57" t="s">
        <v>22</v>
      </c>
      <c r="S16" s="57"/>
      <c r="T16" s="57"/>
      <c r="U16" s="57"/>
      <c r="V16" s="57"/>
      <c r="W16" s="57"/>
      <c r="X16" s="57"/>
      <c r="Y16" s="57"/>
      <c r="Z16" s="57"/>
      <c r="AA16" s="111" t="s">
        <v>263</v>
      </c>
      <c r="AB16" s="1704"/>
      <c r="AC16" s="1704"/>
      <c r="AD16" s="1704"/>
      <c r="AE16" s="1704"/>
      <c r="AF16" s="111" t="s">
        <v>799</v>
      </c>
      <c r="AG16" s="111"/>
      <c r="AH16" s="111"/>
      <c r="AI16" s="111"/>
      <c r="AJ16" s="152"/>
      <c r="AK16" s="105"/>
      <c r="AL16" s="58"/>
      <c r="AM16" s="58"/>
      <c r="AN16" s="58"/>
      <c r="AO16" s="119"/>
      <c r="AP16" s="57"/>
      <c r="AQ16" s="106"/>
      <c r="AR16" s="57"/>
      <c r="AS16" s="57"/>
      <c r="AT16" s="57"/>
      <c r="AU16" s="57"/>
    </row>
    <row r="17" spans="1:47" ht="12" customHeight="1">
      <c r="A17" s="1629"/>
      <c r="B17" s="119"/>
      <c r="C17" s="57"/>
      <c r="D17" s="57"/>
      <c r="E17" s="103"/>
      <c r="F17" s="119"/>
      <c r="G17" s="57"/>
      <c r="H17" s="103"/>
      <c r="I17" s="119"/>
      <c r="J17" s="57"/>
      <c r="K17" s="57"/>
      <c r="L17" s="103"/>
      <c r="M17" s="138" t="s">
        <v>260</v>
      </c>
      <c r="N17" s="633"/>
      <c r="O17" s="633"/>
      <c r="P17" s="634"/>
      <c r="Q17" s="109" t="s">
        <v>1581</v>
      </c>
      <c r="R17" s="109" t="s">
        <v>23</v>
      </c>
      <c r="S17" s="109"/>
      <c r="T17" s="109"/>
      <c r="U17" s="109"/>
      <c r="V17" s="109"/>
      <c r="W17" s="109"/>
      <c r="X17" s="109"/>
      <c r="Y17" s="109"/>
      <c r="Z17" s="109"/>
      <c r="AA17" s="109"/>
      <c r="AB17" s="109"/>
      <c r="AC17" s="109"/>
      <c r="AD17" s="109"/>
      <c r="AE17" s="109"/>
      <c r="AF17" s="109"/>
      <c r="AG17" s="109"/>
      <c r="AH17" s="109"/>
      <c r="AI17" s="109"/>
      <c r="AJ17" s="110"/>
      <c r="AK17" s="105"/>
      <c r="AL17" s="58"/>
      <c r="AM17" s="58"/>
      <c r="AN17" s="58"/>
      <c r="AO17" s="119"/>
      <c r="AP17" s="57"/>
      <c r="AQ17" s="106"/>
      <c r="AR17" s="57"/>
      <c r="AS17" s="57"/>
      <c r="AT17" s="57"/>
      <c r="AU17" s="57"/>
    </row>
    <row r="18" spans="1:47" ht="12" customHeight="1">
      <c r="A18" s="1629"/>
      <c r="B18" s="119"/>
      <c r="C18" s="57"/>
      <c r="D18" s="57"/>
      <c r="E18" s="103"/>
      <c r="F18" s="119"/>
      <c r="G18" s="57"/>
      <c r="H18" s="103"/>
      <c r="I18" s="119"/>
      <c r="J18" s="57"/>
      <c r="K18" s="57"/>
      <c r="L18" s="103"/>
      <c r="M18" s="122" t="s">
        <v>261</v>
      </c>
      <c r="N18" s="635"/>
      <c r="O18" s="635"/>
      <c r="P18" s="636"/>
      <c r="Q18" s="111"/>
      <c r="R18" s="111"/>
      <c r="S18" s="111" t="s">
        <v>955</v>
      </c>
      <c r="T18" s="1704"/>
      <c r="U18" s="1704"/>
      <c r="V18" s="1704"/>
      <c r="W18" s="1704"/>
      <c r="X18" s="111" t="s">
        <v>956</v>
      </c>
      <c r="Y18" s="111"/>
      <c r="Z18" s="111" t="s">
        <v>1582</v>
      </c>
      <c r="AA18" s="111" t="s">
        <v>955</v>
      </c>
      <c r="AB18" s="1704"/>
      <c r="AC18" s="1704"/>
      <c r="AD18" s="1704"/>
      <c r="AE18" s="1704"/>
      <c r="AF18" s="111" t="s">
        <v>956</v>
      </c>
      <c r="AG18" s="111"/>
      <c r="AH18" s="111"/>
      <c r="AI18" s="111"/>
      <c r="AJ18" s="152"/>
      <c r="AK18" s="105"/>
      <c r="AL18" s="58"/>
      <c r="AM18" s="58"/>
      <c r="AN18" s="58"/>
      <c r="AO18" s="119"/>
      <c r="AP18" s="57"/>
      <c r="AQ18" s="106"/>
      <c r="AR18" s="57"/>
      <c r="AS18" s="57"/>
      <c r="AT18" s="57"/>
      <c r="AU18" s="57"/>
    </row>
    <row r="19" spans="1:47" ht="12" customHeight="1">
      <c r="A19" s="1629"/>
      <c r="B19" s="119"/>
      <c r="C19" s="57"/>
      <c r="D19" s="57"/>
      <c r="E19" s="103"/>
      <c r="F19" s="119"/>
      <c r="G19" s="57"/>
      <c r="H19" s="103"/>
      <c r="I19" s="119"/>
      <c r="J19" s="57"/>
      <c r="K19" s="57"/>
      <c r="L19" s="103"/>
      <c r="M19" s="138" t="s">
        <v>1703</v>
      </c>
      <c r="N19" s="109"/>
      <c r="O19" s="109"/>
      <c r="P19" s="110"/>
      <c r="Q19" s="109"/>
      <c r="R19" s="713" t="s">
        <v>1648</v>
      </c>
      <c r="S19" s="109" t="s">
        <v>1704</v>
      </c>
      <c r="T19" s="109"/>
      <c r="U19" s="109"/>
      <c r="V19" s="109"/>
      <c r="W19" s="109"/>
      <c r="X19" s="109"/>
      <c r="Y19" s="109"/>
      <c r="Z19" s="109"/>
      <c r="AA19" s="109"/>
      <c r="AB19" s="109"/>
      <c r="AC19" s="109"/>
      <c r="AD19" s="109"/>
      <c r="AE19" s="109"/>
      <c r="AF19" s="109"/>
      <c r="AG19" s="109"/>
      <c r="AH19" s="109"/>
      <c r="AI19" s="109"/>
      <c r="AJ19" s="110"/>
      <c r="AK19" s="105"/>
      <c r="AL19" s="58"/>
      <c r="AM19" s="58"/>
      <c r="AN19" s="58"/>
      <c r="AO19" s="119"/>
      <c r="AP19" s="57"/>
      <c r="AQ19" s="106"/>
      <c r="AR19" s="57"/>
      <c r="AS19" s="57"/>
      <c r="AT19" s="57"/>
      <c r="AU19" s="57"/>
    </row>
    <row r="20" spans="1:47" ht="12" customHeight="1">
      <c r="A20" s="1629"/>
      <c r="B20" s="119"/>
      <c r="C20" s="57"/>
      <c r="D20" s="57"/>
      <c r="E20" s="103"/>
      <c r="F20" s="119"/>
      <c r="G20" s="57"/>
      <c r="H20" s="103"/>
      <c r="I20" s="119"/>
      <c r="J20" s="57"/>
      <c r="K20" s="57"/>
      <c r="L20" s="103"/>
      <c r="M20" s="119"/>
      <c r="N20" s="57"/>
      <c r="O20" s="57"/>
      <c r="P20" s="103"/>
      <c r="Q20" s="170" t="s">
        <v>1394</v>
      </c>
      <c r="R20" s="170" t="s">
        <v>1705</v>
      </c>
      <c r="S20" s="170"/>
      <c r="T20" s="170"/>
      <c r="U20" s="709" t="s">
        <v>1708</v>
      </c>
      <c r="V20" s="170" t="s">
        <v>1570</v>
      </c>
      <c r="W20" s="170"/>
      <c r="X20" s="709" t="s">
        <v>1708</v>
      </c>
      <c r="Y20" s="170" t="s">
        <v>1355</v>
      </c>
      <c r="Z20" s="170"/>
      <c r="AA20" s="170" t="s">
        <v>422</v>
      </c>
      <c r="AB20" s="1949"/>
      <c r="AC20" s="1949"/>
      <c r="AD20" s="1949"/>
      <c r="AE20" s="1949"/>
      <c r="AF20" s="170" t="s">
        <v>803</v>
      </c>
      <c r="AG20" s="170"/>
      <c r="AH20" s="170"/>
      <c r="AI20" s="170"/>
      <c r="AJ20" s="632"/>
      <c r="AK20" s="105"/>
      <c r="AL20" s="58"/>
      <c r="AM20" s="58"/>
      <c r="AN20" s="58"/>
      <c r="AO20" s="119"/>
      <c r="AP20" s="57"/>
      <c r="AQ20" s="106"/>
      <c r="AR20" s="57"/>
      <c r="AS20" s="57"/>
      <c r="AT20" s="57"/>
      <c r="AU20" s="57"/>
    </row>
    <row r="21" spans="1:47" ht="12" customHeight="1">
      <c r="A21" s="1629"/>
      <c r="B21" s="119"/>
      <c r="C21" s="57"/>
      <c r="D21" s="57"/>
      <c r="E21" s="103"/>
      <c r="F21" s="119"/>
      <c r="G21" s="57"/>
      <c r="H21" s="103"/>
      <c r="I21" s="119"/>
      <c r="J21" s="57"/>
      <c r="K21" s="57"/>
      <c r="L21" s="103"/>
      <c r="M21" s="119"/>
      <c r="N21" s="57"/>
      <c r="O21" s="57"/>
      <c r="P21" s="103"/>
      <c r="Q21" s="57"/>
      <c r="R21" s="57" t="s">
        <v>1706</v>
      </c>
      <c r="S21" s="57"/>
      <c r="T21" s="57"/>
      <c r="U21" s="57"/>
      <c r="V21" s="57"/>
      <c r="W21" s="57"/>
      <c r="X21" s="57"/>
      <c r="Y21" s="57"/>
      <c r="Z21" s="57"/>
      <c r="AA21" s="57"/>
      <c r="AB21" s="57"/>
      <c r="AC21" s="57"/>
      <c r="AD21" s="57"/>
      <c r="AE21" s="57"/>
      <c r="AF21" s="57"/>
      <c r="AG21" s="57"/>
      <c r="AH21" s="57"/>
      <c r="AI21" s="57"/>
      <c r="AJ21" s="103"/>
      <c r="AK21" s="105"/>
      <c r="AL21" s="58"/>
      <c r="AM21" s="58"/>
      <c r="AN21" s="58"/>
      <c r="AO21" s="119"/>
      <c r="AP21" s="57"/>
      <c r="AQ21" s="106"/>
      <c r="AR21" s="57"/>
      <c r="AS21" s="57"/>
      <c r="AT21" s="57"/>
      <c r="AU21" s="57"/>
    </row>
    <row r="22" spans="1:47" ht="12" customHeight="1">
      <c r="A22" s="1629"/>
      <c r="B22" s="119"/>
      <c r="C22" s="57"/>
      <c r="D22" s="57"/>
      <c r="E22" s="103"/>
      <c r="F22" s="119"/>
      <c r="G22" s="57"/>
      <c r="H22" s="103"/>
      <c r="I22" s="119"/>
      <c r="J22" s="57"/>
      <c r="K22" s="57"/>
      <c r="L22" s="103"/>
      <c r="M22" s="119"/>
      <c r="N22" s="57"/>
      <c r="O22" s="57"/>
      <c r="P22" s="103"/>
      <c r="Q22" s="57"/>
      <c r="R22" s="57" t="s">
        <v>1707</v>
      </c>
      <c r="S22" s="57"/>
      <c r="T22" s="57"/>
      <c r="U22" s="57"/>
      <c r="V22" s="57"/>
      <c r="W22" s="683" t="s">
        <v>554</v>
      </c>
      <c r="X22" s="531" t="s">
        <v>2</v>
      </c>
      <c r="Y22" s="57"/>
      <c r="Z22" s="57"/>
      <c r="AA22" s="57"/>
      <c r="AB22" s="57"/>
      <c r="AC22" s="57"/>
      <c r="AD22" s="57"/>
      <c r="AE22" s="57"/>
      <c r="AF22" s="57"/>
      <c r="AG22" s="57"/>
      <c r="AH22" s="57"/>
      <c r="AI22" s="57"/>
      <c r="AJ22" s="103"/>
      <c r="AK22" s="105"/>
      <c r="AL22" s="58"/>
      <c r="AM22" s="58"/>
      <c r="AN22" s="58"/>
      <c r="AO22" s="119"/>
      <c r="AP22" s="57"/>
      <c r="AQ22" s="106"/>
      <c r="AR22" s="57"/>
      <c r="AS22" s="57"/>
      <c r="AT22" s="57"/>
      <c r="AU22" s="57"/>
    </row>
    <row r="23" spans="1:47" ht="12" customHeight="1">
      <c r="A23" s="1629"/>
      <c r="B23" s="119"/>
      <c r="C23" s="57"/>
      <c r="D23" s="57"/>
      <c r="E23" s="103"/>
      <c r="F23" s="119"/>
      <c r="G23" s="57"/>
      <c r="H23" s="103"/>
      <c r="I23" s="119"/>
      <c r="J23" s="57"/>
      <c r="K23" s="57"/>
      <c r="L23" s="103"/>
      <c r="M23" s="119"/>
      <c r="N23" s="57"/>
      <c r="O23" s="57"/>
      <c r="P23" s="103"/>
      <c r="Q23" s="57"/>
      <c r="R23" s="57"/>
      <c r="S23" s="57"/>
      <c r="T23" s="57"/>
      <c r="U23" s="57"/>
      <c r="V23" s="57"/>
      <c r="W23" s="683" t="s">
        <v>1559</v>
      </c>
      <c r="X23" s="150" t="s">
        <v>4</v>
      </c>
      <c r="Y23" s="57"/>
      <c r="Z23" s="57"/>
      <c r="AA23" s="57"/>
      <c r="AB23" s="57"/>
      <c r="AC23" s="57"/>
      <c r="AD23" s="57"/>
      <c r="AE23" s="57"/>
      <c r="AF23" s="57"/>
      <c r="AG23" s="57"/>
      <c r="AH23" s="57"/>
      <c r="AI23" s="57"/>
      <c r="AJ23" s="103"/>
      <c r="AK23" s="105"/>
      <c r="AL23" s="58"/>
      <c r="AM23" s="58"/>
      <c r="AN23" s="58"/>
      <c r="AO23" s="119"/>
      <c r="AP23" s="57"/>
      <c r="AQ23" s="106"/>
      <c r="AR23" s="57"/>
      <c r="AS23" s="57"/>
      <c r="AT23" s="57"/>
      <c r="AU23" s="57"/>
    </row>
    <row r="24" spans="1:47" ht="12" customHeight="1">
      <c r="A24" s="1629"/>
      <c r="B24" s="119"/>
      <c r="C24" s="57"/>
      <c r="D24" s="57"/>
      <c r="E24" s="103"/>
      <c r="F24" s="119"/>
      <c r="G24" s="57"/>
      <c r="H24" s="103"/>
      <c r="I24" s="119"/>
      <c r="J24" s="57"/>
      <c r="K24" s="57"/>
      <c r="L24" s="103"/>
      <c r="M24" s="119"/>
      <c r="N24" s="57"/>
      <c r="O24" s="57"/>
      <c r="P24" s="103"/>
      <c r="Q24" s="57"/>
      <c r="R24" s="57"/>
      <c r="S24" s="57"/>
      <c r="T24" s="57"/>
      <c r="U24" s="57"/>
      <c r="V24" s="57"/>
      <c r="W24" s="683" t="s">
        <v>1559</v>
      </c>
      <c r="X24" s="150" t="s">
        <v>5</v>
      </c>
      <c r="Y24" s="57"/>
      <c r="Z24" s="57"/>
      <c r="AA24" s="57"/>
      <c r="AB24" s="57"/>
      <c r="AC24" s="57"/>
      <c r="AD24" s="57"/>
      <c r="AE24" s="57"/>
      <c r="AF24" s="57"/>
      <c r="AG24" s="57"/>
      <c r="AH24" s="57"/>
      <c r="AI24" s="57"/>
      <c r="AJ24" s="103"/>
      <c r="AK24" s="105"/>
      <c r="AL24" s="58"/>
      <c r="AM24" s="58"/>
      <c r="AN24" s="58"/>
      <c r="AO24" s="119"/>
      <c r="AP24" s="57"/>
      <c r="AQ24" s="106"/>
      <c r="AR24" s="57"/>
      <c r="AS24" s="57"/>
      <c r="AT24" s="57"/>
      <c r="AU24" s="57"/>
    </row>
    <row r="25" spans="1:47" ht="12" customHeight="1">
      <c r="A25" s="1629"/>
      <c r="B25" s="119"/>
      <c r="C25" s="57"/>
      <c r="D25" s="57"/>
      <c r="E25" s="103"/>
      <c r="F25" s="119"/>
      <c r="G25" s="57"/>
      <c r="H25" s="103"/>
      <c r="I25" s="119"/>
      <c r="J25" s="57"/>
      <c r="K25" s="57"/>
      <c r="L25" s="103"/>
      <c r="M25" s="119"/>
      <c r="N25" s="57"/>
      <c r="O25" s="57"/>
      <c r="P25" s="103"/>
      <c r="Q25" s="170" t="s">
        <v>496</v>
      </c>
      <c r="R25" s="170" t="s">
        <v>6</v>
      </c>
      <c r="S25" s="170"/>
      <c r="T25" s="170"/>
      <c r="U25" s="170"/>
      <c r="V25" s="170"/>
      <c r="W25" s="170"/>
      <c r="X25" s="170"/>
      <c r="Y25" s="170"/>
      <c r="Z25" s="170"/>
      <c r="AA25" s="170"/>
      <c r="AB25" s="170"/>
      <c r="AC25" s="170"/>
      <c r="AD25" s="170"/>
      <c r="AE25" s="170"/>
      <c r="AF25" s="170"/>
      <c r="AG25" s="170"/>
      <c r="AH25" s="170"/>
      <c r="AI25" s="170"/>
      <c r="AJ25" s="632"/>
      <c r="AK25" s="105"/>
      <c r="AL25" s="58"/>
      <c r="AM25" s="58"/>
      <c r="AN25" s="58"/>
      <c r="AO25" s="119"/>
      <c r="AP25" s="57"/>
      <c r="AQ25" s="106"/>
      <c r="AR25" s="57"/>
      <c r="AS25" s="57"/>
      <c r="AT25" s="57"/>
      <c r="AU25" s="57"/>
    </row>
    <row r="26" spans="1:47" ht="12" customHeight="1">
      <c r="A26" s="1629"/>
      <c r="B26" s="119"/>
      <c r="C26" s="57"/>
      <c r="D26" s="57"/>
      <c r="E26" s="103"/>
      <c r="F26" s="119"/>
      <c r="G26" s="57"/>
      <c r="H26" s="103"/>
      <c r="I26" s="119"/>
      <c r="J26" s="57"/>
      <c r="K26" s="57"/>
      <c r="L26" s="103"/>
      <c r="M26" s="119"/>
      <c r="N26" s="57"/>
      <c r="O26" s="57"/>
      <c r="P26" s="103"/>
      <c r="Q26" s="57"/>
      <c r="R26" s="57" t="s">
        <v>927</v>
      </c>
      <c r="S26" s="57"/>
      <c r="T26" s="57" t="s">
        <v>1382</v>
      </c>
      <c r="U26" s="683" t="s">
        <v>974</v>
      </c>
      <c r="V26" s="57" t="s">
        <v>932</v>
      </c>
      <c r="W26" s="57"/>
      <c r="X26" s="57"/>
      <c r="Y26" s="57"/>
      <c r="Z26" s="683" t="s">
        <v>938</v>
      </c>
      <c r="AA26" s="57" t="s">
        <v>933</v>
      </c>
      <c r="AB26" s="57"/>
      <c r="AC26" s="57"/>
      <c r="AD26" s="57"/>
      <c r="AE26" s="683" t="s">
        <v>930</v>
      </c>
      <c r="AF26" s="57" t="s">
        <v>1571</v>
      </c>
      <c r="AG26" s="57"/>
      <c r="AH26" s="57"/>
      <c r="AI26" s="57"/>
      <c r="AJ26" s="57"/>
      <c r="AK26" s="105"/>
      <c r="AL26" s="58"/>
      <c r="AM26" s="58"/>
      <c r="AN26" s="58"/>
      <c r="AO26" s="119"/>
      <c r="AP26" s="57"/>
      <c r="AQ26" s="106"/>
      <c r="AR26" s="57"/>
      <c r="AS26" s="57"/>
      <c r="AT26" s="57"/>
      <c r="AU26" s="57"/>
    </row>
    <row r="27" spans="1:47" ht="12" customHeight="1">
      <c r="A27" s="1629"/>
      <c r="B27" s="119"/>
      <c r="C27" s="57"/>
      <c r="D27" s="57"/>
      <c r="E27" s="103"/>
      <c r="F27" s="119"/>
      <c r="G27" s="57"/>
      <c r="H27" s="103"/>
      <c r="I27" s="119"/>
      <c r="J27" s="57"/>
      <c r="K27" s="57"/>
      <c r="L27" s="103"/>
      <c r="M27" s="119"/>
      <c r="N27" s="57"/>
      <c r="O27" s="57"/>
      <c r="P27" s="103"/>
      <c r="Q27" s="57"/>
      <c r="R27" s="57" t="s">
        <v>7</v>
      </c>
      <c r="S27" s="57"/>
      <c r="T27" s="57"/>
      <c r="U27" s="57"/>
      <c r="V27" s="57"/>
      <c r="W27" s="57"/>
      <c r="X27" s="57"/>
      <c r="Y27" s="57"/>
      <c r="Z27" s="57"/>
      <c r="AA27" s="57" t="s">
        <v>1382</v>
      </c>
      <c r="AB27" s="1649"/>
      <c r="AC27" s="1649"/>
      <c r="AD27" s="1649"/>
      <c r="AE27" s="1649"/>
      <c r="AF27" s="57" t="s">
        <v>2026</v>
      </c>
      <c r="AG27" s="57"/>
      <c r="AH27" s="57"/>
      <c r="AI27" s="57"/>
      <c r="AJ27" s="103"/>
      <c r="AK27" s="105"/>
      <c r="AL27" s="58"/>
      <c r="AM27" s="58"/>
      <c r="AN27" s="58"/>
      <c r="AO27" s="119"/>
      <c r="AP27" s="57"/>
      <c r="AQ27" s="106"/>
      <c r="AR27" s="57"/>
      <c r="AS27" s="57"/>
      <c r="AT27" s="57"/>
      <c r="AU27" s="57"/>
    </row>
    <row r="28" spans="1:47" ht="12" customHeight="1">
      <c r="A28" s="1629"/>
      <c r="B28" s="119"/>
      <c r="C28" s="57"/>
      <c r="D28" s="57"/>
      <c r="E28" s="103"/>
      <c r="F28" s="119"/>
      <c r="G28" s="57"/>
      <c r="H28" s="103"/>
      <c r="I28" s="119"/>
      <c r="J28" s="57"/>
      <c r="K28" s="57"/>
      <c r="L28" s="103"/>
      <c r="M28" s="119"/>
      <c r="N28" s="57"/>
      <c r="O28" s="57"/>
      <c r="P28" s="103"/>
      <c r="Q28" s="57"/>
      <c r="R28" s="57" t="s">
        <v>9</v>
      </c>
      <c r="S28" s="57"/>
      <c r="T28" s="57"/>
      <c r="U28" s="57"/>
      <c r="V28" s="57"/>
      <c r="W28" s="57"/>
      <c r="X28" s="57"/>
      <c r="Y28" s="57"/>
      <c r="Z28" s="57"/>
      <c r="AA28" s="57" t="s">
        <v>1649</v>
      </c>
      <c r="AB28" s="1649"/>
      <c r="AC28" s="1649"/>
      <c r="AD28" s="1649"/>
      <c r="AE28" s="1649"/>
      <c r="AF28" s="57" t="s">
        <v>1650</v>
      </c>
      <c r="AG28" s="57"/>
      <c r="AH28" s="57"/>
      <c r="AI28" s="57"/>
      <c r="AJ28" s="103"/>
      <c r="AK28" s="105"/>
      <c r="AL28" s="58"/>
      <c r="AM28" s="58"/>
      <c r="AN28" s="58"/>
      <c r="AO28" s="119"/>
      <c r="AP28" s="57"/>
      <c r="AQ28" s="106"/>
      <c r="AR28" s="57"/>
      <c r="AS28" s="57"/>
      <c r="AT28" s="57"/>
      <c r="AU28" s="57"/>
    </row>
    <row r="29" spans="1:47" ht="12" customHeight="1">
      <c r="A29" s="1629"/>
      <c r="B29" s="119"/>
      <c r="C29" s="57"/>
      <c r="D29" s="57"/>
      <c r="E29" s="103"/>
      <c r="F29" s="119"/>
      <c r="G29" s="57"/>
      <c r="H29" s="103"/>
      <c r="I29" s="119"/>
      <c r="J29" s="57"/>
      <c r="K29" s="57"/>
      <c r="L29" s="103"/>
      <c r="M29" s="119"/>
      <c r="N29" s="57"/>
      <c r="O29" s="57"/>
      <c r="P29" s="103"/>
      <c r="Q29" s="170" t="s">
        <v>555</v>
      </c>
      <c r="R29" s="170" t="s">
        <v>10</v>
      </c>
      <c r="S29" s="170"/>
      <c r="T29" s="170"/>
      <c r="U29" s="170"/>
      <c r="V29" s="170"/>
      <c r="W29" s="170"/>
      <c r="X29" s="170"/>
      <c r="Y29" s="170"/>
      <c r="Z29" s="170"/>
      <c r="AA29" s="170" t="s">
        <v>272</v>
      </c>
      <c r="AB29" s="1949"/>
      <c r="AC29" s="1949"/>
      <c r="AD29" s="1949"/>
      <c r="AE29" s="1949"/>
      <c r="AF29" s="170" t="s">
        <v>747</v>
      </c>
      <c r="AG29" s="170"/>
      <c r="AH29" s="170"/>
      <c r="AI29" s="170"/>
      <c r="AJ29" s="632"/>
      <c r="AK29" s="105"/>
      <c r="AL29" s="58"/>
      <c r="AM29" s="58"/>
      <c r="AN29" s="58"/>
      <c r="AO29" s="119"/>
      <c r="AP29" s="57"/>
      <c r="AQ29" s="106"/>
      <c r="AR29" s="57"/>
      <c r="AS29" s="57"/>
      <c r="AT29" s="57"/>
      <c r="AU29" s="57"/>
    </row>
    <row r="30" spans="1:47" ht="12" customHeight="1">
      <c r="A30" s="1629"/>
      <c r="B30" s="119"/>
      <c r="C30" s="57"/>
      <c r="D30" s="57"/>
      <c r="E30" s="103"/>
      <c r="F30" s="119"/>
      <c r="G30" s="57"/>
      <c r="H30" s="103"/>
      <c r="I30" s="119"/>
      <c r="J30" s="57"/>
      <c r="K30" s="57"/>
      <c r="L30" s="103"/>
      <c r="M30" s="119"/>
      <c r="N30" s="57"/>
      <c r="O30" s="57"/>
      <c r="P30" s="103"/>
      <c r="Q30" s="57"/>
      <c r="R30" s="57" t="s">
        <v>9</v>
      </c>
      <c r="S30" s="57"/>
      <c r="T30" s="57"/>
      <c r="U30" s="57"/>
      <c r="V30" s="57"/>
      <c r="W30" s="57"/>
      <c r="X30" s="57"/>
      <c r="Y30" s="57"/>
      <c r="Z30" s="57"/>
      <c r="AA30" s="57" t="s">
        <v>1649</v>
      </c>
      <c r="AB30" s="1649"/>
      <c r="AC30" s="1649"/>
      <c r="AD30" s="1649"/>
      <c r="AE30" s="1649"/>
      <c r="AF30" s="57" t="s">
        <v>1650</v>
      </c>
      <c r="AG30" s="57"/>
      <c r="AH30" s="57"/>
      <c r="AI30" s="57"/>
      <c r="AJ30" s="57"/>
      <c r="AK30" s="105"/>
      <c r="AL30" s="58"/>
      <c r="AM30" s="58"/>
      <c r="AN30" s="58"/>
      <c r="AO30" s="119"/>
      <c r="AP30" s="57"/>
      <c r="AQ30" s="106"/>
      <c r="AR30" s="57"/>
      <c r="AS30" s="57"/>
      <c r="AT30" s="57"/>
      <c r="AU30" s="57"/>
    </row>
    <row r="31" spans="1:47" ht="12" customHeight="1">
      <c r="A31" s="1629"/>
      <c r="B31" s="119"/>
      <c r="C31" s="57"/>
      <c r="D31" s="57"/>
      <c r="E31" s="103"/>
      <c r="F31" s="119"/>
      <c r="G31" s="57"/>
      <c r="H31" s="103"/>
      <c r="I31" s="119"/>
      <c r="J31" s="57"/>
      <c r="K31" s="57"/>
      <c r="L31" s="103"/>
      <c r="M31" s="119"/>
      <c r="N31" s="57"/>
      <c r="O31" s="57"/>
      <c r="P31" s="103"/>
      <c r="Q31" s="57"/>
      <c r="R31" s="57" t="s">
        <v>735</v>
      </c>
      <c r="S31" s="57"/>
      <c r="T31" s="57"/>
      <c r="U31" s="57"/>
      <c r="V31" s="57"/>
      <c r="W31" s="57"/>
      <c r="X31" s="57"/>
      <c r="Y31" s="57"/>
      <c r="Z31" s="57"/>
      <c r="AA31" s="57" t="s">
        <v>1386</v>
      </c>
      <c r="AB31" s="1649"/>
      <c r="AC31" s="1649"/>
      <c r="AD31" s="1649"/>
      <c r="AE31" s="1649"/>
      <c r="AF31" s="57" t="s">
        <v>804</v>
      </c>
      <c r="AG31" s="57"/>
      <c r="AH31" s="57"/>
      <c r="AI31" s="57"/>
      <c r="AJ31" s="57"/>
      <c r="AK31" s="105"/>
      <c r="AL31" s="58"/>
      <c r="AM31" s="58"/>
      <c r="AN31" s="58"/>
      <c r="AO31" s="119"/>
      <c r="AP31" s="57"/>
      <c r="AQ31" s="106"/>
      <c r="AR31" s="57"/>
      <c r="AS31" s="57"/>
      <c r="AT31" s="57"/>
      <c r="AU31" s="57"/>
    </row>
    <row r="32" spans="1:47" ht="12" customHeight="1">
      <c r="A32" s="1629"/>
      <c r="B32" s="119"/>
      <c r="C32" s="57"/>
      <c r="D32" s="57"/>
      <c r="E32" s="103"/>
      <c r="F32" s="119"/>
      <c r="G32" s="57"/>
      <c r="H32" s="103"/>
      <c r="I32" s="119"/>
      <c r="J32" s="57"/>
      <c r="K32" s="57"/>
      <c r="L32" s="103"/>
      <c r="M32" s="119"/>
      <c r="N32" s="57"/>
      <c r="O32" s="57"/>
      <c r="P32" s="103"/>
      <c r="Q32" s="57"/>
      <c r="R32" s="57" t="s">
        <v>736</v>
      </c>
      <c r="S32" s="57"/>
      <c r="T32" s="57"/>
      <c r="U32" s="57"/>
      <c r="V32" s="57"/>
      <c r="W32" s="57"/>
      <c r="X32" s="57"/>
      <c r="Y32" s="57"/>
      <c r="Z32" s="57"/>
      <c r="AA32" s="57" t="s">
        <v>422</v>
      </c>
      <c r="AB32" s="1942"/>
      <c r="AC32" s="1942"/>
      <c r="AD32" s="57" t="s">
        <v>805</v>
      </c>
      <c r="AE32" s="1650"/>
      <c r="AF32" s="1650"/>
      <c r="AG32" s="57" t="s">
        <v>1019</v>
      </c>
      <c r="AH32" s="57"/>
      <c r="AI32" s="57"/>
      <c r="AJ32" s="57"/>
      <c r="AK32" s="105"/>
      <c r="AL32" s="58"/>
      <c r="AM32" s="58"/>
      <c r="AN32" s="58"/>
      <c r="AO32" s="119"/>
      <c r="AP32" s="57"/>
      <c r="AQ32" s="106"/>
      <c r="AR32" s="57"/>
      <c r="AS32" s="57"/>
      <c r="AT32" s="57"/>
      <c r="AU32" s="57"/>
    </row>
    <row r="33" spans="1:47" ht="12" customHeight="1">
      <c r="A33" s="1629"/>
      <c r="B33" s="119"/>
      <c r="C33" s="57"/>
      <c r="D33" s="57"/>
      <c r="E33" s="103"/>
      <c r="F33" s="119"/>
      <c r="G33" s="57"/>
      <c r="H33" s="103"/>
      <c r="I33" s="119"/>
      <c r="J33" s="57"/>
      <c r="K33" s="57"/>
      <c r="L33" s="103"/>
      <c r="M33" s="119"/>
      <c r="N33" s="57"/>
      <c r="O33" s="57"/>
      <c r="P33" s="103"/>
      <c r="Q33" s="57"/>
      <c r="R33" s="57" t="s">
        <v>1573</v>
      </c>
      <c r="S33" s="57"/>
      <c r="T33" s="57"/>
      <c r="U33" s="57"/>
      <c r="V33" s="57"/>
      <c r="W33" s="57"/>
      <c r="X33" s="57"/>
      <c r="Y33" s="57"/>
      <c r="Z33" s="57"/>
      <c r="AA33" s="57" t="s">
        <v>422</v>
      </c>
      <c r="AB33" s="1649"/>
      <c r="AC33" s="1649"/>
      <c r="AD33" s="1649"/>
      <c r="AE33" s="1649"/>
      <c r="AF33" s="1649"/>
      <c r="AG33" s="57" t="s">
        <v>1019</v>
      </c>
      <c r="AH33" s="57"/>
      <c r="AI33" s="57"/>
      <c r="AJ33" s="103"/>
      <c r="AK33" s="105"/>
      <c r="AL33" s="58"/>
      <c r="AM33" s="58"/>
      <c r="AN33" s="58"/>
      <c r="AO33" s="119"/>
      <c r="AP33" s="57"/>
      <c r="AQ33" s="106"/>
      <c r="AR33" s="57"/>
      <c r="AS33" s="57"/>
      <c r="AT33" s="57"/>
      <c r="AU33" s="57"/>
    </row>
    <row r="34" spans="1:47" ht="12" customHeight="1">
      <c r="A34" s="1629"/>
      <c r="B34" s="119"/>
      <c r="C34" s="57"/>
      <c r="D34" s="57"/>
      <c r="E34" s="103"/>
      <c r="F34" s="119"/>
      <c r="G34" s="57"/>
      <c r="H34" s="103"/>
      <c r="I34" s="119"/>
      <c r="J34" s="57"/>
      <c r="K34" s="57"/>
      <c r="L34" s="103"/>
      <c r="M34" s="119"/>
      <c r="N34" s="57"/>
      <c r="O34" s="57"/>
      <c r="P34" s="103"/>
      <c r="Q34" s="57"/>
      <c r="R34" s="57" t="s">
        <v>738</v>
      </c>
      <c r="S34" s="57"/>
      <c r="T34" s="57"/>
      <c r="U34" s="57"/>
      <c r="V34" s="57"/>
      <c r="W34" s="57"/>
      <c r="X34" s="57"/>
      <c r="Y34" s="57"/>
      <c r="Z34" s="57"/>
      <c r="AA34" s="57" t="s">
        <v>1778</v>
      </c>
      <c r="AB34" s="1649"/>
      <c r="AC34" s="1649"/>
      <c r="AD34" s="1649"/>
      <c r="AE34" s="1649"/>
      <c r="AF34" s="57" t="s">
        <v>807</v>
      </c>
      <c r="AG34" s="57"/>
      <c r="AH34" s="57"/>
      <c r="AI34" s="57"/>
      <c r="AJ34" s="103"/>
      <c r="AK34" s="105"/>
      <c r="AL34" s="58"/>
      <c r="AM34" s="58"/>
      <c r="AN34" s="58"/>
      <c r="AO34" s="119"/>
      <c r="AP34" s="57"/>
      <c r="AQ34" s="106"/>
      <c r="AR34" s="57"/>
      <c r="AS34" s="57"/>
      <c r="AT34" s="57" t="s">
        <v>739</v>
      </c>
      <c r="AU34" s="57" t="s">
        <v>740</v>
      </c>
    </row>
    <row r="35" spans="1:47" ht="12" customHeight="1">
      <c r="A35" s="1629"/>
      <c r="B35" s="119"/>
      <c r="C35" s="57"/>
      <c r="D35" s="57"/>
      <c r="E35" s="103"/>
      <c r="F35" s="119"/>
      <c r="G35" s="57"/>
      <c r="H35" s="103"/>
      <c r="I35" s="119"/>
      <c r="J35" s="57"/>
      <c r="K35" s="57"/>
      <c r="L35" s="103"/>
      <c r="M35" s="119"/>
      <c r="N35" s="57"/>
      <c r="O35" s="57"/>
      <c r="P35" s="103"/>
      <c r="Q35" s="57"/>
      <c r="R35" s="57" t="s">
        <v>741</v>
      </c>
      <c r="S35" s="57"/>
      <c r="T35" s="57"/>
      <c r="U35" s="57"/>
      <c r="V35" s="57"/>
      <c r="W35" s="57"/>
      <c r="X35" s="57"/>
      <c r="Y35" s="57"/>
      <c r="Z35" s="57"/>
      <c r="AA35" s="57"/>
      <c r="AB35" s="683" t="s">
        <v>554</v>
      </c>
      <c r="AC35" s="57" t="s">
        <v>808</v>
      </c>
      <c r="AD35" s="57"/>
      <c r="AE35" s="683" t="s">
        <v>554</v>
      </c>
      <c r="AF35" s="57" t="s">
        <v>809</v>
      </c>
      <c r="AG35" s="57"/>
      <c r="AH35" s="57"/>
      <c r="AI35" s="57"/>
      <c r="AJ35" s="57"/>
      <c r="AK35" s="105"/>
      <c r="AL35" s="58"/>
      <c r="AM35" s="58"/>
      <c r="AN35" s="58"/>
      <c r="AO35" s="119"/>
      <c r="AP35" s="57"/>
      <c r="AQ35" s="106"/>
      <c r="AR35" s="57"/>
      <c r="AS35" s="57"/>
      <c r="AT35" s="57"/>
      <c r="AU35" s="57"/>
    </row>
    <row r="36" spans="1:47" ht="12" customHeight="1">
      <c r="A36" s="1629"/>
      <c r="B36" s="119"/>
      <c r="C36" s="57"/>
      <c r="D36" s="57"/>
      <c r="E36" s="103"/>
      <c r="F36" s="119"/>
      <c r="G36" s="57"/>
      <c r="H36" s="103"/>
      <c r="I36" s="119"/>
      <c r="J36" s="57"/>
      <c r="K36" s="57"/>
      <c r="L36" s="103"/>
      <c r="M36" s="119"/>
      <c r="N36" s="57"/>
      <c r="O36" s="57"/>
      <c r="P36" s="103"/>
      <c r="Q36" s="57"/>
      <c r="R36" s="57" t="s">
        <v>1928</v>
      </c>
      <c r="S36" s="57"/>
      <c r="T36" s="57"/>
      <c r="U36" s="57"/>
      <c r="V36" s="57"/>
      <c r="W36" s="57"/>
      <c r="X36" s="57"/>
      <c r="Y36" s="57"/>
      <c r="Z36" s="57"/>
      <c r="AA36" s="57"/>
      <c r="AB36" s="683" t="s">
        <v>21</v>
      </c>
      <c r="AC36" s="57" t="s">
        <v>810</v>
      </c>
      <c r="AD36" s="57"/>
      <c r="AE36" s="683" t="s">
        <v>21</v>
      </c>
      <c r="AF36" s="57" t="s">
        <v>811</v>
      </c>
      <c r="AG36" s="57"/>
      <c r="AH36" s="57"/>
      <c r="AI36" s="57"/>
      <c r="AJ36" s="57"/>
      <c r="AK36" s="105"/>
      <c r="AL36" s="58"/>
      <c r="AM36" s="58"/>
      <c r="AN36" s="58"/>
      <c r="AO36" s="119"/>
      <c r="AP36" s="57"/>
      <c r="AQ36" s="106"/>
      <c r="AR36" s="57"/>
      <c r="AS36" s="57"/>
      <c r="AT36" s="57"/>
      <c r="AU36" s="57"/>
    </row>
    <row r="37" spans="1:47" ht="12" customHeight="1">
      <c r="A37" s="1629"/>
      <c r="B37" s="119"/>
      <c r="C37" s="57"/>
      <c r="D37" s="57"/>
      <c r="E37" s="103"/>
      <c r="F37" s="119"/>
      <c r="G37" s="57"/>
      <c r="H37" s="103"/>
      <c r="I37" s="119"/>
      <c r="J37" s="57"/>
      <c r="K37" s="57"/>
      <c r="L37" s="103"/>
      <c r="M37" s="119"/>
      <c r="N37" s="57"/>
      <c r="O37" s="57"/>
      <c r="P37" s="103"/>
      <c r="Q37" s="57"/>
      <c r="R37" s="57" t="s">
        <v>922</v>
      </c>
      <c r="S37" s="57"/>
      <c r="T37" s="57"/>
      <c r="U37" s="57"/>
      <c r="V37" s="57"/>
      <c r="W37" s="57"/>
      <c r="X37" s="57"/>
      <c r="Y37" s="57"/>
      <c r="Z37" s="57"/>
      <c r="AA37" s="57"/>
      <c r="AB37" s="683" t="s">
        <v>21</v>
      </c>
      <c r="AC37" s="57" t="s">
        <v>810</v>
      </c>
      <c r="AD37" s="57"/>
      <c r="AE37" s="683" t="s">
        <v>21</v>
      </c>
      <c r="AF37" s="57" t="s">
        <v>811</v>
      </c>
      <c r="AG37" s="57"/>
      <c r="AH37" s="57"/>
      <c r="AI37" s="57"/>
      <c r="AJ37" s="57"/>
      <c r="AK37" s="105"/>
      <c r="AL37" s="58"/>
      <c r="AM37" s="58"/>
      <c r="AN37" s="58"/>
      <c r="AO37" s="119"/>
      <c r="AP37" s="57"/>
      <c r="AQ37" s="106"/>
      <c r="AR37" s="57"/>
      <c r="AS37" s="57"/>
      <c r="AT37" s="57"/>
      <c r="AU37" s="57"/>
    </row>
    <row r="38" spans="1:47" ht="12" customHeight="1">
      <c r="A38" s="1629"/>
      <c r="B38" s="119"/>
      <c r="C38" s="57"/>
      <c r="D38" s="57"/>
      <c r="E38" s="103"/>
      <c r="F38" s="119"/>
      <c r="G38" s="57"/>
      <c r="H38" s="103"/>
      <c r="I38" s="119"/>
      <c r="J38" s="57"/>
      <c r="K38" s="57"/>
      <c r="L38" s="103"/>
      <c r="M38" s="119"/>
      <c r="N38" s="57"/>
      <c r="O38" s="57"/>
      <c r="P38" s="103"/>
      <c r="Q38" s="57"/>
      <c r="R38" s="57" t="s">
        <v>924</v>
      </c>
      <c r="S38" s="57"/>
      <c r="T38" s="57"/>
      <c r="U38" s="57"/>
      <c r="V38" s="57"/>
      <c r="W38" s="57"/>
      <c r="X38" s="57"/>
      <c r="Y38" s="57"/>
      <c r="Z38" s="57"/>
      <c r="AA38" s="57"/>
      <c r="AB38" s="683" t="s">
        <v>753</v>
      </c>
      <c r="AC38" s="57" t="s">
        <v>812</v>
      </c>
      <c r="AD38" s="57"/>
      <c r="AE38" s="683" t="s">
        <v>753</v>
      </c>
      <c r="AF38" s="57" t="s">
        <v>813</v>
      </c>
      <c r="AG38" s="57"/>
      <c r="AH38" s="57"/>
      <c r="AI38" s="57"/>
      <c r="AJ38" s="103"/>
      <c r="AK38" s="105"/>
      <c r="AL38" s="58"/>
      <c r="AM38" s="58"/>
      <c r="AN38" s="58"/>
      <c r="AO38" s="119"/>
      <c r="AP38" s="57"/>
      <c r="AQ38" s="106"/>
      <c r="AR38" s="57"/>
      <c r="AS38" s="57"/>
      <c r="AT38" s="57"/>
      <c r="AU38" s="57"/>
    </row>
    <row r="39" spans="1:47" ht="12" customHeight="1">
      <c r="A39" s="1629"/>
      <c r="B39" s="119"/>
      <c r="C39" s="57"/>
      <c r="D39" s="57"/>
      <c r="E39" s="103"/>
      <c r="F39" s="119"/>
      <c r="G39" s="57"/>
      <c r="H39" s="103"/>
      <c r="I39" s="119"/>
      <c r="J39" s="57"/>
      <c r="K39" s="57"/>
      <c r="L39" s="103"/>
      <c r="M39" s="119"/>
      <c r="N39" s="57"/>
      <c r="O39" s="57"/>
      <c r="P39" s="103"/>
      <c r="Q39" s="57"/>
      <c r="R39" s="57" t="s">
        <v>926</v>
      </c>
      <c r="S39" s="57"/>
      <c r="T39" s="57"/>
      <c r="U39" s="57"/>
      <c r="V39" s="57"/>
      <c r="W39" s="57"/>
      <c r="X39" s="57"/>
      <c r="Y39" s="57"/>
      <c r="Z39" s="57"/>
      <c r="AA39" s="57"/>
      <c r="AB39" s="683" t="s">
        <v>1311</v>
      </c>
      <c r="AC39" s="57" t="s">
        <v>814</v>
      </c>
      <c r="AD39" s="57"/>
      <c r="AE39" s="683" t="s">
        <v>1311</v>
      </c>
      <c r="AF39" s="57" t="s">
        <v>815</v>
      </c>
      <c r="AG39" s="57"/>
      <c r="AH39" s="57"/>
      <c r="AI39" s="57"/>
      <c r="AJ39" s="103"/>
      <c r="AK39" s="105"/>
      <c r="AL39" s="58"/>
      <c r="AM39" s="58"/>
      <c r="AN39" s="58"/>
      <c r="AO39" s="119"/>
      <c r="AP39" s="57"/>
      <c r="AQ39" s="106"/>
      <c r="AR39" s="57"/>
      <c r="AS39" s="57"/>
      <c r="AT39" s="57"/>
      <c r="AU39" s="57"/>
    </row>
    <row r="40" spans="1:47" ht="12" customHeight="1">
      <c r="A40" s="1629"/>
      <c r="B40" s="119"/>
      <c r="C40" s="57"/>
      <c r="D40" s="57"/>
      <c r="E40" s="103"/>
      <c r="F40" s="119"/>
      <c r="G40" s="57"/>
      <c r="H40" s="103"/>
      <c r="I40" s="119"/>
      <c r="J40" s="57"/>
      <c r="K40" s="57"/>
      <c r="L40" s="103"/>
      <c r="M40" s="119"/>
      <c r="N40" s="57"/>
      <c r="O40" s="57"/>
      <c r="P40" s="103"/>
      <c r="Q40" s="57"/>
      <c r="R40" s="57" t="s">
        <v>927</v>
      </c>
      <c r="S40" s="57"/>
      <c r="T40" s="57" t="s">
        <v>1382</v>
      </c>
      <c r="U40" s="683" t="s">
        <v>974</v>
      </c>
      <c r="V40" s="57" t="s">
        <v>932</v>
      </c>
      <c r="W40" s="57"/>
      <c r="X40" s="57"/>
      <c r="Y40" s="57"/>
      <c r="Z40" s="683" t="s">
        <v>938</v>
      </c>
      <c r="AA40" s="57" t="s">
        <v>933</v>
      </c>
      <c r="AB40" s="57"/>
      <c r="AC40" s="57"/>
      <c r="AD40" s="57"/>
      <c r="AE40" s="683" t="s">
        <v>930</v>
      </c>
      <c r="AF40" s="57" t="s">
        <v>1571</v>
      </c>
      <c r="AG40" s="57"/>
      <c r="AH40" s="57"/>
      <c r="AI40" s="57"/>
      <c r="AJ40" s="57"/>
      <c r="AK40" s="105"/>
      <c r="AL40" s="58"/>
      <c r="AM40" s="58"/>
      <c r="AN40" s="58"/>
      <c r="AO40" s="119"/>
      <c r="AP40" s="57"/>
      <c r="AQ40" s="106"/>
      <c r="AR40" s="57"/>
      <c r="AS40" s="57"/>
      <c r="AT40" s="57"/>
      <c r="AU40" s="57"/>
    </row>
    <row r="41" spans="1:47" ht="12" customHeight="1" thickBot="1">
      <c r="A41" s="1630"/>
      <c r="B41" s="140"/>
      <c r="C41" s="126"/>
      <c r="D41" s="126"/>
      <c r="E41" s="128"/>
      <c r="F41" s="140"/>
      <c r="G41" s="126"/>
      <c r="H41" s="128"/>
      <c r="I41" s="140"/>
      <c r="J41" s="126"/>
      <c r="K41" s="126"/>
      <c r="L41" s="128"/>
      <c r="M41" s="140"/>
      <c r="N41" s="126"/>
      <c r="O41" s="126"/>
      <c r="P41" s="128"/>
      <c r="Q41" s="126"/>
      <c r="R41" s="126" t="s">
        <v>11</v>
      </c>
      <c r="S41" s="126"/>
      <c r="T41" s="126"/>
      <c r="U41" s="126"/>
      <c r="V41" s="126"/>
      <c r="W41" s="126"/>
      <c r="X41" s="126"/>
      <c r="Y41" s="126"/>
      <c r="Z41" s="126"/>
      <c r="AA41" s="126" t="s">
        <v>1382</v>
      </c>
      <c r="AB41" s="1948"/>
      <c r="AC41" s="1948"/>
      <c r="AD41" s="1948"/>
      <c r="AE41" s="1948"/>
      <c r="AF41" s="126" t="s">
        <v>2026</v>
      </c>
      <c r="AG41" s="126"/>
      <c r="AH41" s="126"/>
      <c r="AI41" s="126"/>
      <c r="AJ41" s="128"/>
      <c r="AK41" s="129"/>
      <c r="AL41" s="61"/>
      <c r="AM41" s="61"/>
      <c r="AN41" s="61"/>
      <c r="AO41" s="140"/>
      <c r="AP41" s="126"/>
      <c r="AQ41" s="130"/>
      <c r="AR41" s="57"/>
      <c r="AS41" s="57"/>
      <c r="AT41" s="57"/>
      <c r="AU41" s="57"/>
    </row>
    <row r="42" spans="1:47" ht="12" customHeight="1"/>
    <row r="43" spans="1:47" ht="12" customHeight="1"/>
    <row r="44" spans="1:47" ht="12" customHeight="1"/>
    <row r="45" spans="1:47" ht="12" customHeight="1"/>
    <row r="46" spans="1:47" ht="12" customHeight="1"/>
    <row r="47" spans="1:47" ht="12" customHeight="1"/>
    <row r="48" spans="1:4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0">
    <mergeCell ref="AB34:AE34"/>
    <mergeCell ref="AB28:AE28"/>
    <mergeCell ref="AB29:AE29"/>
    <mergeCell ref="AB30:AE30"/>
    <mergeCell ref="AB31:AE31"/>
    <mergeCell ref="AK11:AN11"/>
    <mergeCell ref="AO11:AQ11"/>
    <mergeCell ref="A12:A41"/>
    <mergeCell ref="AB15:AE15"/>
    <mergeCell ref="AB16:AE16"/>
    <mergeCell ref="T18:W18"/>
    <mergeCell ref="AB18:AE18"/>
    <mergeCell ref="AB20:AE20"/>
    <mergeCell ref="AB27:AE27"/>
    <mergeCell ref="F12:H12"/>
    <mergeCell ref="AL15:AN15"/>
    <mergeCell ref="AB41:AE41"/>
    <mergeCell ref="AB32:AC32"/>
    <mergeCell ref="AE32:AF32"/>
    <mergeCell ref="AB33:AF33"/>
    <mergeCell ref="B11:E11"/>
    <mergeCell ref="F11:H11"/>
    <mergeCell ref="I11:L11"/>
    <mergeCell ref="M11:P11"/>
    <mergeCell ref="Q5:T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 ref="U5:AQ5"/>
  </mergeCells>
  <phoneticPr fontId="4"/>
  <dataValidations disablePrompts="1" count="3">
    <dataValidation type="list" allowBlank="1" showInputMessage="1" sqref="AB34:AE34" xr:uid="{00000000-0002-0000-1A00-000000000000}">
      <formula1>$AS$34:$AU$34</formula1>
    </dataValidation>
    <dataValidation type="list" allowBlank="1" showInputMessage="1" showErrorMessage="1" sqref="U40 AE26 AA13:AA14 X14 AB35:AB39 AE35:AE40 U26 U20 X20 R13 R19 Z26 Z40 W22:W24 AK12:AK15" xr:uid="{00000000-0002-0000-1A00-000001000000}">
      <formula1>"■,□"</formula1>
    </dataValidation>
    <dataValidation type="list" allowBlank="1" showInputMessage="1" sqref="F12:H12" xr:uid="{00000000-0002-0000-1A00-000002000000}">
      <formula1>"5,4,3,2,1,なし"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92D050"/>
  </sheetPr>
  <dimension ref="A1:AQ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124"/>
      <c r="G1" s="124"/>
      <c r="H1" s="124"/>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1272</v>
      </c>
      <c r="AN1" s="1722"/>
      <c r="AO1" s="1722"/>
      <c r="AP1" s="1722"/>
      <c r="AQ1" s="1723"/>
    </row>
    <row r="2" spans="1:43" ht="12" customHeight="1">
      <c r="A2" s="57"/>
      <c r="B2" s="57"/>
      <c r="C2" s="57"/>
      <c r="D2" s="57"/>
      <c r="E2" s="57"/>
      <c r="F2" s="124"/>
      <c r="G2" s="124"/>
      <c r="H2" s="124"/>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row>
    <row r="3" spans="1:43" ht="12" customHeight="1">
      <c r="A3" s="57"/>
      <c r="B3" s="57"/>
      <c r="C3" s="57"/>
      <c r="D3" s="57"/>
      <c r="E3" s="57"/>
      <c r="F3" s="124"/>
      <c r="G3" s="124"/>
      <c r="H3" s="124"/>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row>
    <row r="4" spans="1:43" ht="12" customHeight="1">
      <c r="A4" s="57"/>
      <c r="B4" s="57"/>
      <c r="C4" s="57"/>
      <c r="D4" s="57"/>
      <c r="E4" s="57"/>
      <c r="F4" s="124"/>
      <c r="G4" s="124"/>
      <c r="H4" s="124"/>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row>
    <row r="5" spans="1:43" ht="12" customHeight="1">
      <c r="A5" s="57"/>
      <c r="B5" s="57"/>
      <c r="C5" s="57"/>
      <c r="D5" s="57"/>
      <c r="E5" s="57"/>
      <c r="F5" s="124"/>
      <c r="G5" s="124"/>
      <c r="H5" s="124"/>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row>
    <row r="6" spans="1:43" ht="12" customHeight="1">
      <c r="A6" s="57"/>
      <c r="B6" s="57"/>
      <c r="C6" s="57"/>
      <c r="D6" s="57"/>
      <c r="E6" s="57"/>
      <c r="F6" s="124"/>
      <c r="G6" s="124"/>
      <c r="H6" s="12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0"/>
      <c r="AP6" s="57"/>
      <c r="AQ6" s="57"/>
    </row>
    <row r="7" spans="1:4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2852</v>
      </c>
    </row>
    <row r="8" spans="1:4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124"/>
      <c r="H9" s="124"/>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70"/>
      <c r="AP9" s="57"/>
      <c r="AQ9" s="57"/>
    </row>
    <row r="10" spans="1:4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row>
    <row r="11" spans="1:4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row>
    <row r="12" spans="1:43" ht="12" customHeight="1">
      <c r="A12" s="1628" t="s">
        <v>1256</v>
      </c>
      <c r="B12" s="146" t="s">
        <v>1583</v>
      </c>
      <c r="C12" s="147"/>
      <c r="D12" s="147"/>
      <c r="E12" s="148"/>
      <c r="F12" s="1620" t="str">
        <f>自己評価書表紙!O56</f>
        <v>-</v>
      </c>
      <c r="G12" s="1621"/>
      <c r="H12" s="1676"/>
      <c r="I12" s="525" t="s">
        <v>1584</v>
      </c>
      <c r="J12" s="141"/>
      <c r="K12" s="141"/>
      <c r="L12" s="172"/>
      <c r="M12" s="525" t="s">
        <v>1273</v>
      </c>
      <c r="N12" s="141"/>
      <c r="O12" s="141"/>
      <c r="P12" s="172"/>
      <c r="Q12" s="141" t="s">
        <v>1030</v>
      </c>
      <c r="R12" s="141" t="s">
        <v>1274</v>
      </c>
      <c r="S12" s="141"/>
      <c r="T12" s="715"/>
      <c r="U12" s="173" t="s">
        <v>1275</v>
      </c>
      <c r="V12" s="141"/>
      <c r="W12" s="1965"/>
      <c r="X12" s="1965"/>
      <c r="Y12" s="1965"/>
      <c r="Z12" s="1965"/>
      <c r="AA12" s="1965"/>
      <c r="AB12" s="1965"/>
      <c r="AC12" s="1965"/>
      <c r="AD12" s="1965"/>
      <c r="AE12" s="1965"/>
      <c r="AF12" s="1965"/>
      <c r="AG12" s="1965"/>
      <c r="AH12" s="1965"/>
      <c r="AI12" s="1965"/>
      <c r="AJ12" s="174" t="s">
        <v>1317</v>
      </c>
      <c r="AK12" s="693" t="s">
        <v>1107</v>
      </c>
      <c r="AL12" s="59" t="s">
        <v>160</v>
      </c>
      <c r="AM12" s="59"/>
      <c r="AN12" s="184"/>
      <c r="AO12" s="525" t="s">
        <v>1682</v>
      </c>
      <c r="AP12" s="141" t="s">
        <v>1829</v>
      </c>
      <c r="AQ12" s="526"/>
    </row>
    <row r="13" spans="1:43" ht="12" customHeight="1">
      <c r="A13" s="1629"/>
      <c r="B13" s="119" t="s">
        <v>1276</v>
      </c>
      <c r="C13" s="57"/>
      <c r="D13" s="57"/>
      <c r="E13" s="103"/>
      <c r="F13" s="131"/>
      <c r="G13" s="124"/>
      <c r="H13" s="132"/>
      <c r="I13" s="119"/>
      <c r="J13" s="57"/>
      <c r="K13" s="57"/>
      <c r="L13" s="103"/>
      <c r="M13" s="119" t="s">
        <v>1277</v>
      </c>
      <c r="N13" s="57"/>
      <c r="O13" s="57"/>
      <c r="P13" s="103"/>
      <c r="Q13" s="57"/>
      <c r="R13" s="58" t="s">
        <v>1278</v>
      </c>
      <c r="S13" s="57"/>
      <c r="T13" s="698"/>
      <c r="U13" s="118" t="s">
        <v>1275</v>
      </c>
      <c r="V13" s="57"/>
      <c r="W13" s="1759"/>
      <c r="X13" s="1759"/>
      <c r="Y13" s="1759"/>
      <c r="Z13" s="1759"/>
      <c r="AA13" s="1759"/>
      <c r="AB13" s="1759"/>
      <c r="AC13" s="1759"/>
      <c r="AD13" s="1759"/>
      <c r="AE13" s="1759"/>
      <c r="AF13" s="1759"/>
      <c r="AG13" s="1759"/>
      <c r="AH13" s="1759"/>
      <c r="AI13" s="1759"/>
      <c r="AJ13" s="121" t="s">
        <v>1317</v>
      </c>
      <c r="AK13" s="682" t="s">
        <v>1107</v>
      </c>
      <c r="AL13" s="58" t="s">
        <v>1279</v>
      </c>
      <c r="AM13" s="58"/>
      <c r="AN13" s="60"/>
      <c r="AO13" s="119" t="s">
        <v>1682</v>
      </c>
      <c r="AP13" s="57" t="s">
        <v>1830</v>
      </c>
      <c r="AQ13" s="106"/>
    </row>
    <row r="14" spans="1:43" ht="12" customHeight="1">
      <c r="A14" s="1629"/>
      <c r="B14" s="119" t="s">
        <v>1280</v>
      </c>
      <c r="C14" s="57"/>
      <c r="D14" s="57"/>
      <c r="E14" s="103"/>
      <c r="F14" s="131"/>
      <c r="G14" s="124"/>
      <c r="H14" s="132"/>
      <c r="I14" s="119" t="s">
        <v>1585</v>
      </c>
      <c r="J14" s="57"/>
      <c r="K14" s="57"/>
      <c r="L14" s="103"/>
      <c r="M14" s="119"/>
      <c r="N14" s="57"/>
      <c r="O14" s="57"/>
      <c r="P14" s="103"/>
      <c r="Q14" s="175"/>
      <c r="R14" s="176" t="s">
        <v>1586</v>
      </c>
      <c r="S14" s="177"/>
      <c r="T14" s="716"/>
      <c r="U14" s="178" t="s">
        <v>1275</v>
      </c>
      <c r="V14" s="175"/>
      <c r="W14" s="1966"/>
      <c r="X14" s="1966"/>
      <c r="Y14" s="1966"/>
      <c r="Z14" s="1966"/>
      <c r="AA14" s="1966"/>
      <c r="AB14" s="1966"/>
      <c r="AC14" s="1966"/>
      <c r="AD14" s="1966"/>
      <c r="AE14" s="1966"/>
      <c r="AF14" s="1966"/>
      <c r="AG14" s="1966"/>
      <c r="AH14" s="1966"/>
      <c r="AI14" s="1966"/>
      <c r="AJ14" s="179" t="s">
        <v>1317</v>
      </c>
      <c r="AK14" s="682" t="s">
        <v>1107</v>
      </c>
      <c r="AL14" s="58" t="s">
        <v>1618</v>
      </c>
      <c r="AM14" s="58"/>
      <c r="AN14" s="185"/>
      <c r="AO14" s="119"/>
      <c r="AP14" s="57"/>
      <c r="AQ14" s="106"/>
    </row>
    <row r="15" spans="1:43" ht="12" customHeight="1">
      <c r="A15" s="1629"/>
      <c r="B15" s="119" t="s">
        <v>1281</v>
      </c>
      <c r="C15" s="57"/>
      <c r="D15" s="57"/>
      <c r="E15" s="103"/>
      <c r="F15" s="131"/>
      <c r="G15" s="124"/>
      <c r="H15" s="132"/>
      <c r="I15" s="119"/>
      <c r="J15" s="57"/>
      <c r="K15" s="57"/>
      <c r="L15" s="103"/>
      <c r="M15" s="119"/>
      <c r="N15" s="57"/>
      <c r="O15" s="57"/>
      <c r="P15" s="103"/>
      <c r="Q15" s="57" t="s">
        <v>424</v>
      </c>
      <c r="R15" s="58" t="s">
        <v>1282</v>
      </c>
      <c r="S15" s="57"/>
      <c r="T15" s="57"/>
      <c r="U15" s="120" t="s">
        <v>422</v>
      </c>
      <c r="V15" s="714" t="s">
        <v>1107</v>
      </c>
      <c r="W15" s="57" t="s">
        <v>1283</v>
      </c>
      <c r="X15" s="57"/>
      <c r="Y15" s="57"/>
      <c r="Z15" s="714" t="s">
        <v>1107</v>
      </c>
      <c r="AA15" s="58" t="s">
        <v>1284</v>
      </c>
      <c r="AB15" s="57"/>
      <c r="AC15" s="57"/>
      <c r="AD15" s="1967"/>
      <c r="AE15" s="1967"/>
      <c r="AF15" s="1967"/>
      <c r="AG15" s="1967"/>
      <c r="AH15" s="57" t="s">
        <v>1587</v>
      </c>
      <c r="AI15" s="57"/>
      <c r="AJ15" s="180"/>
      <c r="AK15" s="682" t="s">
        <v>1107</v>
      </c>
      <c r="AL15" s="58" t="s">
        <v>1640</v>
      </c>
      <c r="AM15" s="58"/>
      <c r="AN15" s="60"/>
      <c r="AO15" s="119"/>
      <c r="AP15" s="57"/>
      <c r="AQ15" s="106"/>
    </row>
    <row r="16" spans="1:43" ht="12" customHeight="1">
      <c r="A16" s="1629"/>
      <c r="B16" s="119" t="s">
        <v>1285</v>
      </c>
      <c r="C16" s="57"/>
      <c r="D16" s="57"/>
      <c r="E16" s="103"/>
      <c r="F16" s="131"/>
      <c r="G16" s="124"/>
      <c r="H16" s="132"/>
      <c r="I16" s="119"/>
      <c r="J16" s="57"/>
      <c r="K16" s="57"/>
      <c r="L16" s="103"/>
      <c r="M16" s="119"/>
      <c r="N16" s="57"/>
      <c r="O16" s="57"/>
      <c r="P16" s="103"/>
      <c r="Q16" s="57" t="s">
        <v>97</v>
      </c>
      <c r="R16" s="57" t="s">
        <v>1286</v>
      </c>
      <c r="S16" s="57"/>
      <c r="T16" s="57"/>
      <c r="U16" s="57"/>
      <c r="V16" s="57"/>
      <c r="W16" s="714" t="s">
        <v>1107</v>
      </c>
      <c r="X16" s="58" t="s">
        <v>1287</v>
      </c>
      <c r="Y16" s="57"/>
      <c r="Z16" s="57"/>
      <c r="AA16" s="58"/>
      <c r="AB16" s="57"/>
      <c r="AC16" s="57"/>
      <c r="AD16" s="57"/>
      <c r="AE16" s="57"/>
      <c r="AF16" s="57"/>
      <c r="AG16" s="57"/>
      <c r="AH16" s="57"/>
      <c r="AI16" s="57"/>
      <c r="AJ16" s="103"/>
      <c r="AK16" s="682" t="s">
        <v>1107</v>
      </c>
      <c r="AL16" s="58" t="s">
        <v>1612</v>
      </c>
      <c r="AM16" s="58"/>
      <c r="AN16" s="60"/>
      <c r="AO16" s="119"/>
      <c r="AP16" s="57"/>
      <c r="AQ16" s="106"/>
    </row>
    <row r="17" spans="1:43" ht="12" customHeight="1">
      <c r="A17" s="1629"/>
      <c r="B17" s="119" t="s">
        <v>1288</v>
      </c>
      <c r="C17" s="57"/>
      <c r="D17" s="57"/>
      <c r="E17" s="103"/>
      <c r="F17" s="131"/>
      <c r="G17" s="124"/>
      <c r="H17" s="132"/>
      <c r="I17" s="119"/>
      <c r="J17" s="57"/>
      <c r="K17" s="57"/>
      <c r="L17" s="103"/>
      <c r="M17" s="119"/>
      <c r="N17" s="57"/>
      <c r="O17" s="57"/>
      <c r="P17" s="103"/>
      <c r="Q17" s="57"/>
      <c r="R17" s="57"/>
      <c r="S17" s="57"/>
      <c r="T17" s="57"/>
      <c r="U17" s="57"/>
      <c r="V17" s="57"/>
      <c r="W17" s="714" t="s">
        <v>1107</v>
      </c>
      <c r="X17" s="57" t="s">
        <v>1289</v>
      </c>
      <c r="Y17" s="57"/>
      <c r="Z17" s="57" t="s">
        <v>1222</v>
      </c>
      <c r="AA17" s="1759"/>
      <c r="AB17" s="1759"/>
      <c r="AC17" s="1759"/>
      <c r="AD17" s="1759"/>
      <c r="AE17" s="1759"/>
      <c r="AF17" s="57" t="s">
        <v>1223</v>
      </c>
      <c r="AG17" s="57"/>
      <c r="AH17" s="57"/>
      <c r="AI17" s="57"/>
      <c r="AJ17" s="103"/>
      <c r="AK17" s="105"/>
      <c r="AL17" s="60"/>
      <c r="AM17" s="60"/>
      <c r="AN17" s="60"/>
      <c r="AO17" s="119"/>
      <c r="AP17" s="57"/>
      <c r="AQ17" s="106"/>
    </row>
    <row r="18" spans="1:43" ht="12" customHeight="1">
      <c r="A18" s="1629"/>
      <c r="B18" s="119"/>
      <c r="C18" s="57"/>
      <c r="D18" s="57"/>
      <c r="E18" s="103"/>
      <c r="F18" s="131"/>
      <c r="G18" s="124"/>
      <c r="H18" s="132"/>
      <c r="I18" s="119"/>
      <c r="J18" s="57"/>
      <c r="K18" s="57"/>
      <c r="L18" s="103"/>
      <c r="M18" s="119"/>
      <c r="N18" s="57"/>
      <c r="O18" s="57"/>
      <c r="P18" s="103"/>
      <c r="Q18" s="57"/>
      <c r="R18" s="57"/>
      <c r="S18" s="57"/>
      <c r="T18" s="57"/>
      <c r="U18" s="57"/>
      <c r="V18" s="57"/>
      <c r="W18" s="57"/>
      <c r="X18" s="57"/>
      <c r="Y18" s="714" t="s">
        <v>1107</v>
      </c>
      <c r="Z18" s="57" t="s">
        <v>1283</v>
      </c>
      <c r="AA18" s="57"/>
      <c r="AB18" s="58"/>
      <c r="AC18" s="58"/>
      <c r="AD18" s="58"/>
      <c r="AE18" s="58"/>
      <c r="AF18" s="57"/>
      <c r="AG18" s="57"/>
      <c r="AH18" s="57"/>
      <c r="AI18" s="57"/>
      <c r="AJ18" s="103"/>
      <c r="AK18" s="105"/>
      <c r="AL18" s="60"/>
      <c r="AM18" s="60"/>
      <c r="AN18" s="60"/>
      <c r="AO18" s="119"/>
      <c r="AP18" s="57"/>
      <c r="AQ18" s="106"/>
    </row>
    <row r="19" spans="1:43" ht="12" customHeight="1">
      <c r="A19" s="1629"/>
      <c r="B19" s="119"/>
      <c r="C19" s="57"/>
      <c r="D19" s="57"/>
      <c r="E19" s="103"/>
      <c r="F19" s="131"/>
      <c r="G19" s="124"/>
      <c r="H19" s="132"/>
      <c r="I19" s="119"/>
      <c r="J19" s="57"/>
      <c r="K19" s="57"/>
      <c r="L19" s="103"/>
      <c r="M19" s="119"/>
      <c r="N19" s="570"/>
      <c r="O19" s="570"/>
      <c r="P19" s="639"/>
      <c r="Q19" s="57"/>
      <c r="R19" s="57"/>
      <c r="S19" s="57"/>
      <c r="T19" s="57"/>
      <c r="U19" s="57"/>
      <c r="V19" s="57"/>
      <c r="W19" s="57"/>
      <c r="X19" s="57"/>
      <c r="Y19" s="714" t="s">
        <v>1107</v>
      </c>
      <c r="Z19" s="58" t="s">
        <v>1284</v>
      </c>
      <c r="AA19" s="57"/>
      <c r="AB19" s="57"/>
      <c r="AC19" s="1759"/>
      <c r="AD19" s="1759"/>
      <c r="AE19" s="1759"/>
      <c r="AF19" s="1759"/>
      <c r="AG19" s="57" t="s">
        <v>1223</v>
      </c>
      <c r="AH19" s="57"/>
      <c r="AI19" s="57"/>
      <c r="AJ19" s="103"/>
      <c r="AK19" s="105"/>
      <c r="AL19" s="60"/>
      <c r="AM19" s="60"/>
      <c r="AN19" s="60"/>
      <c r="AO19" s="119"/>
      <c r="AP19" s="57"/>
      <c r="AQ19" s="106"/>
    </row>
    <row r="20" spans="1:43" ht="12" customHeight="1">
      <c r="A20" s="1629"/>
      <c r="B20" s="119"/>
      <c r="C20" s="57"/>
      <c r="D20" s="57"/>
      <c r="E20" s="103"/>
      <c r="F20" s="131"/>
      <c r="G20" s="124"/>
      <c r="H20" s="132"/>
      <c r="I20" s="119"/>
      <c r="J20" s="57"/>
      <c r="K20" s="57"/>
      <c r="L20" s="103"/>
      <c r="M20" s="119"/>
      <c r="N20" s="570"/>
      <c r="O20" s="570"/>
      <c r="P20" s="639"/>
      <c r="Q20" s="57"/>
      <c r="R20" s="57" t="s">
        <v>1588</v>
      </c>
      <c r="S20" s="57"/>
      <c r="T20" s="58"/>
      <c r="U20" s="58"/>
      <c r="V20" s="58"/>
      <c r="W20" s="58"/>
      <c r="X20" s="57"/>
      <c r="Y20" s="714" t="s">
        <v>1107</v>
      </c>
      <c r="Z20" s="57" t="s">
        <v>1228</v>
      </c>
      <c r="AA20" s="57"/>
      <c r="AB20" s="58"/>
      <c r="AC20" s="58"/>
      <c r="AD20" s="58"/>
      <c r="AE20" s="58"/>
      <c r="AF20" s="57"/>
      <c r="AG20" s="57"/>
      <c r="AH20" s="57"/>
      <c r="AI20" s="57"/>
      <c r="AJ20" s="103"/>
      <c r="AK20" s="105"/>
      <c r="AL20" s="60"/>
      <c r="AM20" s="60"/>
      <c r="AN20" s="60"/>
      <c r="AO20" s="119"/>
      <c r="AP20" s="57"/>
      <c r="AQ20" s="106"/>
    </row>
    <row r="21" spans="1:43" ht="12" customHeight="1">
      <c r="A21" s="1629"/>
      <c r="B21" s="1686" t="str">
        <f>IF(自己評価書表紙!A56="□","■選択無","□選択無")</f>
        <v>■選択無</v>
      </c>
      <c r="C21" s="1687"/>
      <c r="D21" s="1687"/>
      <c r="E21" s="1692"/>
      <c r="F21" s="131"/>
      <c r="G21" s="124"/>
      <c r="H21" s="132"/>
      <c r="I21" s="119"/>
      <c r="J21" s="57"/>
      <c r="K21" s="57"/>
      <c r="L21" s="103"/>
      <c r="M21" s="119"/>
      <c r="N21" s="57"/>
      <c r="O21" s="57"/>
      <c r="P21" s="103"/>
      <c r="Q21" s="57"/>
      <c r="R21" s="58"/>
      <c r="S21" s="57"/>
      <c r="T21" s="57"/>
      <c r="U21" s="57"/>
      <c r="V21" s="57"/>
      <c r="W21" s="57"/>
      <c r="X21" s="57"/>
      <c r="Y21" s="714" t="s">
        <v>1107</v>
      </c>
      <c r="Z21" s="57" t="s">
        <v>1291</v>
      </c>
      <c r="AA21" s="57"/>
      <c r="AB21" s="57" t="s">
        <v>271</v>
      </c>
      <c r="AC21" s="714" t="s">
        <v>1107</v>
      </c>
      <c r="AD21" s="57" t="s">
        <v>746</v>
      </c>
      <c r="AF21" s="714" t="s">
        <v>1107</v>
      </c>
      <c r="AG21" s="57" t="s">
        <v>916</v>
      </c>
      <c r="AH21" s="120" t="s">
        <v>779</v>
      </c>
      <c r="AI21" s="57"/>
      <c r="AJ21" s="103"/>
      <c r="AK21" s="105"/>
      <c r="AL21" s="60"/>
      <c r="AM21" s="60"/>
      <c r="AN21" s="60"/>
      <c r="AO21" s="119"/>
      <c r="AP21" s="57"/>
      <c r="AQ21" s="106"/>
    </row>
    <row r="22" spans="1:43" ht="12" customHeight="1">
      <c r="A22" s="1629"/>
      <c r="B22" s="1956" t="s">
        <v>1140</v>
      </c>
      <c r="C22" s="1957"/>
      <c r="D22" s="1957"/>
      <c r="E22" s="1958"/>
      <c r="F22" s="1962" t="s">
        <v>1290</v>
      </c>
      <c r="G22" s="1653"/>
      <c r="H22" s="1831"/>
      <c r="I22" s="119"/>
      <c r="J22" s="57"/>
      <c r="K22" s="57"/>
      <c r="L22" s="103"/>
      <c r="M22" s="119"/>
      <c r="N22" s="57"/>
      <c r="O22" s="57"/>
      <c r="P22" s="103"/>
      <c r="Q22" s="57" t="s">
        <v>520</v>
      </c>
      <c r="R22" s="57" t="s">
        <v>1293</v>
      </c>
      <c r="S22" s="57"/>
      <c r="T22" s="57" t="s">
        <v>444</v>
      </c>
      <c r="U22" s="714" t="s">
        <v>1107</v>
      </c>
      <c r="V22" s="57" t="s">
        <v>1294</v>
      </c>
      <c r="W22" s="57"/>
      <c r="X22" s="58"/>
      <c r="Y22" s="57"/>
      <c r="Z22" s="57" t="s">
        <v>1777</v>
      </c>
      <c r="AA22" s="57"/>
      <c r="AB22" s="58"/>
      <c r="AC22" s="58"/>
      <c r="AD22" s="58"/>
      <c r="AE22" s="58"/>
      <c r="AF22" s="57"/>
      <c r="AG22" s="57"/>
      <c r="AH22" s="57"/>
      <c r="AI22" s="57"/>
      <c r="AJ22" s="103"/>
      <c r="AK22" s="105"/>
      <c r="AL22" s="60"/>
      <c r="AM22" s="60"/>
      <c r="AN22" s="60"/>
      <c r="AO22" s="119"/>
      <c r="AP22" s="57"/>
      <c r="AQ22" s="106"/>
    </row>
    <row r="23" spans="1:43" ht="12" customHeight="1">
      <c r="A23" s="1629"/>
      <c r="B23" s="119"/>
      <c r="C23" s="57"/>
      <c r="D23" s="57"/>
      <c r="E23" s="103"/>
      <c r="F23" s="131"/>
      <c r="G23" s="124"/>
      <c r="H23" s="132"/>
      <c r="I23" s="119"/>
      <c r="J23" s="57"/>
      <c r="K23" s="57"/>
      <c r="L23" s="103"/>
      <c r="M23" s="119"/>
      <c r="N23" s="57"/>
      <c r="O23" s="57"/>
      <c r="P23" s="103"/>
      <c r="Q23" s="57"/>
      <c r="R23" s="57" t="s">
        <v>1295</v>
      </c>
      <c r="S23" s="57"/>
      <c r="T23" s="57"/>
      <c r="U23" s="57"/>
      <c r="V23" s="714" t="s">
        <v>1107</v>
      </c>
      <c r="W23" s="57" t="s">
        <v>1296</v>
      </c>
      <c r="X23" s="57"/>
      <c r="Y23" s="57"/>
      <c r="Z23" s="57"/>
      <c r="AA23" s="57"/>
      <c r="AB23" s="57"/>
      <c r="AC23" s="57"/>
      <c r="AD23" s="57"/>
      <c r="AE23" s="714" t="s">
        <v>1107</v>
      </c>
      <c r="AF23" s="57" t="s">
        <v>692</v>
      </c>
      <c r="AG23" s="57"/>
      <c r="AH23" s="57"/>
      <c r="AI23" s="57"/>
      <c r="AJ23" s="103"/>
      <c r="AK23" s="105"/>
      <c r="AL23" s="60"/>
      <c r="AM23" s="60"/>
      <c r="AN23" s="60"/>
      <c r="AO23" s="119"/>
      <c r="AP23" s="57"/>
      <c r="AQ23" s="106"/>
    </row>
    <row r="24" spans="1:43" ht="12" customHeight="1">
      <c r="A24" s="1629"/>
      <c r="B24" s="119"/>
      <c r="C24" s="57"/>
      <c r="D24" s="57"/>
      <c r="E24" s="103"/>
      <c r="F24" s="1962" t="s">
        <v>1292</v>
      </c>
      <c r="G24" s="1653"/>
      <c r="H24" s="1831"/>
      <c r="I24" s="119"/>
      <c r="J24" s="57"/>
      <c r="K24" s="57"/>
      <c r="L24" s="103"/>
      <c r="M24" s="119"/>
      <c r="N24" s="57"/>
      <c r="O24" s="57"/>
      <c r="P24" s="103"/>
      <c r="Q24" s="57"/>
      <c r="R24" s="57" t="s">
        <v>1298</v>
      </c>
      <c r="S24" s="57"/>
      <c r="T24" s="57"/>
      <c r="U24" s="57"/>
      <c r="V24" s="57"/>
      <c r="W24" s="57"/>
      <c r="X24" s="57"/>
      <c r="Y24" s="57"/>
      <c r="Z24" s="714" t="s">
        <v>1107</v>
      </c>
      <c r="AA24" s="57" t="s">
        <v>1299</v>
      </c>
      <c r="AB24" s="57"/>
      <c r="AC24" s="57"/>
      <c r="AD24" s="57"/>
      <c r="AE24" s="57"/>
      <c r="AF24" s="57"/>
      <c r="AG24" s="57"/>
      <c r="AH24" s="57"/>
      <c r="AI24" s="57"/>
      <c r="AJ24" s="103"/>
      <c r="AK24" s="105"/>
      <c r="AL24" s="60"/>
      <c r="AM24" s="60"/>
      <c r="AN24" s="60"/>
      <c r="AO24" s="119"/>
      <c r="AP24" s="57"/>
      <c r="AQ24" s="106"/>
    </row>
    <row r="25" spans="1:43" ht="12" customHeight="1">
      <c r="A25" s="1629"/>
      <c r="B25" s="119"/>
      <c r="C25" s="57"/>
      <c r="D25" s="57"/>
      <c r="E25" s="103"/>
      <c r="F25" s="131"/>
      <c r="G25" s="124"/>
      <c r="H25" s="132"/>
      <c r="I25" s="119"/>
      <c r="J25" s="57"/>
      <c r="K25" s="57"/>
      <c r="L25" s="103"/>
      <c r="M25" s="119"/>
      <c r="N25" s="138" t="s">
        <v>1300</v>
      </c>
      <c r="O25" s="109"/>
      <c r="P25" s="110"/>
      <c r="Q25" s="138" t="s">
        <v>1050</v>
      </c>
      <c r="R25" s="109" t="s">
        <v>1301</v>
      </c>
      <c r="S25" s="109"/>
      <c r="T25" s="109"/>
      <c r="U25" s="109"/>
      <c r="V25" s="109"/>
      <c r="W25" s="153"/>
      <c r="X25" s="136"/>
      <c r="Y25" s="109"/>
      <c r="Z25" s="109"/>
      <c r="AA25" s="109"/>
      <c r="AB25" s="109"/>
      <c r="AC25" s="109"/>
      <c r="AD25" s="109"/>
      <c r="AE25" s="109"/>
      <c r="AF25" s="109"/>
      <c r="AG25" s="109"/>
      <c r="AH25" s="109"/>
      <c r="AI25" s="109"/>
      <c r="AJ25" s="110"/>
      <c r="AK25" s="105"/>
      <c r="AL25" s="60"/>
      <c r="AM25" s="60"/>
      <c r="AN25" s="60"/>
      <c r="AO25" s="119"/>
      <c r="AP25" s="57"/>
      <c r="AQ25" s="106"/>
    </row>
    <row r="26" spans="1:43" ht="12" customHeight="1">
      <c r="A26" s="1629"/>
      <c r="B26" s="119"/>
      <c r="C26" s="57"/>
      <c r="D26" s="57"/>
      <c r="E26" s="103"/>
      <c r="F26" s="1962" t="s">
        <v>1297</v>
      </c>
      <c r="G26" s="1653"/>
      <c r="H26" s="1831"/>
      <c r="I26" s="119"/>
      <c r="J26" s="57"/>
      <c r="K26" s="57"/>
      <c r="L26" s="103"/>
      <c r="M26" s="122"/>
      <c r="N26" s="122" t="s">
        <v>1304</v>
      </c>
      <c r="O26" s="111"/>
      <c r="P26" s="152"/>
      <c r="Q26" s="119"/>
      <c r="R26" s="57" t="s">
        <v>266</v>
      </c>
      <c r="S26" s="1755"/>
      <c r="T26" s="1755"/>
      <c r="U26" s="1755"/>
      <c r="V26" s="1755"/>
      <c r="W26" s="1755"/>
      <c r="X26" s="1755"/>
      <c r="Y26" s="1755"/>
      <c r="Z26" s="1755"/>
      <c r="AA26" s="1755"/>
      <c r="AB26" s="1755"/>
      <c r="AC26" s="1755"/>
      <c r="AD26" s="1755"/>
      <c r="AE26" s="1755"/>
      <c r="AF26" s="1755"/>
      <c r="AG26" s="1755"/>
      <c r="AH26" s="1755"/>
      <c r="AI26" s="1755"/>
      <c r="AJ26" s="103" t="s">
        <v>1398</v>
      </c>
      <c r="AK26" s="105"/>
      <c r="AL26" s="60"/>
      <c r="AM26" s="60"/>
      <c r="AN26" s="60"/>
      <c r="AO26" s="119"/>
      <c r="AP26" s="57"/>
      <c r="AQ26" s="106"/>
    </row>
    <row r="27" spans="1:43" ht="12" customHeight="1">
      <c r="A27" s="1629"/>
      <c r="B27" s="119"/>
      <c r="C27" s="57"/>
      <c r="D27" s="57"/>
      <c r="E27" s="103"/>
      <c r="F27" s="131"/>
      <c r="G27" s="124"/>
      <c r="H27" s="132"/>
      <c r="I27" s="119"/>
      <c r="J27" s="57"/>
      <c r="K27" s="57"/>
      <c r="L27" s="103"/>
      <c r="M27" s="138" t="s">
        <v>606</v>
      </c>
      <c r="N27" s="109"/>
      <c r="O27" s="109"/>
      <c r="P27" s="110"/>
      <c r="Q27" s="109" t="s">
        <v>1734</v>
      </c>
      <c r="R27" s="109" t="s">
        <v>1274</v>
      </c>
      <c r="S27" s="109"/>
      <c r="T27" s="717"/>
      <c r="U27" s="139" t="s">
        <v>1275</v>
      </c>
      <c r="V27" s="109"/>
      <c r="W27" s="1743"/>
      <c r="X27" s="1743"/>
      <c r="Y27" s="1743"/>
      <c r="Z27" s="1743"/>
      <c r="AA27" s="1743"/>
      <c r="AB27" s="1743"/>
      <c r="AC27" s="1743"/>
      <c r="AD27" s="1743"/>
      <c r="AE27" s="1743"/>
      <c r="AF27" s="1743"/>
      <c r="AG27" s="1743"/>
      <c r="AH27" s="1743"/>
      <c r="AI27" s="1743"/>
      <c r="AJ27" s="181" t="s">
        <v>1317</v>
      </c>
      <c r="AK27" s="105"/>
      <c r="AL27" s="60"/>
      <c r="AM27" s="60"/>
      <c r="AN27" s="60"/>
      <c r="AO27" s="119"/>
      <c r="AP27" s="57"/>
      <c r="AQ27" s="106"/>
    </row>
    <row r="28" spans="1:43" ht="12" customHeight="1">
      <c r="A28" s="1629"/>
      <c r="B28" s="1959" t="s">
        <v>1302</v>
      </c>
      <c r="C28" s="1960"/>
      <c r="D28" s="1960"/>
      <c r="E28" s="1961"/>
      <c r="F28" s="1962" t="s">
        <v>1303</v>
      </c>
      <c r="G28" s="1653"/>
      <c r="H28" s="1831"/>
      <c r="I28" s="119"/>
      <c r="J28" s="57"/>
      <c r="K28" s="57"/>
      <c r="L28" s="103"/>
      <c r="M28" s="119" t="s">
        <v>407</v>
      </c>
      <c r="N28" s="57"/>
      <c r="O28" s="57"/>
      <c r="P28" s="103"/>
      <c r="Q28" s="57"/>
      <c r="R28" s="58" t="s">
        <v>1278</v>
      </c>
      <c r="S28" s="57"/>
      <c r="T28" s="698"/>
      <c r="U28" s="118" t="s">
        <v>1275</v>
      </c>
      <c r="V28" s="57"/>
      <c r="W28" s="1759"/>
      <c r="X28" s="1759"/>
      <c r="Y28" s="1759"/>
      <c r="Z28" s="1759"/>
      <c r="AA28" s="1759"/>
      <c r="AB28" s="1759"/>
      <c r="AC28" s="1759"/>
      <c r="AD28" s="1759"/>
      <c r="AE28" s="1759"/>
      <c r="AF28" s="1759"/>
      <c r="AG28" s="1759"/>
      <c r="AH28" s="1759"/>
      <c r="AI28" s="1759"/>
      <c r="AJ28" s="121" t="s">
        <v>1317</v>
      </c>
      <c r="AK28" s="105"/>
      <c r="AL28" s="60"/>
      <c r="AM28" s="60"/>
      <c r="AN28" s="60"/>
      <c r="AO28" s="119"/>
      <c r="AP28" s="57"/>
      <c r="AQ28" s="106"/>
    </row>
    <row r="29" spans="1:43" ht="12" customHeight="1">
      <c r="A29" s="1629"/>
      <c r="B29" s="119"/>
      <c r="C29" s="57"/>
      <c r="D29" s="57"/>
      <c r="E29" s="103"/>
      <c r="F29" s="131"/>
      <c r="G29" s="124"/>
      <c r="H29" s="132"/>
      <c r="I29" s="119"/>
      <c r="J29" s="57"/>
      <c r="K29" s="57"/>
      <c r="L29" s="103"/>
      <c r="M29" s="119"/>
      <c r="N29" s="57"/>
      <c r="O29" s="57"/>
      <c r="P29" s="103"/>
      <c r="Q29" s="175"/>
      <c r="R29" s="176" t="s">
        <v>1589</v>
      </c>
      <c r="S29" s="177"/>
      <c r="T29" s="716"/>
      <c r="U29" s="178" t="s">
        <v>1275</v>
      </c>
      <c r="V29" s="175"/>
      <c r="W29" s="1966"/>
      <c r="X29" s="1966"/>
      <c r="Y29" s="1966"/>
      <c r="Z29" s="1966"/>
      <c r="AA29" s="1966"/>
      <c r="AB29" s="1966"/>
      <c r="AC29" s="1966"/>
      <c r="AD29" s="1966"/>
      <c r="AE29" s="1966"/>
      <c r="AF29" s="1966"/>
      <c r="AG29" s="1966"/>
      <c r="AH29" s="1966"/>
      <c r="AI29" s="1966"/>
      <c r="AJ29" s="179" t="s">
        <v>1317</v>
      </c>
      <c r="AK29" s="105"/>
      <c r="AL29" s="60"/>
      <c r="AM29" s="60"/>
      <c r="AN29" s="60"/>
      <c r="AO29" s="119"/>
      <c r="AP29" s="57"/>
      <c r="AQ29" s="106"/>
    </row>
    <row r="30" spans="1:43" ht="12" customHeight="1">
      <c r="A30" s="1629"/>
      <c r="B30" s="119"/>
      <c r="C30" s="57"/>
      <c r="D30" s="57"/>
      <c r="E30" s="103"/>
      <c r="F30" s="131"/>
      <c r="G30" s="124"/>
      <c r="H30" s="132"/>
      <c r="I30" s="119"/>
      <c r="J30" s="57"/>
      <c r="K30" s="57"/>
      <c r="L30" s="103"/>
      <c r="M30" s="119"/>
      <c r="N30" s="57"/>
      <c r="O30" s="57"/>
      <c r="P30" s="103"/>
      <c r="Q30" s="57" t="s">
        <v>512</v>
      </c>
      <c r="R30" s="57" t="s">
        <v>607</v>
      </c>
      <c r="S30" s="57"/>
      <c r="T30" s="714" t="s">
        <v>1107</v>
      </c>
      <c r="U30" s="57" t="s">
        <v>608</v>
      </c>
      <c r="V30" s="57"/>
      <c r="W30" s="714" t="s">
        <v>1107</v>
      </c>
      <c r="X30" s="57" t="s">
        <v>1590</v>
      </c>
      <c r="Y30" s="57"/>
      <c r="Z30" s="57"/>
      <c r="AA30" s="57"/>
      <c r="AB30" s="714" t="s">
        <v>1107</v>
      </c>
      <c r="AC30" s="58" t="s">
        <v>609</v>
      </c>
      <c r="AD30" s="58"/>
      <c r="AE30" s="58"/>
      <c r="AF30" s="1967"/>
      <c r="AG30" s="1967"/>
      <c r="AH30" s="1967"/>
      <c r="AI30" s="1967"/>
      <c r="AJ30" s="180" t="s">
        <v>1591</v>
      </c>
      <c r="AK30" s="105"/>
      <c r="AL30" s="60"/>
      <c r="AM30" s="60"/>
      <c r="AN30" s="60"/>
      <c r="AO30" s="119"/>
      <c r="AP30" s="57"/>
      <c r="AQ30" s="106"/>
    </row>
    <row r="31" spans="1:43" ht="12" customHeight="1">
      <c r="A31" s="1629"/>
      <c r="B31" s="119"/>
      <c r="C31" s="57"/>
      <c r="D31" s="57"/>
      <c r="E31" s="103"/>
      <c r="F31" s="131"/>
      <c r="G31" s="124"/>
      <c r="H31" s="132"/>
      <c r="I31" s="119"/>
      <c r="J31" s="57"/>
      <c r="K31" s="57"/>
      <c r="L31" s="103"/>
      <c r="M31" s="119"/>
      <c r="N31" s="57"/>
      <c r="O31" s="57"/>
      <c r="P31" s="103"/>
      <c r="Q31" s="57" t="s">
        <v>424</v>
      </c>
      <c r="R31" s="57" t="s">
        <v>610</v>
      </c>
      <c r="S31" s="57"/>
      <c r="T31" s="714" t="s">
        <v>1107</v>
      </c>
      <c r="U31" s="57" t="s">
        <v>1283</v>
      </c>
      <c r="V31" s="57"/>
      <c r="W31" s="57"/>
      <c r="X31" s="57"/>
      <c r="Y31" s="714" t="s">
        <v>1107</v>
      </c>
      <c r="Z31" s="58" t="s">
        <v>609</v>
      </c>
      <c r="AA31" s="57"/>
      <c r="AB31" s="58"/>
      <c r="AC31" s="1652"/>
      <c r="AD31" s="1652"/>
      <c r="AE31" s="1652"/>
      <c r="AF31" s="1652"/>
      <c r="AG31" s="1652"/>
      <c r="AH31" s="1652"/>
      <c r="AI31" s="1652"/>
      <c r="AJ31" s="180" t="s">
        <v>1591</v>
      </c>
      <c r="AK31" s="105"/>
      <c r="AL31" s="60"/>
      <c r="AM31" s="60"/>
      <c r="AN31" s="60"/>
      <c r="AO31" s="119"/>
      <c r="AP31" s="57"/>
      <c r="AQ31" s="106"/>
    </row>
    <row r="32" spans="1:43" ht="12" customHeight="1">
      <c r="A32" s="1629"/>
      <c r="B32" s="119"/>
      <c r="C32" s="57"/>
      <c r="D32" s="57"/>
      <c r="E32" s="103"/>
      <c r="F32" s="131"/>
      <c r="G32" s="124"/>
      <c r="H32" s="132"/>
      <c r="I32" s="119"/>
      <c r="J32" s="57"/>
      <c r="K32" s="57"/>
      <c r="L32" s="103"/>
      <c r="M32" s="138" t="s">
        <v>1763</v>
      </c>
      <c r="N32" s="109"/>
      <c r="O32" s="109"/>
      <c r="P32" s="110"/>
      <c r="Q32" s="109" t="s">
        <v>424</v>
      </c>
      <c r="R32" s="109" t="s">
        <v>1301</v>
      </c>
      <c r="S32" s="109"/>
      <c r="T32" s="109"/>
      <c r="U32" s="109"/>
      <c r="V32" s="109"/>
      <c r="W32" s="109"/>
      <c r="X32" s="109"/>
      <c r="Y32" s="109"/>
      <c r="Z32" s="109"/>
      <c r="AA32" s="109"/>
      <c r="AB32" s="153"/>
      <c r="AC32" s="153"/>
      <c r="AD32" s="109"/>
      <c r="AE32" s="153"/>
      <c r="AF32" s="153"/>
      <c r="AG32" s="109"/>
      <c r="AH32" s="109"/>
      <c r="AI32" s="109"/>
      <c r="AJ32" s="110"/>
      <c r="AK32" s="105"/>
      <c r="AL32" s="60"/>
      <c r="AM32" s="60"/>
      <c r="AN32" s="60"/>
      <c r="AO32" s="119"/>
      <c r="AP32" s="57"/>
      <c r="AQ32" s="106"/>
    </row>
    <row r="33" spans="1:43" ht="12" customHeight="1">
      <c r="A33" s="1629"/>
      <c r="B33" s="119"/>
      <c r="C33" s="57"/>
      <c r="D33" s="57"/>
      <c r="E33" s="103"/>
      <c r="F33" s="543"/>
      <c r="G33" s="158"/>
      <c r="H33" s="544"/>
      <c r="I33" s="122"/>
      <c r="J33" s="111"/>
      <c r="K33" s="111"/>
      <c r="L33" s="152"/>
      <c r="M33" s="122"/>
      <c r="N33" s="111"/>
      <c r="O33" s="111"/>
      <c r="P33" s="152"/>
      <c r="Q33" s="111"/>
      <c r="R33" s="111" t="s">
        <v>1222</v>
      </c>
      <c r="S33" s="1755"/>
      <c r="T33" s="1755"/>
      <c r="U33" s="1755"/>
      <c r="V33" s="1755"/>
      <c r="W33" s="1755"/>
      <c r="X33" s="1755"/>
      <c r="Y33" s="1755"/>
      <c r="Z33" s="1755"/>
      <c r="AA33" s="1755"/>
      <c r="AB33" s="1755"/>
      <c r="AC33" s="1755"/>
      <c r="AD33" s="1755"/>
      <c r="AE33" s="1755"/>
      <c r="AF33" s="1755"/>
      <c r="AG33" s="1755"/>
      <c r="AH33" s="1755"/>
      <c r="AI33" s="1755"/>
      <c r="AJ33" s="152" t="s">
        <v>1223</v>
      </c>
      <c r="AK33" s="105"/>
      <c r="AL33" s="60"/>
      <c r="AM33" s="60"/>
      <c r="AN33" s="60"/>
      <c r="AO33" s="122"/>
      <c r="AP33" s="111"/>
      <c r="AQ33" s="114"/>
    </row>
    <row r="34" spans="1:43" ht="12" customHeight="1">
      <c r="A34" s="1629"/>
      <c r="B34" s="119"/>
      <c r="C34" s="57"/>
      <c r="D34" s="57"/>
      <c r="E34" s="103"/>
      <c r="F34" s="540"/>
      <c r="G34" s="157"/>
      <c r="H34" s="541"/>
      <c r="I34" s="138" t="s">
        <v>1592</v>
      </c>
      <c r="J34" s="109"/>
      <c r="K34" s="110"/>
      <c r="L34" s="1968" t="s">
        <v>611</v>
      </c>
      <c r="M34" s="119" t="s">
        <v>612</v>
      </c>
      <c r="N34" s="57"/>
      <c r="O34" s="57"/>
      <c r="P34" s="103"/>
      <c r="Q34" s="109" t="s">
        <v>1581</v>
      </c>
      <c r="R34" s="109" t="s">
        <v>1274</v>
      </c>
      <c r="S34" s="109"/>
      <c r="T34" s="717"/>
      <c r="U34" s="139" t="s">
        <v>1275</v>
      </c>
      <c r="V34" s="109"/>
      <c r="W34" s="1743"/>
      <c r="X34" s="1743"/>
      <c r="Y34" s="1743"/>
      <c r="Z34" s="1743"/>
      <c r="AA34" s="1743"/>
      <c r="AB34" s="1743"/>
      <c r="AC34" s="1743"/>
      <c r="AD34" s="1743"/>
      <c r="AE34" s="1743"/>
      <c r="AF34" s="1743"/>
      <c r="AG34" s="1743"/>
      <c r="AH34" s="1743"/>
      <c r="AI34" s="1743"/>
      <c r="AJ34" s="181" t="s">
        <v>1317</v>
      </c>
      <c r="AK34" s="685" t="s">
        <v>1107</v>
      </c>
      <c r="AL34" s="153" t="s">
        <v>160</v>
      </c>
      <c r="AM34" s="153"/>
      <c r="AN34" s="641"/>
      <c r="AO34" s="138" t="s">
        <v>1682</v>
      </c>
      <c r="AP34" s="109" t="s">
        <v>1829</v>
      </c>
      <c r="AQ34" s="533"/>
    </row>
    <row r="35" spans="1:43" ht="12" customHeight="1">
      <c r="A35" s="1629"/>
      <c r="B35" s="119"/>
      <c r="C35" s="57"/>
      <c r="D35" s="57"/>
      <c r="E35" s="103"/>
      <c r="F35" s="131"/>
      <c r="G35" s="124"/>
      <c r="H35" s="132"/>
      <c r="I35" s="119"/>
      <c r="J35" s="57"/>
      <c r="K35" s="103"/>
      <c r="L35" s="1969"/>
      <c r="M35" s="119" t="s">
        <v>1593</v>
      </c>
      <c r="N35" s="57"/>
      <c r="O35" s="57"/>
      <c r="P35" s="103"/>
      <c r="Q35" s="57"/>
      <c r="R35" s="58" t="s">
        <v>1278</v>
      </c>
      <c r="S35" s="57"/>
      <c r="T35" s="698"/>
      <c r="U35" s="118" t="s">
        <v>1275</v>
      </c>
      <c r="V35" s="57"/>
      <c r="W35" s="1759"/>
      <c r="X35" s="1759"/>
      <c r="Y35" s="1759"/>
      <c r="Z35" s="1759"/>
      <c r="AA35" s="1759"/>
      <c r="AB35" s="1759"/>
      <c r="AC35" s="1759"/>
      <c r="AD35" s="1759"/>
      <c r="AE35" s="1759"/>
      <c r="AF35" s="1759"/>
      <c r="AG35" s="1759"/>
      <c r="AH35" s="1759"/>
      <c r="AI35" s="1759"/>
      <c r="AJ35" s="121" t="s">
        <v>1317</v>
      </c>
      <c r="AK35" s="682" t="s">
        <v>1107</v>
      </c>
      <c r="AL35" s="58" t="s">
        <v>1279</v>
      </c>
      <c r="AM35" s="58"/>
      <c r="AN35" s="60"/>
      <c r="AO35" s="119" t="s">
        <v>1682</v>
      </c>
      <c r="AP35" s="57" t="s">
        <v>1830</v>
      </c>
      <c r="AQ35" s="106"/>
    </row>
    <row r="36" spans="1:43" ht="12" customHeight="1">
      <c r="A36" s="1629"/>
      <c r="B36" s="119"/>
      <c r="C36" s="57"/>
      <c r="D36" s="57"/>
      <c r="E36" s="103"/>
      <c r="F36" s="131"/>
      <c r="G36" s="124"/>
      <c r="H36" s="132"/>
      <c r="I36" s="119" t="s">
        <v>613</v>
      </c>
      <c r="J36" s="57"/>
      <c r="K36" s="103"/>
      <c r="L36" s="1969"/>
      <c r="M36" s="119" t="s">
        <v>614</v>
      </c>
      <c r="N36" s="57"/>
      <c r="O36" s="57"/>
      <c r="P36" s="103"/>
      <c r="Q36" s="175"/>
      <c r="R36" s="176" t="s">
        <v>214</v>
      </c>
      <c r="S36" s="177"/>
      <c r="T36" s="716"/>
      <c r="U36" s="178" t="s">
        <v>1275</v>
      </c>
      <c r="V36" s="175"/>
      <c r="W36" s="1966"/>
      <c r="X36" s="1966"/>
      <c r="Y36" s="1966"/>
      <c r="Z36" s="1966"/>
      <c r="AA36" s="1966"/>
      <c r="AB36" s="1966"/>
      <c r="AC36" s="1966"/>
      <c r="AD36" s="1966"/>
      <c r="AE36" s="1966"/>
      <c r="AF36" s="1966"/>
      <c r="AG36" s="1966"/>
      <c r="AH36" s="1966"/>
      <c r="AI36" s="1966"/>
      <c r="AJ36" s="179" t="s">
        <v>1317</v>
      </c>
      <c r="AK36" s="682" t="s">
        <v>1107</v>
      </c>
      <c r="AL36" s="58" t="s">
        <v>1618</v>
      </c>
      <c r="AM36" s="58"/>
      <c r="AN36" s="60"/>
      <c r="AO36" s="119"/>
      <c r="AP36" s="57"/>
      <c r="AQ36" s="106"/>
    </row>
    <row r="37" spans="1:43" ht="12" customHeight="1">
      <c r="A37" s="1629"/>
      <c r="B37" s="119"/>
      <c r="C37" s="57"/>
      <c r="D37" s="57"/>
      <c r="E37" s="103"/>
      <c r="F37" s="131"/>
      <c r="G37" s="124"/>
      <c r="H37" s="132"/>
      <c r="I37" s="119" t="s">
        <v>615</v>
      </c>
      <c r="J37" s="57"/>
      <c r="K37" s="103"/>
      <c r="L37" s="1969"/>
      <c r="M37" s="119"/>
      <c r="N37" s="57"/>
      <c r="O37" s="57"/>
      <c r="P37" s="103"/>
      <c r="Q37" s="57" t="s">
        <v>168</v>
      </c>
      <c r="R37" s="57" t="s">
        <v>215</v>
      </c>
      <c r="S37" s="57"/>
      <c r="T37" s="57"/>
      <c r="U37" s="57"/>
      <c r="V37" s="120"/>
      <c r="W37" s="57"/>
      <c r="X37" s="57"/>
      <c r="Y37" s="57"/>
      <c r="Z37" s="57"/>
      <c r="AA37" s="57"/>
      <c r="AB37" s="58"/>
      <c r="AC37" s="57"/>
      <c r="AD37" s="57"/>
      <c r="AE37" s="170"/>
      <c r="AF37" s="170"/>
      <c r="AG37" s="170"/>
      <c r="AH37" s="170"/>
      <c r="AI37" s="57"/>
      <c r="AJ37" s="57"/>
      <c r="AK37" s="682" t="s">
        <v>1107</v>
      </c>
      <c r="AL37" s="58" t="s">
        <v>1640</v>
      </c>
      <c r="AM37" s="58"/>
      <c r="AN37" s="60"/>
      <c r="AO37" s="119"/>
      <c r="AP37" s="57"/>
      <c r="AQ37" s="106"/>
    </row>
    <row r="38" spans="1:43" ht="12" customHeight="1">
      <c r="A38" s="1629"/>
      <c r="B38" s="119"/>
      <c r="C38" s="57"/>
      <c r="D38" s="57"/>
      <c r="E38" s="103"/>
      <c r="F38" s="131"/>
      <c r="G38" s="124"/>
      <c r="H38" s="132"/>
      <c r="I38" s="119" t="s">
        <v>216</v>
      </c>
      <c r="J38" s="57"/>
      <c r="K38" s="103"/>
      <c r="L38" s="1969"/>
      <c r="M38" s="119"/>
      <c r="N38" s="57"/>
      <c r="O38" s="57"/>
      <c r="P38" s="103"/>
      <c r="Q38" s="57"/>
      <c r="R38" s="120" t="s">
        <v>217</v>
      </c>
      <c r="S38" s="714" t="s">
        <v>1107</v>
      </c>
      <c r="T38" s="57" t="s">
        <v>1283</v>
      </c>
      <c r="U38" s="57"/>
      <c r="V38" s="57"/>
      <c r="W38" s="714" t="s">
        <v>1107</v>
      </c>
      <c r="X38" s="58" t="s">
        <v>1284</v>
      </c>
      <c r="Y38" s="57"/>
      <c r="Z38" s="57"/>
      <c r="AA38" s="1759"/>
      <c r="AB38" s="1759"/>
      <c r="AC38" s="1759"/>
      <c r="AD38" s="1759"/>
      <c r="AE38" s="1759"/>
      <c r="AF38" s="1759"/>
      <c r="AG38" s="1759"/>
      <c r="AH38" s="57" t="s">
        <v>1587</v>
      </c>
      <c r="AI38" s="57"/>
      <c r="AJ38" s="103"/>
      <c r="AK38" s="682" t="s">
        <v>1107</v>
      </c>
      <c r="AL38" s="58" t="s">
        <v>1612</v>
      </c>
      <c r="AM38" s="58"/>
      <c r="AN38" s="60"/>
      <c r="AO38" s="119"/>
      <c r="AP38" s="57"/>
      <c r="AQ38" s="106"/>
    </row>
    <row r="39" spans="1:43" ht="12" customHeight="1">
      <c r="A39" s="1629"/>
      <c r="B39" s="119"/>
      <c r="C39" s="57"/>
      <c r="D39" s="57"/>
      <c r="E39" s="103"/>
      <c r="F39" s="131"/>
      <c r="G39" s="124"/>
      <c r="H39" s="132"/>
      <c r="I39" s="119" t="s">
        <v>218</v>
      </c>
      <c r="J39" s="57"/>
      <c r="K39" s="103"/>
      <c r="L39" s="1969"/>
      <c r="M39" s="119"/>
      <c r="N39" s="57"/>
      <c r="O39" s="57"/>
      <c r="P39" s="103"/>
      <c r="Q39" s="57" t="s">
        <v>424</v>
      </c>
      <c r="R39" s="57" t="s">
        <v>1286</v>
      </c>
      <c r="S39" s="57"/>
      <c r="T39" s="57"/>
      <c r="U39" s="57"/>
      <c r="V39" s="57"/>
      <c r="W39" s="57"/>
      <c r="X39" s="57"/>
      <c r="Y39" s="57"/>
      <c r="Z39" s="57"/>
      <c r="AA39" s="57"/>
      <c r="AB39" s="58"/>
      <c r="AC39" s="58"/>
      <c r="AD39" s="58"/>
      <c r="AE39" s="58"/>
      <c r="AF39" s="57"/>
      <c r="AG39" s="57"/>
      <c r="AH39" s="57"/>
      <c r="AI39" s="57"/>
      <c r="AJ39" s="103"/>
      <c r="AK39" s="105"/>
      <c r="AL39" s="60"/>
      <c r="AM39" s="60"/>
      <c r="AN39" s="60"/>
      <c r="AO39" s="119"/>
      <c r="AP39" s="57"/>
      <c r="AQ39" s="106"/>
    </row>
    <row r="40" spans="1:43" ht="12" customHeight="1">
      <c r="A40" s="1629"/>
      <c r="B40" s="119"/>
      <c r="C40" s="57"/>
      <c r="D40" s="57"/>
      <c r="E40" s="103"/>
      <c r="F40" s="131"/>
      <c r="G40" s="124"/>
      <c r="H40" s="132"/>
      <c r="I40" s="119" t="s">
        <v>219</v>
      </c>
      <c r="J40" s="57"/>
      <c r="K40" s="103"/>
      <c r="L40" s="1969"/>
      <c r="M40" s="119"/>
      <c r="N40" s="57"/>
      <c r="O40" s="57"/>
      <c r="P40" s="103"/>
      <c r="Q40" s="57"/>
      <c r="R40" s="120" t="s">
        <v>983</v>
      </c>
      <c r="S40" s="714" t="s">
        <v>1107</v>
      </c>
      <c r="T40" s="57" t="s">
        <v>1283</v>
      </c>
      <c r="U40" s="57"/>
      <c r="V40" s="57"/>
      <c r="W40" s="714" t="s">
        <v>1107</v>
      </c>
      <c r="X40" s="58" t="s">
        <v>1284</v>
      </c>
      <c r="Y40" s="57"/>
      <c r="Z40" s="57"/>
      <c r="AA40" s="1759"/>
      <c r="AB40" s="1759"/>
      <c r="AC40" s="1759"/>
      <c r="AD40" s="1759"/>
      <c r="AE40" s="1759"/>
      <c r="AF40" s="1759"/>
      <c r="AG40" s="1759"/>
      <c r="AH40" s="57" t="s">
        <v>1587</v>
      </c>
      <c r="AI40" s="57"/>
      <c r="AJ40" s="103"/>
      <c r="AK40" s="105"/>
      <c r="AL40" s="60"/>
      <c r="AM40" s="60"/>
      <c r="AN40" s="60"/>
      <c r="AO40" s="119"/>
      <c r="AP40" s="57"/>
      <c r="AQ40" s="106"/>
    </row>
    <row r="41" spans="1:43" ht="12" customHeight="1">
      <c r="A41" s="1629"/>
      <c r="B41" s="119"/>
      <c r="C41" s="57"/>
      <c r="D41" s="57"/>
      <c r="E41" s="103"/>
      <c r="F41" s="131"/>
      <c r="G41" s="124"/>
      <c r="H41" s="132"/>
      <c r="I41" s="119"/>
      <c r="J41" s="57"/>
      <c r="K41" s="103"/>
      <c r="L41" s="1969"/>
      <c r="M41" s="119"/>
      <c r="N41" s="57"/>
      <c r="O41" s="57"/>
      <c r="P41" s="103"/>
      <c r="Q41" s="57"/>
      <c r="R41" s="57" t="s">
        <v>1588</v>
      </c>
      <c r="S41" s="57"/>
      <c r="T41" s="58"/>
      <c r="U41" s="58"/>
      <c r="V41" s="58"/>
      <c r="W41" s="58"/>
      <c r="X41" s="57"/>
      <c r="Y41" s="714" t="s">
        <v>1107</v>
      </c>
      <c r="Z41" s="57" t="s">
        <v>1228</v>
      </c>
      <c r="AA41" s="57"/>
      <c r="AB41" s="58"/>
      <c r="AC41" s="58"/>
      <c r="AD41" s="58"/>
      <c r="AE41" s="58"/>
      <c r="AF41" s="57"/>
      <c r="AG41" s="57"/>
      <c r="AH41" s="57"/>
      <c r="AI41" s="57"/>
      <c r="AJ41" s="103"/>
      <c r="AK41" s="105"/>
      <c r="AL41" s="60"/>
      <c r="AM41" s="60"/>
      <c r="AN41" s="60"/>
      <c r="AO41" s="119"/>
      <c r="AP41" s="57"/>
      <c r="AQ41" s="106"/>
    </row>
    <row r="42" spans="1:43" ht="12" customHeight="1">
      <c r="A42" s="1629"/>
      <c r="B42" s="119"/>
      <c r="C42" s="57"/>
      <c r="D42" s="57"/>
      <c r="E42" s="103"/>
      <c r="F42" s="1962" t="s">
        <v>1290</v>
      </c>
      <c r="G42" s="1653"/>
      <c r="H42" s="1831"/>
      <c r="I42" s="119"/>
      <c r="J42" s="57"/>
      <c r="K42" s="103"/>
      <c r="L42" s="697" t="s">
        <v>1107</v>
      </c>
      <c r="M42" s="119"/>
      <c r="N42" s="57"/>
      <c r="O42" s="57"/>
      <c r="P42" s="103"/>
      <c r="Q42" s="57"/>
      <c r="R42" s="58"/>
      <c r="S42" s="57"/>
      <c r="T42" s="57"/>
      <c r="U42" s="57"/>
      <c r="V42" s="57"/>
      <c r="W42" s="57"/>
      <c r="X42" s="57"/>
      <c r="Y42" s="714" t="s">
        <v>1107</v>
      </c>
      <c r="Z42" s="57" t="s">
        <v>1291</v>
      </c>
      <c r="AA42" s="57"/>
      <c r="AB42" s="57" t="s">
        <v>271</v>
      </c>
      <c r="AC42" s="714" t="s">
        <v>1107</v>
      </c>
      <c r="AD42" s="57" t="s">
        <v>746</v>
      </c>
      <c r="AF42" s="714" t="s">
        <v>1107</v>
      </c>
      <c r="AG42" s="57" t="s">
        <v>916</v>
      </c>
      <c r="AH42" s="120" t="s">
        <v>779</v>
      </c>
      <c r="AI42" s="57"/>
      <c r="AJ42" s="103"/>
      <c r="AK42" s="105"/>
      <c r="AL42" s="60"/>
      <c r="AM42" s="60"/>
      <c r="AN42" s="60"/>
      <c r="AO42" s="119"/>
      <c r="AP42" s="57"/>
      <c r="AQ42" s="106"/>
    </row>
    <row r="43" spans="1:43" ht="12" customHeight="1">
      <c r="A43" s="1629"/>
      <c r="B43" s="119"/>
      <c r="C43" s="57"/>
      <c r="D43" s="57"/>
      <c r="E43" s="103"/>
      <c r="F43" s="131"/>
      <c r="G43" s="124"/>
      <c r="H43" s="132"/>
      <c r="I43" s="119"/>
      <c r="J43" s="57"/>
      <c r="K43" s="103"/>
      <c r="L43" s="1969" t="s">
        <v>163</v>
      </c>
      <c r="M43" s="119"/>
      <c r="N43" s="57"/>
      <c r="O43" s="57"/>
      <c r="P43" s="103"/>
      <c r="Q43" s="57" t="s">
        <v>1353</v>
      </c>
      <c r="R43" s="57" t="s">
        <v>616</v>
      </c>
      <c r="S43" s="57"/>
      <c r="T43" s="57"/>
      <c r="U43" s="57"/>
      <c r="V43" s="57"/>
      <c r="W43" s="714" t="s">
        <v>1107</v>
      </c>
      <c r="X43" s="57" t="s">
        <v>1294</v>
      </c>
      <c r="Y43" s="57"/>
      <c r="Z43" s="58"/>
      <c r="AA43" s="57"/>
      <c r="AB43" s="57" t="s">
        <v>1777</v>
      </c>
      <c r="AC43" s="57"/>
      <c r="AD43" s="57"/>
      <c r="AE43" s="58"/>
      <c r="AF43" s="57"/>
      <c r="AG43" s="57"/>
      <c r="AH43" s="57"/>
      <c r="AI43" s="57"/>
      <c r="AJ43" s="103"/>
      <c r="AK43" s="105"/>
      <c r="AL43" s="60"/>
      <c r="AM43" s="60"/>
      <c r="AN43" s="60"/>
      <c r="AO43" s="119"/>
      <c r="AP43" s="57"/>
      <c r="AQ43" s="106"/>
    </row>
    <row r="44" spans="1:43" ht="12" customHeight="1">
      <c r="A44" s="1629"/>
      <c r="B44" s="119"/>
      <c r="C44" s="57"/>
      <c r="D44" s="57"/>
      <c r="E44" s="103"/>
      <c r="F44" s="1962" t="s">
        <v>1292</v>
      </c>
      <c r="G44" s="1653"/>
      <c r="H44" s="1831"/>
      <c r="I44" s="119"/>
      <c r="J44" s="57"/>
      <c r="K44" s="103"/>
      <c r="L44" s="1969"/>
      <c r="M44" s="138" t="s">
        <v>1273</v>
      </c>
      <c r="N44" s="109"/>
      <c r="O44" s="139"/>
      <c r="P44" s="181"/>
      <c r="Q44" s="109" t="s">
        <v>1030</v>
      </c>
      <c r="R44" s="109" t="s">
        <v>1274</v>
      </c>
      <c r="S44" s="109"/>
      <c r="T44" s="717"/>
      <c r="U44" s="139" t="s">
        <v>1275</v>
      </c>
      <c r="V44" s="109"/>
      <c r="W44" s="1743"/>
      <c r="X44" s="1743"/>
      <c r="Y44" s="1743"/>
      <c r="Z44" s="1743"/>
      <c r="AA44" s="1743"/>
      <c r="AB44" s="1743"/>
      <c r="AC44" s="1743"/>
      <c r="AD44" s="1743"/>
      <c r="AE44" s="1743"/>
      <c r="AF44" s="1743"/>
      <c r="AG44" s="1743"/>
      <c r="AH44" s="1743"/>
      <c r="AI44" s="1743"/>
      <c r="AJ44" s="181" t="s">
        <v>1317</v>
      </c>
      <c r="AK44" s="105"/>
      <c r="AL44" s="60"/>
      <c r="AM44" s="60"/>
      <c r="AN44" s="60"/>
      <c r="AO44" s="119"/>
      <c r="AP44" s="57"/>
      <c r="AQ44" s="106"/>
    </row>
    <row r="45" spans="1:43" ht="12" customHeight="1">
      <c r="A45" s="1629"/>
      <c r="B45" s="119"/>
      <c r="C45" s="57"/>
      <c r="D45" s="57"/>
      <c r="E45" s="103"/>
      <c r="F45" s="131"/>
      <c r="G45" s="124"/>
      <c r="H45" s="132"/>
      <c r="I45" s="119"/>
      <c r="J45" s="57"/>
      <c r="K45" s="103"/>
      <c r="L45" s="1969"/>
      <c r="M45" s="119" t="s">
        <v>1277</v>
      </c>
      <c r="N45" s="57"/>
      <c r="O45" s="118"/>
      <c r="P45" s="121"/>
      <c r="Q45" s="57"/>
      <c r="R45" s="58" t="s">
        <v>1278</v>
      </c>
      <c r="S45" s="57"/>
      <c r="T45" s="698"/>
      <c r="U45" s="118" t="s">
        <v>1275</v>
      </c>
      <c r="V45" s="57"/>
      <c r="W45" s="1759"/>
      <c r="X45" s="1759"/>
      <c r="Y45" s="1759"/>
      <c r="Z45" s="1759"/>
      <c r="AA45" s="1759"/>
      <c r="AB45" s="1759"/>
      <c r="AC45" s="1759"/>
      <c r="AD45" s="1759"/>
      <c r="AE45" s="1759"/>
      <c r="AF45" s="1759"/>
      <c r="AG45" s="1759"/>
      <c r="AH45" s="1759"/>
      <c r="AI45" s="1759"/>
      <c r="AJ45" s="121" t="s">
        <v>1317</v>
      </c>
      <c r="AK45" s="105"/>
      <c r="AL45" s="60"/>
      <c r="AM45" s="60"/>
      <c r="AN45" s="60"/>
      <c r="AO45" s="119"/>
      <c r="AP45" s="57"/>
      <c r="AQ45" s="106"/>
    </row>
    <row r="46" spans="1:43" ht="12" customHeight="1">
      <c r="A46" s="1629"/>
      <c r="B46" s="119"/>
      <c r="C46" s="57"/>
      <c r="D46" s="57"/>
      <c r="E46" s="103"/>
      <c r="F46" s="1962" t="s">
        <v>1297</v>
      </c>
      <c r="G46" s="1653"/>
      <c r="H46" s="1831"/>
      <c r="I46" s="119"/>
      <c r="J46" s="57"/>
      <c r="K46" s="103"/>
      <c r="L46" s="1969"/>
      <c r="M46" s="119"/>
      <c r="N46" s="57"/>
      <c r="O46" s="57"/>
      <c r="P46" s="103"/>
      <c r="Q46" s="175"/>
      <c r="R46" s="176" t="s">
        <v>1589</v>
      </c>
      <c r="S46" s="177"/>
      <c r="T46" s="716"/>
      <c r="U46" s="178" t="s">
        <v>1275</v>
      </c>
      <c r="V46" s="175"/>
      <c r="W46" s="1966"/>
      <c r="X46" s="1966"/>
      <c r="Y46" s="1966"/>
      <c r="Z46" s="1966"/>
      <c r="AA46" s="1966"/>
      <c r="AB46" s="1966"/>
      <c r="AC46" s="1966"/>
      <c r="AD46" s="1966"/>
      <c r="AE46" s="1966"/>
      <c r="AF46" s="1966"/>
      <c r="AG46" s="1966"/>
      <c r="AH46" s="1966"/>
      <c r="AI46" s="1966"/>
      <c r="AJ46" s="179" t="s">
        <v>1317</v>
      </c>
      <c r="AK46" s="105"/>
      <c r="AL46" s="60"/>
      <c r="AM46" s="60"/>
      <c r="AN46" s="60"/>
      <c r="AO46" s="119"/>
      <c r="AP46" s="57"/>
      <c r="AQ46" s="106"/>
    </row>
    <row r="47" spans="1:43" ht="12" customHeight="1">
      <c r="A47" s="1629"/>
      <c r="B47" s="119"/>
      <c r="C47" s="57"/>
      <c r="D47" s="57"/>
      <c r="E47" s="103"/>
      <c r="F47" s="131"/>
      <c r="G47" s="124"/>
      <c r="H47" s="132"/>
      <c r="I47" s="119"/>
      <c r="J47" s="57"/>
      <c r="K47" s="103"/>
      <c r="L47" s="1969"/>
      <c r="M47" s="119"/>
      <c r="N47" s="57"/>
      <c r="O47" s="57"/>
      <c r="P47" s="103"/>
      <c r="Q47" s="57" t="s">
        <v>512</v>
      </c>
      <c r="R47" s="58" t="s">
        <v>1282</v>
      </c>
      <c r="S47" s="57"/>
      <c r="T47" s="57"/>
      <c r="U47" s="120" t="s">
        <v>422</v>
      </c>
      <c r="V47" s="714" t="s">
        <v>1107</v>
      </c>
      <c r="W47" s="57" t="s">
        <v>1283</v>
      </c>
      <c r="X47" s="57"/>
      <c r="Y47" s="57"/>
      <c r="Z47" s="714" t="s">
        <v>1107</v>
      </c>
      <c r="AA47" s="58" t="s">
        <v>1284</v>
      </c>
      <c r="AB47" s="57"/>
      <c r="AC47" s="57"/>
      <c r="AD47" s="1967"/>
      <c r="AE47" s="1967"/>
      <c r="AF47" s="1967"/>
      <c r="AG47" s="1967"/>
      <c r="AH47" s="57" t="s">
        <v>1587</v>
      </c>
      <c r="AI47" s="57"/>
      <c r="AJ47" s="180"/>
      <c r="AK47" s="105"/>
      <c r="AL47" s="60"/>
      <c r="AM47" s="60"/>
      <c r="AN47" s="60"/>
      <c r="AO47" s="119"/>
      <c r="AP47" s="57"/>
      <c r="AQ47" s="106"/>
    </row>
    <row r="48" spans="1:43" ht="12" customHeight="1">
      <c r="A48" s="1629"/>
      <c r="B48" s="119"/>
      <c r="C48" s="57"/>
      <c r="D48" s="57"/>
      <c r="E48" s="103"/>
      <c r="F48" s="1962" t="s">
        <v>1303</v>
      </c>
      <c r="G48" s="1653"/>
      <c r="H48" s="1831"/>
      <c r="I48" s="119"/>
      <c r="J48" s="57"/>
      <c r="K48" s="103"/>
      <c r="L48" s="642"/>
      <c r="M48" s="119"/>
      <c r="N48" s="57"/>
      <c r="O48" s="57"/>
      <c r="P48" s="103"/>
      <c r="Q48" s="57" t="s">
        <v>424</v>
      </c>
      <c r="R48" s="57" t="s">
        <v>1286</v>
      </c>
      <c r="S48" s="57"/>
      <c r="T48" s="57"/>
      <c r="U48" s="57"/>
      <c r="V48" s="57"/>
      <c r="W48" s="714" t="s">
        <v>1107</v>
      </c>
      <c r="X48" s="58" t="s">
        <v>1287</v>
      </c>
      <c r="Y48" s="57"/>
      <c r="Z48" s="57"/>
      <c r="AA48" s="58"/>
      <c r="AB48" s="57"/>
      <c r="AC48" s="57"/>
      <c r="AD48" s="57"/>
      <c r="AE48" s="57"/>
      <c r="AF48" s="57"/>
      <c r="AG48" s="57"/>
      <c r="AH48" s="57"/>
      <c r="AI48" s="57"/>
      <c r="AJ48" s="103"/>
      <c r="AK48" s="105"/>
      <c r="AL48" s="60"/>
      <c r="AM48" s="60"/>
      <c r="AN48" s="60"/>
      <c r="AO48" s="119"/>
      <c r="AP48" s="57"/>
      <c r="AQ48" s="106"/>
    </row>
    <row r="49" spans="1:43" ht="12" customHeight="1">
      <c r="A49" s="1629"/>
      <c r="B49" s="119"/>
      <c r="C49" s="57"/>
      <c r="D49" s="57"/>
      <c r="E49" s="103"/>
      <c r="F49" s="131"/>
      <c r="G49" s="124"/>
      <c r="H49" s="132"/>
      <c r="I49" s="119"/>
      <c r="J49" s="57"/>
      <c r="K49" s="103"/>
      <c r="L49" s="642"/>
      <c r="M49" s="119"/>
      <c r="N49" s="57"/>
      <c r="O49" s="57"/>
      <c r="P49" s="103"/>
      <c r="Q49" s="57"/>
      <c r="R49" s="57"/>
      <c r="S49" s="57"/>
      <c r="T49" s="57"/>
      <c r="U49" s="57"/>
      <c r="V49" s="57"/>
      <c r="W49" s="714" t="s">
        <v>1107</v>
      </c>
      <c r="X49" s="57" t="s">
        <v>1289</v>
      </c>
      <c r="Y49" s="57"/>
      <c r="Z49" s="57" t="s">
        <v>1222</v>
      </c>
      <c r="AA49" s="1759"/>
      <c r="AB49" s="1759"/>
      <c r="AC49" s="1759"/>
      <c r="AD49" s="1759"/>
      <c r="AE49" s="1759"/>
      <c r="AF49" s="57" t="s">
        <v>1223</v>
      </c>
      <c r="AG49" s="57"/>
      <c r="AH49" s="57"/>
      <c r="AI49" s="57"/>
      <c r="AJ49" s="103"/>
      <c r="AK49" s="105"/>
      <c r="AL49" s="60"/>
      <c r="AM49" s="60"/>
      <c r="AN49" s="60"/>
      <c r="AO49" s="119"/>
      <c r="AP49" s="57"/>
      <c r="AQ49" s="106"/>
    </row>
    <row r="50" spans="1:43" ht="12" customHeight="1">
      <c r="A50" s="1629"/>
      <c r="B50" s="119"/>
      <c r="C50" s="57"/>
      <c r="D50" s="57"/>
      <c r="E50" s="103"/>
      <c r="F50" s="131"/>
      <c r="G50" s="124"/>
      <c r="H50" s="132"/>
      <c r="I50" s="119"/>
      <c r="J50" s="57"/>
      <c r="K50" s="103"/>
      <c r="L50" s="642"/>
      <c r="M50" s="119"/>
      <c r="N50" s="57"/>
      <c r="O50" s="57"/>
      <c r="P50" s="103"/>
      <c r="Q50" s="57"/>
      <c r="R50" s="57"/>
      <c r="S50" s="57"/>
      <c r="T50" s="57"/>
      <c r="U50" s="57"/>
      <c r="V50" s="57"/>
      <c r="W50" s="57"/>
      <c r="X50" s="57"/>
      <c r="Y50" s="714" t="s">
        <v>1107</v>
      </c>
      <c r="Z50" s="57" t="s">
        <v>1283</v>
      </c>
      <c r="AA50" s="57"/>
      <c r="AB50" s="58"/>
      <c r="AC50" s="58"/>
      <c r="AD50" s="58"/>
      <c r="AE50" s="58"/>
      <c r="AF50" s="57"/>
      <c r="AG50" s="57"/>
      <c r="AH50" s="57"/>
      <c r="AI50" s="57"/>
      <c r="AJ50" s="103"/>
      <c r="AK50" s="105"/>
      <c r="AL50" s="60"/>
      <c r="AM50" s="60"/>
      <c r="AN50" s="60"/>
      <c r="AO50" s="119"/>
      <c r="AP50" s="57"/>
      <c r="AQ50" s="106"/>
    </row>
    <row r="51" spans="1:43" ht="12" customHeight="1">
      <c r="A51" s="1629"/>
      <c r="B51" s="119"/>
      <c r="C51" s="57"/>
      <c r="D51" s="57"/>
      <c r="E51" s="103"/>
      <c r="F51" s="131"/>
      <c r="G51" s="124"/>
      <c r="H51" s="132"/>
      <c r="I51" s="119"/>
      <c r="J51" s="57"/>
      <c r="K51" s="103"/>
      <c r="L51" s="642"/>
      <c r="M51" s="119"/>
      <c r="N51" s="570"/>
      <c r="O51" s="570"/>
      <c r="P51" s="639"/>
      <c r="Q51" s="57"/>
      <c r="R51" s="57"/>
      <c r="S51" s="57"/>
      <c r="T51" s="57"/>
      <c r="U51" s="57"/>
      <c r="V51" s="57"/>
      <c r="W51" s="57"/>
      <c r="X51" s="57"/>
      <c r="Y51" s="714" t="s">
        <v>1107</v>
      </c>
      <c r="Z51" s="58" t="s">
        <v>1284</v>
      </c>
      <c r="AA51" s="57"/>
      <c r="AB51" s="57"/>
      <c r="AC51" s="1759"/>
      <c r="AD51" s="1759"/>
      <c r="AE51" s="1759"/>
      <c r="AF51" s="1759"/>
      <c r="AG51" s="57" t="s">
        <v>1223</v>
      </c>
      <c r="AH51" s="57"/>
      <c r="AI51" s="57"/>
      <c r="AJ51" s="103"/>
      <c r="AK51" s="105"/>
      <c r="AL51" s="60"/>
      <c r="AM51" s="60"/>
      <c r="AN51" s="60"/>
      <c r="AO51" s="119"/>
      <c r="AP51" s="57"/>
      <c r="AQ51" s="106"/>
    </row>
    <row r="52" spans="1:43" ht="12" customHeight="1">
      <c r="A52" s="1629"/>
      <c r="B52" s="119"/>
      <c r="C52" s="57"/>
      <c r="D52" s="57"/>
      <c r="E52" s="103"/>
      <c r="F52" s="131"/>
      <c r="G52" s="124"/>
      <c r="H52" s="132"/>
      <c r="I52" s="119"/>
      <c r="J52" s="57"/>
      <c r="K52" s="103"/>
      <c r="L52" s="642"/>
      <c r="M52" s="119"/>
      <c r="N52" s="570"/>
      <c r="O52" s="570"/>
      <c r="P52" s="639"/>
      <c r="Q52" s="57"/>
      <c r="R52" s="57" t="s">
        <v>1588</v>
      </c>
      <c r="S52" s="57"/>
      <c r="T52" s="58"/>
      <c r="U52" s="58"/>
      <c r="V52" s="58"/>
      <c r="W52" s="58"/>
      <c r="X52" s="57"/>
      <c r="Y52" s="714" t="s">
        <v>1107</v>
      </c>
      <c r="Z52" s="57" t="s">
        <v>1228</v>
      </c>
      <c r="AA52" s="57"/>
      <c r="AB52" s="58"/>
      <c r="AC52" s="58"/>
      <c r="AD52" s="58"/>
      <c r="AE52" s="58"/>
      <c r="AF52" s="57"/>
      <c r="AG52" s="57"/>
      <c r="AH52" s="57"/>
      <c r="AI52" s="57"/>
      <c r="AJ52" s="103"/>
      <c r="AK52" s="105"/>
      <c r="AL52" s="60"/>
      <c r="AM52" s="60"/>
      <c r="AN52" s="60"/>
      <c r="AO52" s="119"/>
      <c r="AP52" s="57"/>
      <c r="AQ52" s="106"/>
    </row>
    <row r="53" spans="1:43" ht="12" customHeight="1">
      <c r="A53" s="1629"/>
      <c r="B53" s="119"/>
      <c r="C53" s="57"/>
      <c r="D53" s="57"/>
      <c r="E53" s="103"/>
      <c r="F53" s="131"/>
      <c r="G53" s="124"/>
      <c r="H53" s="132"/>
      <c r="I53" s="119"/>
      <c r="J53" s="57"/>
      <c r="K53" s="103"/>
      <c r="L53" s="642"/>
      <c r="M53" s="119"/>
      <c r="N53" s="57"/>
      <c r="O53" s="57"/>
      <c r="P53" s="103"/>
      <c r="Q53" s="57"/>
      <c r="R53" s="58"/>
      <c r="S53" s="57"/>
      <c r="T53" s="57"/>
      <c r="U53" s="57"/>
      <c r="V53" s="57"/>
      <c r="W53" s="57"/>
      <c r="X53" s="57"/>
      <c r="Y53" s="714" t="s">
        <v>1107</v>
      </c>
      <c r="Z53" s="57" t="s">
        <v>1291</v>
      </c>
      <c r="AA53" s="57"/>
      <c r="AB53" s="57" t="s">
        <v>271</v>
      </c>
      <c r="AC53" s="714" t="s">
        <v>1107</v>
      </c>
      <c r="AD53" s="57" t="s">
        <v>746</v>
      </c>
      <c r="AF53" s="714" t="s">
        <v>1107</v>
      </c>
      <c r="AG53" s="57" t="s">
        <v>916</v>
      </c>
      <c r="AH53" s="120" t="s">
        <v>779</v>
      </c>
      <c r="AI53" s="57"/>
      <c r="AJ53" s="103"/>
      <c r="AK53" s="105"/>
      <c r="AL53" s="60"/>
      <c r="AM53" s="60"/>
      <c r="AN53" s="60"/>
      <c r="AO53" s="119"/>
      <c r="AP53" s="57"/>
      <c r="AQ53" s="106"/>
    </row>
    <row r="54" spans="1:43" ht="12" customHeight="1">
      <c r="A54" s="1629"/>
      <c r="B54" s="119"/>
      <c r="C54" s="57"/>
      <c r="D54" s="57"/>
      <c r="E54" s="103"/>
      <c r="F54" s="131"/>
      <c r="G54" s="124"/>
      <c r="H54" s="132"/>
      <c r="I54" s="119"/>
      <c r="J54" s="57"/>
      <c r="K54" s="103"/>
      <c r="L54" s="642"/>
      <c r="M54" s="119"/>
      <c r="N54" s="57"/>
      <c r="O54" s="57"/>
      <c r="P54" s="103"/>
      <c r="Q54" s="57" t="s">
        <v>520</v>
      </c>
      <c r="R54" s="57" t="s">
        <v>1293</v>
      </c>
      <c r="S54" s="57"/>
      <c r="T54" s="57" t="s">
        <v>444</v>
      </c>
      <c r="U54" s="714" t="s">
        <v>1107</v>
      </c>
      <c r="V54" s="57" t="s">
        <v>1294</v>
      </c>
      <c r="W54" s="57"/>
      <c r="X54" s="58"/>
      <c r="Y54" s="57"/>
      <c r="Z54" s="57" t="s">
        <v>1777</v>
      </c>
      <c r="AA54" s="57"/>
      <c r="AB54" s="58"/>
      <c r="AC54" s="58"/>
      <c r="AD54" s="58"/>
      <c r="AE54" s="58"/>
      <c r="AF54" s="57"/>
      <c r="AG54" s="57"/>
      <c r="AH54" s="57"/>
      <c r="AI54" s="57"/>
      <c r="AJ54" s="103"/>
      <c r="AK54" s="105"/>
      <c r="AL54" s="60"/>
      <c r="AM54" s="60"/>
      <c r="AN54" s="60"/>
      <c r="AO54" s="119"/>
      <c r="AP54" s="57"/>
      <c r="AQ54" s="106"/>
    </row>
    <row r="55" spans="1:43" ht="12" customHeight="1">
      <c r="A55" s="1629"/>
      <c r="B55" s="119"/>
      <c r="C55" s="57"/>
      <c r="D55" s="57"/>
      <c r="E55" s="103"/>
      <c r="F55" s="131"/>
      <c r="G55" s="124"/>
      <c r="H55" s="132"/>
      <c r="I55" s="119"/>
      <c r="J55" s="57"/>
      <c r="K55" s="103"/>
      <c r="L55" s="642"/>
      <c r="M55" s="119"/>
      <c r="N55" s="57"/>
      <c r="O55" s="57"/>
      <c r="P55" s="103"/>
      <c r="Q55" s="57"/>
      <c r="R55" s="57" t="s">
        <v>1295</v>
      </c>
      <c r="S55" s="57"/>
      <c r="T55" s="57"/>
      <c r="U55" s="57"/>
      <c r="V55" s="714" t="s">
        <v>1107</v>
      </c>
      <c r="W55" s="57" t="s">
        <v>1296</v>
      </c>
      <c r="X55" s="57"/>
      <c r="Y55" s="57"/>
      <c r="Z55" s="57"/>
      <c r="AA55" s="57"/>
      <c r="AB55" s="57"/>
      <c r="AC55" s="57"/>
      <c r="AD55" s="57"/>
      <c r="AE55" s="714" t="s">
        <v>1107</v>
      </c>
      <c r="AF55" s="57" t="s">
        <v>692</v>
      </c>
      <c r="AG55" s="57"/>
      <c r="AH55" s="57"/>
      <c r="AI55" s="57"/>
      <c r="AJ55" s="103"/>
      <c r="AK55" s="105"/>
      <c r="AL55" s="60"/>
      <c r="AM55" s="60"/>
      <c r="AN55" s="60"/>
      <c r="AO55" s="119"/>
      <c r="AP55" s="57"/>
      <c r="AQ55" s="106"/>
    </row>
    <row r="56" spans="1:43" ht="12" customHeight="1">
      <c r="A56" s="1629"/>
      <c r="B56" s="119"/>
      <c r="C56" s="57"/>
      <c r="D56" s="57"/>
      <c r="E56" s="103"/>
      <c r="F56" s="131"/>
      <c r="G56" s="124"/>
      <c r="H56" s="132"/>
      <c r="I56" s="119"/>
      <c r="J56" s="57"/>
      <c r="K56" s="103"/>
      <c r="L56" s="642"/>
      <c r="M56" s="119"/>
      <c r="N56" s="57"/>
      <c r="O56" s="57"/>
      <c r="P56" s="103"/>
      <c r="Q56" s="57"/>
      <c r="R56" s="57" t="s">
        <v>1298</v>
      </c>
      <c r="S56" s="57"/>
      <c r="T56" s="57"/>
      <c r="U56" s="57"/>
      <c r="V56" s="57"/>
      <c r="W56" s="57"/>
      <c r="X56" s="57"/>
      <c r="Y56" s="57"/>
      <c r="Z56" s="714" t="s">
        <v>1107</v>
      </c>
      <c r="AA56" s="57" t="s">
        <v>1299</v>
      </c>
      <c r="AB56" s="57"/>
      <c r="AC56" s="57"/>
      <c r="AD56" s="57"/>
      <c r="AE56" s="57"/>
      <c r="AF56" s="57"/>
      <c r="AG56" s="57"/>
      <c r="AH56" s="57"/>
      <c r="AI56" s="57"/>
      <c r="AJ56" s="103"/>
      <c r="AK56" s="105"/>
      <c r="AL56" s="60"/>
      <c r="AM56" s="60"/>
      <c r="AN56" s="60"/>
      <c r="AO56" s="119"/>
      <c r="AP56" s="57"/>
      <c r="AQ56" s="106"/>
    </row>
    <row r="57" spans="1:43" ht="12" customHeight="1">
      <c r="A57" s="1629"/>
      <c r="B57" s="119"/>
      <c r="C57" s="57"/>
      <c r="D57" s="57"/>
      <c r="E57" s="103"/>
      <c r="F57" s="131"/>
      <c r="G57" s="124"/>
      <c r="H57" s="132"/>
      <c r="I57" s="119"/>
      <c r="J57" s="57"/>
      <c r="K57" s="103"/>
      <c r="L57" s="642"/>
      <c r="M57" s="119"/>
      <c r="N57" s="138" t="s">
        <v>1300</v>
      </c>
      <c r="O57" s="109"/>
      <c r="P57" s="110"/>
      <c r="Q57" s="138" t="s">
        <v>1050</v>
      </c>
      <c r="R57" s="109" t="s">
        <v>1301</v>
      </c>
      <c r="S57" s="109"/>
      <c r="T57" s="109"/>
      <c r="U57" s="109"/>
      <c r="V57" s="109"/>
      <c r="W57" s="153"/>
      <c r="X57" s="136"/>
      <c r="Y57" s="109"/>
      <c r="Z57" s="109"/>
      <c r="AA57" s="109"/>
      <c r="AB57" s="109"/>
      <c r="AC57" s="109"/>
      <c r="AD57" s="109"/>
      <c r="AE57" s="109"/>
      <c r="AF57" s="109"/>
      <c r="AG57" s="109"/>
      <c r="AH57" s="109"/>
      <c r="AI57" s="109"/>
      <c r="AJ57" s="110"/>
      <c r="AK57" s="105"/>
      <c r="AL57" s="60"/>
      <c r="AM57" s="60"/>
      <c r="AN57" s="60"/>
      <c r="AO57" s="119"/>
      <c r="AP57" s="57"/>
      <c r="AQ57" s="106"/>
    </row>
    <row r="58" spans="1:43" ht="12" customHeight="1">
      <c r="A58" s="1629"/>
      <c r="B58" s="119"/>
      <c r="C58" s="57"/>
      <c r="D58" s="57"/>
      <c r="E58" s="103"/>
      <c r="F58" s="131"/>
      <c r="G58" s="124"/>
      <c r="H58" s="132"/>
      <c r="I58" s="119"/>
      <c r="J58" s="57"/>
      <c r="K58" s="103"/>
      <c r="L58" s="642"/>
      <c r="M58" s="122"/>
      <c r="N58" s="122" t="s">
        <v>1304</v>
      </c>
      <c r="O58" s="111"/>
      <c r="P58" s="152"/>
      <c r="Q58" s="119"/>
      <c r="R58" s="57" t="s">
        <v>266</v>
      </c>
      <c r="S58" s="1755"/>
      <c r="T58" s="1755"/>
      <c r="U58" s="1755"/>
      <c r="V58" s="1755"/>
      <c r="W58" s="1755"/>
      <c r="X58" s="1755"/>
      <c r="Y58" s="1755"/>
      <c r="Z58" s="1755"/>
      <c r="AA58" s="1755"/>
      <c r="AB58" s="1755"/>
      <c r="AC58" s="1755"/>
      <c r="AD58" s="1755"/>
      <c r="AE58" s="1755"/>
      <c r="AF58" s="1755"/>
      <c r="AG58" s="1755"/>
      <c r="AH58" s="1755"/>
      <c r="AI58" s="1755"/>
      <c r="AJ58" s="103" t="s">
        <v>1398</v>
      </c>
      <c r="AK58" s="105"/>
      <c r="AL58" s="60"/>
      <c r="AM58" s="60"/>
      <c r="AN58" s="60"/>
      <c r="AO58" s="119"/>
      <c r="AP58" s="57"/>
      <c r="AQ58" s="106"/>
    </row>
    <row r="59" spans="1:43" ht="12" customHeight="1">
      <c r="A59" s="1629"/>
      <c r="B59" s="119"/>
      <c r="C59" s="57"/>
      <c r="D59" s="57"/>
      <c r="E59" s="103"/>
      <c r="F59" s="131"/>
      <c r="G59" s="124"/>
      <c r="H59" s="132"/>
      <c r="I59" s="119"/>
      <c r="J59" s="57"/>
      <c r="K59" s="103"/>
      <c r="L59" s="642"/>
      <c r="M59" s="138" t="s">
        <v>606</v>
      </c>
      <c r="N59" s="109"/>
      <c r="O59" s="109"/>
      <c r="P59" s="110"/>
      <c r="Q59" s="138" t="s">
        <v>1734</v>
      </c>
      <c r="R59" s="109" t="s">
        <v>1274</v>
      </c>
      <c r="S59" s="109"/>
      <c r="T59" s="717"/>
      <c r="U59" s="139" t="s">
        <v>1275</v>
      </c>
      <c r="V59" s="109"/>
      <c r="W59" s="1743"/>
      <c r="X59" s="1743"/>
      <c r="Y59" s="1743"/>
      <c r="Z59" s="1743"/>
      <c r="AA59" s="1743"/>
      <c r="AB59" s="1743"/>
      <c r="AC59" s="1743"/>
      <c r="AD59" s="1743"/>
      <c r="AE59" s="1743"/>
      <c r="AF59" s="1743"/>
      <c r="AG59" s="1743"/>
      <c r="AH59" s="1743"/>
      <c r="AI59" s="1743"/>
      <c r="AJ59" s="181" t="s">
        <v>1317</v>
      </c>
      <c r="AK59" s="105"/>
      <c r="AL59" s="60"/>
      <c r="AM59" s="60"/>
      <c r="AN59" s="60"/>
      <c r="AO59" s="119"/>
      <c r="AP59" s="57"/>
      <c r="AQ59" s="106"/>
    </row>
    <row r="60" spans="1:43" ht="12" customHeight="1">
      <c r="A60" s="1629"/>
      <c r="B60" s="119"/>
      <c r="C60" s="57"/>
      <c r="D60" s="57"/>
      <c r="E60" s="103"/>
      <c r="F60" s="131"/>
      <c r="G60" s="124"/>
      <c r="H60" s="132"/>
      <c r="I60" s="119"/>
      <c r="J60" s="57"/>
      <c r="K60" s="103"/>
      <c r="L60" s="642"/>
      <c r="M60" s="119" t="s">
        <v>407</v>
      </c>
      <c r="N60" s="57"/>
      <c r="O60" s="57"/>
      <c r="P60" s="103"/>
      <c r="Q60" s="119"/>
      <c r="R60" s="58" t="s">
        <v>1278</v>
      </c>
      <c r="S60" s="57"/>
      <c r="T60" s="698"/>
      <c r="U60" s="118" t="s">
        <v>1275</v>
      </c>
      <c r="V60" s="57"/>
      <c r="W60" s="1759"/>
      <c r="X60" s="1759"/>
      <c r="Y60" s="1759"/>
      <c r="Z60" s="1759"/>
      <c r="AA60" s="1759"/>
      <c r="AB60" s="1759"/>
      <c r="AC60" s="1759"/>
      <c r="AD60" s="1759"/>
      <c r="AE60" s="1759"/>
      <c r="AF60" s="1759"/>
      <c r="AG60" s="1759"/>
      <c r="AH60" s="1759"/>
      <c r="AI60" s="1759"/>
      <c r="AJ60" s="121" t="s">
        <v>1317</v>
      </c>
      <c r="AK60" s="105"/>
      <c r="AL60" s="60"/>
      <c r="AM60" s="60"/>
      <c r="AN60" s="60"/>
      <c r="AO60" s="119"/>
      <c r="AP60" s="57"/>
      <c r="AQ60" s="106"/>
    </row>
    <row r="61" spans="1:43" ht="12" customHeight="1">
      <c r="A61" s="1629"/>
      <c r="B61" s="119"/>
      <c r="C61" s="57"/>
      <c r="D61" s="57"/>
      <c r="E61" s="103"/>
      <c r="F61" s="131"/>
      <c r="G61" s="124"/>
      <c r="H61" s="132"/>
      <c r="I61" s="119"/>
      <c r="J61" s="57"/>
      <c r="K61" s="103"/>
      <c r="L61" s="642"/>
      <c r="M61" s="119"/>
      <c r="N61" s="57"/>
      <c r="O61" s="57"/>
      <c r="P61" s="103"/>
      <c r="Q61" s="182"/>
      <c r="R61" s="176" t="s">
        <v>1589</v>
      </c>
      <c r="S61" s="177"/>
      <c r="T61" s="716"/>
      <c r="U61" s="178" t="s">
        <v>1275</v>
      </c>
      <c r="V61" s="175"/>
      <c r="W61" s="1966"/>
      <c r="X61" s="1966"/>
      <c r="Y61" s="1966"/>
      <c r="Z61" s="1966"/>
      <c r="AA61" s="1966"/>
      <c r="AB61" s="1966"/>
      <c r="AC61" s="1966"/>
      <c r="AD61" s="1966"/>
      <c r="AE61" s="1966"/>
      <c r="AF61" s="1966"/>
      <c r="AG61" s="1966"/>
      <c r="AH61" s="1966"/>
      <c r="AI61" s="1966"/>
      <c r="AJ61" s="179" t="s">
        <v>1317</v>
      </c>
      <c r="AK61" s="105"/>
      <c r="AL61" s="60"/>
      <c r="AM61" s="60"/>
      <c r="AN61" s="60"/>
      <c r="AO61" s="119"/>
      <c r="AP61" s="57"/>
      <c r="AQ61" s="106"/>
    </row>
    <row r="62" spans="1:43" ht="12" customHeight="1">
      <c r="A62" s="1629"/>
      <c r="B62" s="119"/>
      <c r="C62" s="57"/>
      <c r="D62" s="57"/>
      <c r="E62" s="103"/>
      <c r="F62" s="131"/>
      <c r="G62" s="124"/>
      <c r="H62" s="132"/>
      <c r="I62" s="119"/>
      <c r="J62" s="57"/>
      <c r="K62" s="103"/>
      <c r="L62" s="642"/>
      <c r="M62" s="119"/>
      <c r="N62" s="57"/>
      <c r="O62" s="57"/>
      <c r="P62" s="103"/>
      <c r="Q62" s="119" t="s">
        <v>512</v>
      </c>
      <c r="R62" s="57" t="s">
        <v>607</v>
      </c>
      <c r="S62" s="57"/>
      <c r="T62" s="714" t="s">
        <v>1107</v>
      </c>
      <c r="U62" s="57" t="s">
        <v>608</v>
      </c>
      <c r="V62" s="57"/>
      <c r="W62" s="714" t="s">
        <v>1107</v>
      </c>
      <c r="X62" s="57" t="s">
        <v>1590</v>
      </c>
      <c r="Y62" s="57"/>
      <c r="Z62" s="57"/>
      <c r="AA62" s="57"/>
      <c r="AB62" s="714" t="s">
        <v>1107</v>
      </c>
      <c r="AC62" s="58" t="s">
        <v>617</v>
      </c>
      <c r="AD62" s="58"/>
      <c r="AE62" s="58"/>
      <c r="AF62" s="170"/>
      <c r="AG62" s="170"/>
      <c r="AH62" s="170"/>
      <c r="AI62" s="170"/>
      <c r="AJ62" s="180"/>
      <c r="AK62" s="105"/>
      <c r="AL62" s="60"/>
      <c r="AM62" s="60"/>
      <c r="AN62" s="60"/>
      <c r="AO62" s="119"/>
      <c r="AP62" s="57"/>
      <c r="AQ62" s="106"/>
    </row>
    <row r="63" spans="1:43" ht="12" customHeight="1">
      <c r="A63" s="1629"/>
      <c r="B63" s="119"/>
      <c r="C63" s="57"/>
      <c r="D63" s="57"/>
      <c r="E63" s="103"/>
      <c r="F63" s="131"/>
      <c r="G63" s="124"/>
      <c r="H63" s="132"/>
      <c r="I63" s="119"/>
      <c r="J63" s="57"/>
      <c r="K63" s="103"/>
      <c r="L63" s="642"/>
      <c r="M63" s="119"/>
      <c r="N63" s="57"/>
      <c r="O63" s="57"/>
      <c r="P63" s="103"/>
      <c r="Q63" s="119"/>
      <c r="R63" s="57"/>
      <c r="S63" s="57"/>
      <c r="T63" s="714" t="s">
        <v>1107</v>
      </c>
      <c r="U63" s="58" t="s">
        <v>609</v>
      </c>
      <c r="V63" s="58"/>
      <c r="W63" s="58"/>
      <c r="X63" s="1759"/>
      <c r="Y63" s="1759"/>
      <c r="Z63" s="1759"/>
      <c r="AA63" s="1759"/>
      <c r="AB63" s="1759"/>
      <c r="AC63" s="1759"/>
      <c r="AD63" s="1759"/>
      <c r="AE63" s="1759"/>
      <c r="AF63" s="1759"/>
      <c r="AG63" s="1759"/>
      <c r="AH63" s="1759"/>
      <c r="AI63" s="1759"/>
      <c r="AJ63" s="180" t="s">
        <v>1591</v>
      </c>
      <c r="AK63" s="105"/>
      <c r="AL63" s="60"/>
      <c r="AM63" s="60"/>
      <c r="AN63" s="60"/>
      <c r="AO63" s="119"/>
      <c r="AP63" s="57"/>
      <c r="AQ63" s="106"/>
    </row>
    <row r="64" spans="1:43" ht="12" customHeight="1">
      <c r="A64" s="1629"/>
      <c r="B64" s="119"/>
      <c r="C64" s="57"/>
      <c r="D64" s="57"/>
      <c r="E64" s="103"/>
      <c r="F64" s="131"/>
      <c r="G64" s="124"/>
      <c r="H64" s="132"/>
      <c r="I64" s="119"/>
      <c r="J64" s="57"/>
      <c r="K64" s="103"/>
      <c r="L64" s="642"/>
      <c r="M64" s="119"/>
      <c r="N64" s="57"/>
      <c r="O64" s="57"/>
      <c r="P64" s="103"/>
      <c r="Q64" s="119" t="s">
        <v>424</v>
      </c>
      <c r="R64" s="57" t="s">
        <v>610</v>
      </c>
      <c r="S64" s="57"/>
      <c r="T64" s="714" t="s">
        <v>1107</v>
      </c>
      <c r="U64" s="57" t="s">
        <v>1283</v>
      </c>
      <c r="V64" s="57"/>
      <c r="W64" s="57"/>
      <c r="X64" s="57"/>
      <c r="Y64" s="714" t="s">
        <v>1107</v>
      </c>
      <c r="Z64" s="58" t="s">
        <v>609</v>
      </c>
      <c r="AA64" s="57"/>
      <c r="AB64" s="58"/>
      <c r="AC64" s="1652"/>
      <c r="AD64" s="1652"/>
      <c r="AE64" s="1652"/>
      <c r="AF64" s="1652"/>
      <c r="AG64" s="1652"/>
      <c r="AH64" s="1652"/>
      <c r="AI64" s="1652"/>
      <c r="AJ64" s="180" t="s">
        <v>1591</v>
      </c>
      <c r="AK64" s="105"/>
      <c r="AL64" s="60"/>
      <c r="AM64" s="60"/>
      <c r="AN64" s="60"/>
      <c r="AO64" s="119"/>
      <c r="AP64" s="57"/>
      <c r="AQ64" s="106"/>
    </row>
    <row r="65" spans="1:43" ht="12" customHeight="1">
      <c r="A65" s="1629"/>
      <c r="B65" s="119"/>
      <c r="C65" s="57"/>
      <c r="D65" s="57"/>
      <c r="E65" s="103"/>
      <c r="F65" s="131"/>
      <c r="G65" s="124"/>
      <c r="H65" s="132"/>
      <c r="I65" s="119"/>
      <c r="J65" s="57"/>
      <c r="K65" s="103"/>
      <c r="L65" s="642"/>
      <c r="M65" s="138" t="s">
        <v>1763</v>
      </c>
      <c r="N65" s="109"/>
      <c r="O65" s="109"/>
      <c r="P65" s="110"/>
      <c r="Q65" s="138" t="s">
        <v>424</v>
      </c>
      <c r="R65" s="109" t="s">
        <v>1301</v>
      </c>
      <c r="S65" s="109"/>
      <c r="T65" s="109"/>
      <c r="U65" s="109"/>
      <c r="V65" s="109"/>
      <c r="W65" s="109"/>
      <c r="X65" s="109"/>
      <c r="Y65" s="109"/>
      <c r="Z65" s="109"/>
      <c r="AA65" s="109"/>
      <c r="AB65" s="153"/>
      <c r="AC65" s="153"/>
      <c r="AD65" s="109"/>
      <c r="AE65" s="153"/>
      <c r="AF65" s="153"/>
      <c r="AG65" s="109"/>
      <c r="AH65" s="109"/>
      <c r="AI65" s="109"/>
      <c r="AJ65" s="110"/>
      <c r="AK65" s="105"/>
      <c r="AL65" s="60"/>
      <c r="AM65" s="60"/>
      <c r="AN65" s="60"/>
      <c r="AO65" s="119"/>
      <c r="AP65" s="57"/>
      <c r="AQ65" s="106"/>
    </row>
    <row r="66" spans="1:43" ht="12" customHeight="1">
      <c r="A66" s="1629"/>
      <c r="B66" s="119"/>
      <c r="C66" s="57"/>
      <c r="D66" s="57"/>
      <c r="E66" s="103"/>
      <c r="F66" s="131"/>
      <c r="G66" s="124"/>
      <c r="H66" s="132"/>
      <c r="I66" s="119"/>
      <c r="J66" s="57"/>
      <c r="K66" s="103"/>
      <c r="L66" s="643"/>
      <c r="M66" s="122"/>
      <c r="N66" s="111"/>
      <c r="O66" s="111"/>
      <c r="P66" s="152"/>
      <c r="Q66" s="122"/>
      <c r="R66" s="111" t="s">
        <v>1222</v>
      </c>
      <c r="S66" s="1755"/>
      <c r="T66" s="1755"/>
      <c r="U66" s="1755"/>
      <c r="V66" s="1755"/>
      <c r="W66" s="1755"/>
      <c r="X66" s="1755"/>
      <c r="Y66" s="1755"/>
      <c r="Z66" s="1755"/>
      <c r="AA66" s="1755"/>
      <c r="AB66" s="1755"/>
      <c r="AC66" s="1755"/>
      <c r="AD66" s="1755"/>
      <c r="AE66" s="1755"/>
      <c r="AF66" s="1755"/>
      <c r="AG66" s="1755"/>
      <c r="AH66" s="1755"/>
      <c r="AI66" s="1755"/>
      <c r="AJ66" s="152" t="s">
        <v>1223</v>
      </c>
      <c r="AK66" s="105"/>
      <c r="AL66" s="60"/>
      <c r="AM66" s="60"/>
      <c r="AN66" s="60"/>
      <c r="AO66" s="119"/>
      <c r="AP66" s="57"/>
      <c r="AQ66" s="106"/>
    </row>
    <row r="67" spans="1:43" ht="12" customHeight="1">
      <c r="A67" s="1629"/>
      <c r="B67" s="119"/>
      <c r="C67" s="57"/>
      <c r="D67" s="57"/>
      <c r="E67" s="103"/>
      <c r="F67" s="131"/>
      <c r="G67" s="124"/>
      <c r="H67" s="132"/>
      <c r="I67" s="119"/>
      <c r="J67" s="57"/>
      <c r="K67" s="103"/>
      <c r="L67" s="1968" t="s">
        <v>618</v>
      </c>
      <c r="M67" s="119" t="s">
        <v>220</v>
      </c>
      <c r="N67" s="57"/>
      <c r="O67" s="57"/>
      <c r="P67" s="103"/>
      <c r="Q67" s="138" t="s">
        <v>512</v>
      </c>
      <c r="R67" s="109" t="s">
        <v>1274</v>
      </c>
      <c r="S67" s="109"/>
      <c r="T67" s="717"/>
      <c r="U67" s="139" t="s">
        <v>1275</v>
      </c>
      <c r="V67" s="109"/>
      <c r="W67" s="1743"/>
      <c r="X67" s="1743"/>
      <c r="Y67" s="1743"/>
      <c r="Z67" s="1743"/>
      <c r="AA67" s="1743"/>
      <c r="AB67" s="1743"/>
      <c r="AC67" s="1743"/>
      <c r="AD67" s="1743"/>
      <c r="AE67" s="1743"/>
      <c r="AF67" s="1743"/>
      <c r="AG67" s="1743"/>
      <c r="AH67" s="1743"/>
      <c r="AI67" s="1743"/>
      <c r="AJ67" s="181" t="s">
        <v>1317</v>
      </c>
      <c r="AK67" s="105"/>
      <c r="AL67" s="60"/>
      <c r="AM67" s="60"/>
      <c r="AN67" s="60"/>
      <c r="AO67" s="119"/>
      <c r="AP67" s="57"/>
      <c r="AQ67" s="106"/>
    </row>
    <row r="68" spans="1:43" ht="12" customHeight="1">
      <c r="A68" s="1629"/>
      <c r="B68" s="119"/>
      <c r="C68" s="57"/>
      <c r="D68" s="57"/>
      <c r="E68" s="103"/>
      <c r="F68" s="131"/>
      <c r="G68" s="124"/>
      <c r="H68" s="132"/>
      <c r="I68" s="119"/>
      <c r="J68" s="57"/>
      <c r="K68" s="103"/>
      <c r="L68" s="1969"/>
      <c r="M68" s="119" t="s">
        <v>614</v>
      </c>
      <c r="N68" s="57"/>
      <c r="O68" s="57"/>
      <c r="P68" s="103"/>
      <c r="Q68" s="119"/>
      <c r="R68" s="58" t="s">
        <v>1278</v>
      </c>
      <c r="S68" s="57"/>
      <c r="T68" s="698"/>
      <c r="U68" s="118" t="s">
        <v>1275</v>
      </c>
      <c r="V68" s="57"/>
      <c r="W68" s="1759"/>
      <c r="X68" s="1759"/>
      <c r="Y68" s="1759"/>
      <c r="Z68" s="1759"/>
      <c r="AA68" s="1759"/>
      <c r="AB68" s="1759"/>
      <c r="AC68" s="1759"/>
      <c r="AD68" s="1759"/>
      <c r="AE68" s="1759"/>
      <c r="AF68" s="1759"/>
      <c r="AG68" s="1759"/>
      <c r="AH68" s="1759"/>
      <c r="AI68" s="1759"/>
      <c r="AJ68" s="121" t="s">
        <v>1317</v>
      </c>
      <c r="AK68" s="105"/>
      <c r="AL68" s="60"/>
      <c r="AM68" s="60"/>
      <c r="AN68" s="60"/>
      <c r="AO68" s="119"/>
      <c r="AP68" s="57"/>
      <c r="AQ68" s="106"/>
    </row>
    <row r="69" spans="1:43" ht="12" customHeight="1">
      <c r="A69" s="1629"/>
      <c r="B69" s="119"/>
      <c r="C69" s="57"/>
      <c r="D69" s="57"/>
      <c r="E69" s="103"/>
      <c r="F69" s="131"/>
      <c r="G69" s="124"/>
      <c r="H69" s="132"/>
      <c r="I69" s="119"/>
      <c r="J69" s="57"/>
      <c r="K69" s="103"/>
      <c r="L69" s="1969"/>
      <c r="M69" s="119"/>
      <c r="N69" s="57"/>
      <c r="O69" s="57"/>
      <c r="P69" s="103"/>
      <c r="Q69" s="182"/>
      <c r="R69" s="176" t="s">
        <v>1589</v>
      </c>
      <c r="S69" s="177"/>
      <c r="T69" s="716"/>
      <c r="U69" s="178" t="s">
        <v>1275</v>
      </c>
      <c r="V69" s="175"/>
      <c r="W69" s="1966"/>
      <c r="X69" s="1966"/>
      <c r="Y69" s="1966"/>
      <c r="Z69" s="1966"/>
      <c r="AA69" s="1966"/>
      <c r="AB69" s="1966"/>
      <c r="AC69" s="1966"/>
      <c r="AD69" s="1966"/>
      <c r="AE69" s="1966"/>
      <c r="AF69" s="1966"/>
      <c r="AG69" s="1966"/>
      <c r="AH69" s="1966"/>
      <c r="AI69" s="1966"/>
      <c r="AJ69" s="179" t="s">
        <v>1317</v>
      </c>
      <c r="AK69" s="105"/>
      <c r="AL69" s="60"/>
      <c r="AM69" s="60"/>
      <c r="AN69" s="60"/>
      <c r="AO69" s="119"/>
      <c r="AP69" s="57"/>
      <c r="AQ69" s="106"/>
    </row>
    <row r="70" spans="1:43" ht="12" customHeight="1">
      <c r="A70" s="1629"/>
      <c r="B70" s="119"/>
      <c r="C70" s="57"/>
      <c r="D70" s="57"/>
      <c r="E70" s="103"/>
      <c r="F70" s="131"/>
      <c r="G70" s="124"/>
      <c r="H70" s="132"/>
      <c r="I70" s="119"/>
      <c r="J70" s="57"/>
      <c r="K70" s="103"/>
      <c r="L70" s="1969"/>
      <c r="M70" s="119"/>
      <c r="N70" s="57"/>
      <c r="O70" s="57"/>
      <c r="P70" s="103"/>
      <c r="Q70" s="119" t="s">
        <v>512</v>
      </c>
      <c r="R70" s="57" t="s">
        <v>1286</v>
      </c>
      <c r="S70" s="57"/>
      <c r="T70" s="57"/>
      <c r="U70" s="57"/>
      <c r="V70" s="57"/>
      <c r="W70" s="57"/>
      <c r="X70" s="57"/>
      <c r="Y70" s="57"/>
      <c r="Z70" s="57"/>
      <c r="AA70" s="57"/>
      <c r="AB70" s="58"/>
      <c r="AC70" s="58"/>
      <c r="AD70" s="58"/>
      <c r="AE70" s="58"/>
      <c r="AF70" s="57"/>
      <c r="AG70" s="57"/>
      <c r="AH70" s="57"/>
      <c r="AI70" s="57"/>
      <c r="AJ70" s="103"/>
      <c r="AK70" s="105"/>
      <c r="AL70" s="60"/>
      <c r="AM70" s="60"/>
      <c r="AN70" s="60"/>
      <c r="AO70" s="119"/>
      <c r="AP70" s="57"/>
      <c r="AQ70" s="106"/>
    </row>
    <row r="71" spans="1:43" ht="12" customHeight="1">
      <c r="A71" s="1629"/>
      <c r="B71" s="119"/>
      <c r="C71" s="57"/>
      <c r="D71" s="57"/>
      <c r="E71" s="103"/>
      <c r="F71" s="131"/>
      <c r="G71" s="124"/>
      <c r="H71" s="132"/>
      <c r="I71" s="119"/>
      <c r="J71" s="57"/>
      <c r="K71" s="103"/>
      <c r="L71" s="1969"/>
      <c r="M71" s="119"/>
      <c r="N71" s="57"/>
      <c r="O71" s="57"/>
      <c r="P71" s="103"/>
      <c r="Q71" s="119"/>
      <c r="R71" s="120" t="s">
        <v>983</v>
      </c>
      <c r="S71" s="714" t="s">
        <v>1107</v>
      </c>
      <c r="T71" s="57" t="s">
        <v>1283</v>
      </c>
      <c r="U71" s="57"/>
      <c r="V71" s="57"/>
      <c r="W71" s="714" t="s">
        <v>1107</v>
      </c>
      <c r="X71" s="58" t="s">
        <v>1284</v>
      </c>
      <c r="Y71" s="57"/>
      <c r="Z71" s="57"/>
      <c r="AA71" s="1759"/>
      <c r="AB71" s="1759"/>
      <c r="AC71" s="1759"/>
      <c r="AD71" s="1759"/>
      <c r="AE71" s="1759"/>
      <c r="AF71" s="1759"/>
      <c r="AG71" s="1759"/>
      <c r="AH71" s="57" t="s">
        <v>1587</v>
      </c>
      <c r="AI71" s="57"/>
      <c r="AJ71" s="103"/>
      <c r="AK71" s="105"/>
      <c r="AL71" s="60"/>
      <c r="AM71" s="60"/>
      <c r="AN71" s="60"/>
      <c r="AO71" s="119"/>
      <c r="AP71" s="57"/>
      <c r="AQ71" s="106"/>
    </row>
    <row r="72" spans="1:43" ht="12" customHeight="1">
      <c r="A72" s="1629"/>
      <c r="B72" s="119"/>
      <c r="C72" s="57"/>
      <c r="D72" s="57"/>
      <c r="E72" s="103"/>
      <c r="F72" s="131"/>
      <c r="G72" s="124"/>
      <c r="H72" s="132"/>
      <c r="I72" s="119"/>
      <c r="J72" s="57"/>
      <c r="K72" s="103"/>
      <c r="L72" s="1969"/>
      <c r="M72" s="119"/>
      <c r="N72" s="57"/>
      <c r="O72" s="57"/>
      <c r="P72" s="103"/>
      <c r="Q72" s="119"/>
      <c r="R72" s="57" t="s">
        <v>1588</v>
      </c>
      <c r="S72" s="57"/>
      <c r="T72" s="58"/>
      <c r="U72" s="58"/>
      <c r="V72" s="58"/>
      <c r="W72" s="58"/>
      <c r="X72" s="57"/>
      <c r="Y72" s="714" t="s">
        <v>1107</v>
      </c>
      <c r="Z72" s="57" t="s">
        <v>1228</v>
      </c>
      <c r="AA72" s="57"/>
      <c r="AB72" s="58"/>
      <c r="AC72" s="58"/>
      <c r="AD72" s="58"/>
      <c r="AE72" s="58"/>
      <c r="AF72" s="57"/>
      <c r="AG72" s="57"/>
      <c r="AH72" s="57"/>
      <c r="AI72" s="57"/>
      <c r="AJ72" s="103"/>
      <c r="AK72" s="105"/>
      <c r="AL72" s="60"/>
      <c r="AM72" s="60"/>
      <c r="AN72" s="60"/>
      <c r="AO72" s="119"/>
      <c r="AP72" s="57"/>
      <c r="AQ72" s="106"/>
    </row>
    <row r="73" spans="1:43" ht="12" customHeight="1">
      <c r="A73" s="1629"/>
      <c r="B73" s="119"/>
      <c r="C73" s="57"/>
      <c r="D73" s="57"/>
      <c r="E73" s="103"/>
      <c r="F73" s="131"/>
      <c r="G73" s="124"/>
      <c r="H73" s="132"/>
      <c r="I73" s="119"/>
      <c r="J73" s="57"/>
      <c r="K73" s="103"/>
      <c r="L73" s="1969"/>
      <c r="M73" s="119"/>
      <c r="N73" s="57"/>
      <c r="O73" s="57"/>
      <c r="P73" s="103"/>
      <c r="Q73" s="119"/>
      <c r="R73" s="58"/>
      <c r="S73" s="57"/>
      <c r="T73" s="57"/>
      <c r="U73" s="57"/>
      <c r="V73" s="57"/>
      <c r="W73" s="57"/>
      <c r="X73" s="57"/>
      <c r="Y73" s="714" t="s">
        <v>1107</v>
      </c>
      <c r="Z73" s="57" t="s">
        <v>1291</v>
      </c>
      <c r="AA73" s="57"/>
      <c r="AB73" s="57" t="s">
        <v>271</v>
      </c>
      <c r="AC73" s="714" t="s">
        <v>1107</v>
      </c>
      <c r="AD73" s="57" t="s">
        <v>746</v>
      </c>
      <c r="AF73" s="714" t="s">
        <v>1107</v>
      </c>
      <c r="AG73" s="57" t="s">
        <v>916</v>
      </c>
      <c r="AH73" s="120" t="s">
        <v>779</v>
      </c>
      <c r="AI73" s="57"/>
      <c r="AJ73" s="103"/>
      <c r="AK73" s="105"/>
      <c r="AL73" s="60"/>
      <c r="AM73" s="60"/>
      <c r="AN73" s="60"/>
      <c r="AO73" s="119"/>
      <c r="AP73" s="57"/>
      <c r="AQ73" s="106"/>
    </row>
    <row r="74" spans="1:43" ht="12" customHeight="1">
      <c r="A74" s="1629"/>
      <c r="B74" s="119"/>
      <c r="C74" s="57"/>
      <c r="D74" s="57"/>
      <c r="E74" s="103"/>
      <c r="F74" s="131"/>
      <c r="G74" s="124"/>
      <c r="H74" s="132"/>
      <c r="I74" s="119"/>
      <c r="J74" s="57"/>
      <c r="K74" s="103"/>
      <c r="L74" s="1969"/>
      <c r="M74" s="138" t="s">
        <v>606</v>
      </c>
      <c r="N74" s="109"/>
      <c r="O74" s="109"/>
      <c r="P74" s="110"/>
      <c r="Q74" s="138" t="s">
        <v>1734</v>
      </c>
      <c r="R74" s="109" t="s">
        <v>1274</v>
      </c>
      <c r="S74" s="109"/>
      <c r="T74" s="717"/>
      <c r="U74" s="139" t="s">
        <v>1275</v>
      </c>
      <c r="V74" s="109"/>
      <c r="W74" s="1743"/>
      <c r="X74" s="1743"/>
      <c r="Y74" s="1743"/>
      <c r="Z74" s="1743"/>
      <c r="AA74" s="1743"/>
      <c r="AB74" s="1743"/>
      <c r="AC74" s="1743"/>
      <c r="AD74" s="1743"/>
      <c r="AE74" s="1743"/>
      <c r="AF74" s="1743"/>
      <c r="AG74" s="1743"/>
      <c r="AH74" s="1743"/>
      <c r="AI74" s="1743"/>
      <c r="AJ74" s="181" t="s">
        <v>1317</v>
      </c>
      <c r="AK74" s="105"/>
      <c r="AL74" s="60"/>
      <c r="AM74" s="60"/>
      <c r="AN74" s="60"/>
      <c r="AO74" s="119"/>
      <c r="AP74" s="57"/>
      <c r="AQ74" s="106"/>
    </row>
    <row r="75" spans="1:43" ht="12" customHeight="1">
      <c r="A75" s="1629"/>
      <c r="B75" s="119"/>
      <c r="C75" s="57"/>
      <c r="D75" s="57"/>
      <c r="E75" s="103"/>
      <c r="F75" s="131"/>
      <c r="G75" s="124"/>
      <c r="H75" s="132"/>
      <c r="I75" s="119"/>
      <c r="J75" s="57"/>
      <c r="K75" s="103"/>
      <c r="L75" s="697" t="s">
        <v>1107</v>
      </c>
      <c r="M75" s="119" t="s">
        <v>407</v>
      </c>
      <c r="N75" s="57"/>
      <c r="O75" s="57"/>
      <c r="P75" s="103"/>
      <c r="Q75" s="119"/>
      <c r="R75" s="58" t="s">
        <v>1278</v>
      </c>
      <c r="S75" s="57"/>
      <c r="T75" s="698"/>
      <c r="U75" s="118" t="s">
        <v>1275</v>
      </c>
      <c r="V75" s="57"/>
      <c r="W75" s="1759"/>
      <c r="X75" s="1759"/>
      <c r="Y75" s="1759"/>
      <c r="Z75" s="1759"/>
      <c r="AA75" s="1759"/>
      <c r="AB75" s="1759"/>
      <c r="AC75" s="1759"/>
      <c r="AD75" s="1759"/>
      <c r="AE75" s="1759"/>
      <c r="AF75" s="1759"/>
      <c r="AG75" s="1759"/>
      <c r="AH75" s="1759"/>
      <c r="AI75" s="1759"/>
      <c r="AJ75" s="121" t="s">
        <v>1317</v>
      </c>
      <c r="AK75" s="105"/>
      <c r="AL75" s="60"/>
      <c r="AM75" s="60"/>
      <c r="AN75" s="60"/>
      <c r="AO75" s="119"/>
      <c r="AP75" s="57"/>
      <c r="AQ75" s="106"/>
    </row>
    <row r="76" spans="1:43" ht="12" customHeight="1">
      <c r="A76" s="1629"/>
      <c r="B76" s="119"/>
      <c r="C76" s="57"/>
      <c r="D76" s="57"/>
      <c r="E76" s="103"/>
      <c r="F76" s="131"/>
      <c r="G76" s="124"/>
      <c r="H76" s="132"/>
      <c r="I76" s="119"/>
      <c r="J76" s="57"/>
      <c r="K76" s="103"/>
      <c r="L76" s="1969" t="s">
        <v>163</v>
      </c>
      <c r="M76" s="119"/>
      <c r="N76" s="57"/>
      <c r="O76" s="57"/>
      <c r="P76" s="103"/>
      <c r="Q76" s="182"/>
      <c r="R76" s="176" t="s">
        <v>221</v>
      </c>
      <c r="S76" s="177"/>
      <c r="T76" s="716"/>
      <c r="U76" s="178" t="s">
        <v>1275</v>
      </c>
      <c r="V76" s="175"/>
      <c r="W76" s="1966"/>
      <c r="X76" s="1966"/>
      <c r="Y76" s="1966"/>
      <c r="Z76" s="1966"/>
      <c r="AA76" s="1966"/>
      <c r="AB76" s="1966"/>
      <c r="AC76" s="1966"/>
      <c r="AD76" s="1966"/>
      <c r="AE76" s="1966"/>
      <c r="AF76" s="1966"/>
      <c r="AG76" s="1966"/>
      <c r="AH76" s="1966"/>
      <c r="AI76" s="1966"/>
      <c r="AJ76" s="179" t="s">
        <v>1317</v>
      </c>
      <c r="AK76" s="105"/>
      <c r="AL76" s="60"/>
      <c r="AM76" s="60"/>
      <c r="AN76" s="60"/>
      <c r="AO76" s="119"/>
      <c r="AP76" s="57"/>
      <c r="AQ76" s="106"/>
    </row>
    <row r="77" spans="1:43" ht="12" customHeight="1">
      <c r="A77" s="1629"/>
      <c r="B77" s="119"/>
      <c r="C77" s="57"/>
      <c r="D77" s="57"/>
      <c r="E77" s="103"/>
      <c r="F77" s="131"/>
      <c r="G77" s="124"/>
      <c r="H77" s="132"/>
      <c r="I77" s="119"/>
      <c r="J77" s="57"/>
      <c r="K77" s="103"/>
      <c r="L77" s="1969"/>
      <c r="M77" s="119"/>
      <c r="N77" s="57"/>
      <c r="O77" s="57"/>
      <c r="P77" s="103"/>
      <c r="Q77" s="119" t="s">
        <v>512</v>
      </c>
      <c r="R77" s="57" t="s">
        <v>607</v>
      </c>
      <c r="S77" s="57"/>
      <c r="T77" s="714" t="s">
        <v>1107</v>
      </c>
      <c r="U77" s="57" t="s">
        <v>608</v>
      </c>
      <c r="V77" s="57"/>
      <c r="W77" s="714" t="s">
        <v>1107</v>
      </c>
      <c r="X77" s="57" t="s">
        <v>1590</v>
      </c>
      <c r="Y77" s="57"/>
      <c r="Z77" s="57"/>
      <c r="AA77" s="57"/>
      <c r="AB77" s="714" t="s">
        <v>1107</v>
      </c>
      <c r="AC77" s="58" t="s">
        <v>617</v>
      </c>
      <c r="AD77" s="58"/>
      <c r="AE77" s="58"/>
      <c r="AF77" s="170"/>
      <c r="AG77" s="170"/>
      <c r="AH77" s="170"/>
      <c r="AI77" s="170"/>
      <c r="AJ77" s="180"/>
      <c r="AK77" s="105"/>
      <c r="AL77" s="60"/>
      <c r="AM77" s="60"/>
      <c r="AN77" s="60"/>
      <c r="AO77" s="119"/>
      <c r="AP77" s="57"/>
      <c r="AQ77" s="106"/>
    </row>
    <row r="78" spans="1:43" ht="12" customHeight="1">
      <c r="A78" s="1629"/>
      <c r="B78" s="119"/>
      <c r="C78" s="57"/>
      <c r="D78" s="57"/>
      <c r="E78" s="103"/>
      <c r="F78" s="131"/>
      <c r="G78" s="124"/>
      <c r="H78" s="132"/>
      <c r="I78" s="119"/>
      <c r="J78" s="57"/>
      <c r="K78" s="103"/>
      <c r="L78" s="1969"/>
      <c r="M78" s="119"/>
      <c r="N78" s="57"/>
      <c r="O78" s="57"/>
      <c r="P78" s="103"/>
      <c r="Q78" s="119"/>
      <c r="R78" s="57"/>
      <c r="S78" s="57"/>
      <c r="T78" s="714" t="s">
        <v>1107</v>
      </c>
      <c r="U78" s="58" t="s">
        <v>609</v>
      </c>
      <c r="V78" s="58"/>
      <c r="W78" s="58"/>
      <c r="X78" s="1759"/>
      <c r="Y78" s="1759"/>
      <c r="Z78" s="1759"/>
      <c r="AA78" s="1759"/>
      <c r="AB78" s="1759"/>
      <c r="AC78" s="1759"/>
      <c r="AD78" s="1759"/>
      <c r="AE78" s="1759"/>
      <c r="AF78" s="1759"/>
      <c r="AG78" s="1759"/>
      <c r="AH78" s="1759"/>
      <c r="AI78" s="1759"/>
      <c r="AJ78" s="180" t="s">
        <v>1591</v>
      </c>
      <c r="AK78" s="105"/>
      <c r="AL78" s="60"/>
      <c r="AM78" s="60"/>
      <c r="AN78" s="60"/>
      <c r="AO78" s="119"/>
      <c r="AP78" s="57"/>
      <c r="AQ78" s="106"/>
    </row>
    <row r="79" spans="1:43" ht="12" customHeight="1">
      <c r="A79" s="1629"/>
      <c r="B79" s="119"/>
      <c r="C79" s="57"/>
      <c r="D79" s="57"/>
      <c r="E79" s="103"/>
      <c r="F79" s="131"/>
      <c r="G79" s="124"/>
      <c r="H79" s="132"/>
      <c r="I79" s="119"/>
      <c r="J79" s="57"/>
      <c r="K79" s="103"/>
      <c r="L79" s="1969"/>
      <c r="M79" s="119"/>
      <c r="N79" s="57"/>
      <c r="O79" s="57"/>
      <c r="P79" s="103"/>
      <c r="Q79" s="119" t="s">
        <v>424</v>
      </c>
      <c r="R79" s="57" t="s">
        <v>610</v>
      </c>
      <c r="S79" s="57"/>
      <c r="T79" s="714" t="s">
        <v>1107</v>
      </c>
      <c r="U79" s="57" t="s">
        <v>1283</v>
      </c>
      <c r="V79" s="57"/>
      <c r="W79" s="57"/>
      <c r="X79" s="57"/>
      <c r="Y79" s="714" t="s">
        <v>1107</v>
      </c>
      <c r="Z79" s="58" t="s">
        <v>609</v>
      </c>
      <c r="AA79" s="57"/>
      <c r="AB79" s="58"/>
      <c r="AC79" s="1652"/>
      <c r="AD79" s="1652"/>
      <c r="AE79" s="1652"/>
      <c r="AF79" s="1652"/>
      <c r="AG79" s="1652"/>
      <c r="AH79" s="1652"/>
      <c r="AI79" s="1652"/>
      <c r="AJ79" s="180" t="s">
        <v>1591</v>
      </c>
      <c r="AK79" s="105"/>
      <c r="AL79" s="60"/>
      <c r="AM79" s="60"/>
      <c r="AN79" s="60"/>
      <c r="AO79" s="119"/>
      <c r="AP79" s="57"/>
      <c r="AQ79" s="106"/>
    </row>
    <row r="80" spans="1:43" ht="12" customHeight="1">
      <c r="A80" s="1629"/>
      <c r="B80" s="119"/>
      <c r="C80" s="57"/>
      <c r="D80" s="57"/>
      <c r="E80" s="103"/>
      <c r="F80" s="131"/>
      <c r="G80" s="124"/>
      <c r="H80" s="132"/>
      <c r="I80" s="119"/>
      <c r="J80" s="57"/>
      <c r="K80" s="103"/>
      <c r="L80" s="1969"/>
      <c r="M80" s="138" t="s">
        <v>1763</v>
      </c>
      <c r="N80" s="109"/>
      <c r="O80" s="109"/>
      <c r="P80" s="110"/>
      <c r="Q80" s="138" t="s">
        <v>424</v>
      </c>
      <c r="R80" s="109" t="s">
        <v>1301</v>
      </c>
      <c r="S80" s="109"/>
      <c r="T80" s="109"/>
      <c r="U80" s="109"/>
      <c r="V80" s="109"/>
      <c r="W80" s="109"/>
      <c r="X80" s="109"/>
      <c r="Y80" s="109"/>
      <c r="Z80" s="109"/>
      <c r="AA80" s="109"/>
      <c r="AB80" s="153"/>
      <c r="AC80" s="153"/>
      <c r="AD80" s="109"/>
      <c r="AE80" s="153"/>
      <c r="AF80" s="153"/>
      <c r="AG80" s="109"/>
      <c r="AH80" s="109"/>
      <c r="AI80" s="109"/>
      <c r="AJ80" s="110"/>
      <c r="AK80" s="105"/>
      <c r="AL80" s="60"/>
      <c r="AM80" s="60"/>
      <c r="AN80" s="60"/>
      <c r="AO80" s="119"/>
      <c r="AP80" s="57"/>
      <c r="AQ80" s="106"/>
    </row>
    <row r="81" spans="1:43" ht="12" customHeight="1" thickBot="1">
      <c r="A81" s="1630"/>
      <c r="B81" s="140"/>
      <c r="C81" s="126"/>
      <c r="D81" s="126"/>
      <c r="E81" s="128"/>
      <c r="F81" s="523"/>
      <c r="G81" s="432"/>
      <c r="H81" s="524"/>
      <c r="I81" s="140"/>
      <c r="J81" s="126"/>
      <c r="K81" s="128"/>
      <c r="L81" s="644"/>
      <c r="M81" s="140"/>
      <c r="N81" s="126"/>
      <c r="O81" s="126"/>
      <c r="P81" s="128"/>
      <c r="Q81" s="140"/>
      <c r="R81" s="126" t="s">
        <v>1222</v>
      </c>
      <c r="S81" s="1807"/>
      <c r="T81" s="1807"/>
      <c r="U81" s="1807"/>
      <c r="V81" s="1807"/>
      <c r="W81" s="1807"/>
      <c r="X81" s="1807"/>
      <c r="Y81" s="1807"/>
      <c r="Z81" s="1807"/>
      <c r="AA81" s="1807"/>
      <c r="AB81" s="1807"/>
      <c r="AC81" s="1807"/>
      <c r="AD81" s="1807"/>
      <c r="AE81" s="1807"/>
      <c r="AF81" s="1807"/>
      <c r="AG81" s="1807"/>
      <c r="AH81" s="1807"/>
      <c r="AI81" s="1807"/>
      <c r="AJ81" s="128" t="s">
        <v>1223</v>
      </c>
      <c r="AK81" s="129"/>
      <c r="AL81" s="645"/>
      <c r="AM81" s="645"/>
      <c r="AN81" s="645"/>
      <c r="AO81" s="140"/>
      <c r="AP81" s="126"/>
      <c r="AQ81" s="130"/>
    </row>
    <row r="82" spans="1:43" ht="12" customHeight="1">
      <c r="A82" s="646"/>
      <c r="B82" s="120"/>
      <c r="C82" s="120"/>
      <c r="D82" s="120"/>
      <c r="E82" s="120" t="s">
        <v>1656</v>
      </c>
      <c r="F82" s="57" t="s">
        <v>619</v>
      </c>
      <c r="G82" s="57"/>
      <c r="H82" s="57"/>
      <c r="I82" s="57"/>
      <c r="J82" s="57"/>
      <c r="K82" s="57"/>
      <c r="L82" s="646"/>
      <c r="M82" s="57"/>
      <c r="N82" s="57"/>
      <c r="O82" s="57"/>
      <c r="P82" s="57"/>
      <c r="Q82" s="57"/>
      <c r="R82" s="124"/>
      <c r="S82" s="124"/>
      <c r="T82" s="124"/>
      <c r="U82" s="124"/>
      <c r="V82" s="124"/>
      <c r="W82" s="124"/>
      <c r="X82" s="124"/>
      <c r="Y82" s="124"/>
      <c r="Z82" s="124"/>
      <c r="AA82" s="57"/>
      <c r="AB82" s="58"/>
      <c r="AC82" s="124"/>
      <c r="AD82" s="124"/>
      <c r="AE82" s="124"/>
      <c r="AF82" s="124"/>
      <c r="AG82" s="124"/>
      <c r="AH82" s="124"/>
      <c r="AI82" s="124"/>
      <c r="AJ82" s="57"/>
      <c r="AK82" s="58"/>
      <c r="AL82" s="60"/>
      <c r="AM82" s="60"/>
      <c r="AN82" s="60"/>
      <c r="AO82" s="57"/>
      <c r="AP82" s="57"/>
      <c r="AQ82" s="57"/>
    </row>
    <row r="83" spans="1:43" ht="12" customHeight="1">
      <c r="A83" s="646"/>
      <c r="B83" s="57"/>
      <c r="C83" s="57"/>
      <c r="D83" s="57"/>
      <c r="E83" s="57"/>
      <c r="F83" s="57" t="s">
        <v>620</v>
      </c>
      <c r="G83" s="57"/>
      <c r="H83" s="57"/>
      <c r="I83" s="57"/>
      <c r="J83" s="57"/>
      <c r="K83" s="57"/>
      <c r="L83" s="646"/>
      <c r="M83" s="57"/>
      <c r="N83" s="57"/>
      <c r="O83" s="57"/>
      <c r="P83" s="57"/>
      <c r="Q83" s="57"/>
      <c r="R83" s="124"/>
      <c r="S83" s="124"/>
      <c r="T83" s="124"/>
      <c r="U83" s="124"/>
      <c r="V83" s="124"/>
      <c r="W83" s="124"/>
      <c r="X83" s="124"/>
      <c r="Y83" s="124"/>
      <c r="Z83" s="124"/>
      <c r="AA83" s="57"/>
      <c r="AB83" s="58"/>
      <c r="AC83" s="124"/>
      <c r="AD83" s="124"/>
      <c r="AE83" s="124"/>
      <c r="AF83" s="124"/>
      <c r="AG83" s="124"/>
      <c r="AH83" s="124"/>
      <c r="AI83" s="124"/>
      <c r="AJ83" s="57"/>
      <c r="AK83" s="58"/>
      <c r="AL83" s="60"/>
      <c r="AM83" s="60"/>
      <c r="AN83" s="60"/>
      <c r="AO83" s="57"/>
      <c r="AP83" s="57"/>
      <c r="AQ83" s="57"/>
    </row>
    <row r="84" spans="1:43" ht="12" customHeight="1">
      <c r="A84" s="646"/>
      <c r="B84" s="57"/>
      <c r="C84" s="57"/>
      <c r="D84" s="57"/>
      <c r="E84" s="57"/>
      <c r="F84" s="57" t="s">
        <v>621</v>
      </c>
      <c r="G84" s="57"/>
      <c r="H84" s="57"/>
      <c r="I84" s="57"/>
      <c r="J84" s="57"/>
      <c r="K84" s="57"/>
      <c r="L84" s="646"/>
      <c r="M84" s="57"/>
      <c r="N84" s="57"/>
      <c r="O84" s="57"/>
      <c r="P84" s="57"/>
      <c r="Q84" s="57"/>
      <c r="R84" s="124"/>
      <c r="S84" s="124"/>
      <c r="T84" s="124"/>
      <c r="U84" s="124"/>
      <c r="V84" s="124"/>
      <c r="W84" s="124"/>
      <c r="X84" s="124"/>
      <c r="Y84" s="124"/>
      <c r="Z84" s="124"/>
      <c r="AA84" s="57"/>
      <c r="AB84" s="58"/>
      <c r="AC84" s="124"/>
      <c r="AD84" s="124"/>
      <c r="AE84" s="124"/>
      <c r="AF84" s="124"/>
      <c r="AG84" s="124"/>
      <c r="AH84" s="124"/>
      <c r="AI84" s="124"/>
      <c r="AJ84" s="57"/>
      <c r="AK84" s="58"/>
      <c r="AL84" s="60"/>
      <c r="AM84" s="60"/>
      <c r="AN84" s="60"/>
      <c r="AO84" s="57"/>
      <c r="AP84" s="57"/>
      <c r="AQ84" s="57"/>
    </row>
    <row r="85" spans="1:43" ht="12" customHeight="1">
      <c r="A85" s="57"/>
      <c r="B85" s="57"/>
      <c r="C85" s="57"/>
      <c r="D85" s="57"/>
      <c r="E85" s="57"/>
      <c r="F85" s="57" t="s">
        <v>622</v>
      </c>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0"/>
      <c r="AP85" s="57"/>
      <c r="AQ85" s="57"/>
    </row>
    <row r="86" spans="1:43" ht="12" customHeight="1"/>
    <row r="87" spans="1:43" ht="12" customHeight="1"/>
    <row r="88" spans="1:43" ht="12" customHeight="1"/>
    <row r="89" spans="1:43" ht="12" customHeight="1"/>
    <row r="90" spans="1:43" ht="12" customHeight="1"/>
    <row r="91" spans="1:43" ht="12" customHeight="1"/>
    <row r="92" spans="1:43" ht="12" customHeight="1"/>
    <row r="93" spans="1:43" ht="12" customHeight="1"/>
    <row r="94" spans="1:43" ht="12" customHeight="1"/>
    <row r="95" spans="1:43" ht="12" customHeight="1"/>
    <row r="96" spans="1:43" ht="12" customHeight="1"/>
    <row r="97" ht="12" customHeight="1"/>
    <row r="98" ht="12" customHeight="1"/>
    <row r="99" ht="12" customHeight="1"/>
    <row r="100" ht="12" customHeight="1"/>
    <row r="101" ht="12" customHeight="1"/>
  </sheetData>
  <mergeCells count="80">
    <mergeCell ref="S81:AI81"/>
    <mergeCell ref="W75:AI75"/>
    <mergeCell ref="L76:L80"/>
    <mergeCell ref="W76:AI76"/>
    <mergeCell ref="X78:AI78"/>
    <mergeCell ref="AC79:AI79"/>
    <mergeCell ref="AC64:AI64"/>
    <mergeCell ref="S66:AI66"/>
    <mergeCell ref="L67:L74"/>
    <mergeCell ref="W67:AI67"/>
    <mergeCell ref="W68:AI68"/>
    <mergeCell ref="W69:AI69"/>
    <mergeCell ref="AA71:AG71"/>
    <mergeCell ref="W74:AI74"/>
    <mergeCell ref="W59:AI59"/>
    <mergeCell ref="W60:AI60"/>
    <mergeCell ref="W61:AI61"/>
    <mergeCell ref="X63:AI63"/>
    <mergeCell ref="F48:H48"/>
    <mergeCell ref="AA49:AE49"/>
    <mergeCell ref="AC51:AF51"/>
    <mergeCell ref="S58:AI58"/>
    <mergeCell ref="F42:H42"/>
    <mergeCell ref="L43:L47"/>
    <mergeCell ref="F44:H44"/>
    <mergeCell ref="W44:AI44"/>
    <mergeCell ref="W45:AI45"/>
    <mergeCell ref="F46:H46"/>
    <mergeCell ref="W46:AI46"/>
    <mergeCell ref="AD47:AG47"/>
    <mergeCell ref="F26:H26"/>
    <mergeCell ref="AF30:AI30"/>
    <mergeCell ref="AC31:AI31"/>
    <mergeCell ref="S33:AI33"/>
    <mergeCell ref="L34:L41"/>
    <mergeCell ref="W34:AI34"/>
    <mergeCell ref="W35:AI35"/>
    <mergeCell ref="W36:AI36"/>
    <mergeCell ref="AA38:AG38"/>
    <mergeCell ref="AA40:AG40"/>
    <mergeCell ref="B28:E28"/>
    <mergeCell ref="F28:H28"/>
    <mergeCell ref="AK11:AN11"/>
    <mergeCell ref="AO11:AQ11"/>
    <mergeCell ref="A12:A81"/>
    <mergeCell ref="W12:AI12"/>
    <mergeCell ref="W13:AI13"/>
    <mergeCell ref="W14:AI14"/>
    <mergeCell ref="AD15:AG15"/>
    <mergeCell ref="AA17:AE17"/>
    <mergeCell ref="S26:AI26"/>
    <mergeCell ref="W27:AI27"/>
    <mergeCell ref="W28:AI28"/>
    <mergeCell ref="W29:AI29"/>
    <mergeCell ref="F22:H22"/>
    <mergeCell ref="F24:H24"/>
    <mergeCell ref="AC19:AF19"/>
    <mergeCell ref="B22:E22"/>
    <mergeCell ref="B11:E11"/>
    <mergeCell ref="F11:H11"/>
    <mergeCell ref="I11:L11"/>
    <mergeCell ref="M11:P11"/>
    <mergeCell ref="F12:H12"/>
    <mergeCell ref="B21:E21"/>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8">
    <dataValidation type="list" allowBlank="1" showInputMessage="1" showErrorMessage="1" sqref="F48:H48 F28" xr:uid="{00000000-0002-0000-1B00-000000000000}">
      <formula1>"□ニ,■ニ"</formula1>
    </dataValidation>
    <dataValidation type="list" allowBlank="1" showInputMessage="1" showErrorMessage="1" sqref="F46:H46 F26" xr:uid="{00000000-0002-0000-1B00-000001000000}">
      <formula1>"□ハ,■ハ"</formula1>
    </dataValidation>
    <dataValidation type="list" allowBlank="1" showInputMessage="1" showErrorMessage="1" sqref="F44:H44 F24" xr:uid="{00000000-0002-0000-1B00-000002000000}">
      <formula1>"□ロ,■ロ"</formula1>
    </dataValidation>
    <dataValidation type="list" allowBlank="1" showInputMessage="1" showErrorMessage="1" sqref="F42:H42 F22" xr:uid="{00000000-0002-0000-1B00-000003000000}">
      <formula1>"□イ,■イ"</formula1>
    </dataValidation>
    <dataValidation type="list" allowBlank="1" showInputMessage="1" showErrorMessage="1" sqref="B28" xr:uid="{00000000-0002-0000-1B00-000004000000}">
      <formula1>"□メゾネット,■メゾネット"</formula1>
    </dataValidation>
    <dataValidation type="list" allowBlank="1" showInputMessage="1" showErrorMessage="1" sqref="B22:E22" xr:uid="{00000000-0002-0000-1B00-000005000000}">
      <formula1>"■該当なし,□該当なし"</formula1>
    </dataValidation>
    <dataValidation type="list" allowBlank="1" showInputMessage="1" showErrorMessage="1" sqref="AF21 W71 Z47 W40 W38 Z15 T62:T64 W77 Y79 T77:T79 AB77 S71 Y72:Y73 AF53 AC53 AB62 V15 AC73 W16:W17 Y18:Y21 AC21 U22 V23 AE23 Z24 AK34:AK38 T30:T31 W30 AK12:AK16 Y31 S38 S40 Y41:Y42 L75 AB30 L42 W43 AF73 W48:W49 Y50:Y53 AF42 AC42 U54 V55 AE55 Z56 V47 W62 Y64" xr:uid="{00000000-0002-0000-1B00-000006000000}">
      <formula1>"■,□"</formula1>
    </dataValidation>
    <dataValidation type="list" allowBlank="1" showInputMessage="1" showErrorMessage="1" sqref="B21:E21" xr:uid="{00000000-0002-0000-1B00-000007000000}">
      <formula1>"■選択無,□選択無"</formula1>
    </dataValidation>
  </dataValidations>
  <printOptions horizontalCentered="1"/>
  <pageMargins left="0.39370078740157483" right="0.39370078740157483" top="0.39370078740157483" bottom="0.24" header="0.39370078740157483" footer="0.33"/>
  <pageSetup paperSize="9" scale="85" orientation="portrait" blackAndWhite="1" verticalDpi="4294967293" r:id="rId1"/>
  <headerFooter alignWithMargins="0"/>
  <ignoredErrors>
    <ignoredError sqref="B21"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623</v>
      </c>
      <c r="AN1" s="1722"/>
      <c r="AO1" s="1722"/>
      <c r="AP1" s="1722"/>
      <c r="AQ1" s="1723"/>
    </row>
    <row r="2" spans="1:43"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row>
    <row r="3" spans="1:43"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row>
    <row r="4" spans="1:43"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row>
    <row r="5" spans="1:43"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row>
    <row r="6" spans="1:4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0"/>
      <c r="AP6" s="57"/>
      <c r="AQ6" s="57"/>
    </row>
    <row r="7" spans="1:4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2688</v>
      </c>
    </row>
    <row r="8" spans="1:4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70"/>
      <c r="AP9" s="57"/>
      <c r="AQ9" s="57"/>
    </row>
    <row r="10" spans="1:4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row>
    <row r="11" spans="1:4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row>
    <row r="12" spans="1:43" ht="12" customHeight="1">
      <c r="A12" s="1628" t="s">
        <v>1256</v>
      </c>
      <c r="B12" s="146" t="s">
        <v>1583</v>
      </c>
      <c r="C12" s="147"/>
      <c r="D12" s="147"/>
      <c r="E12" s="148"/>
      <c r="F12" s="1953" t="str">
        <f>自己評価書表紙!O56</f>
        <v>-</v>
      </c>
      <c r="G12" s="1954"/>
      <c r="H12" s="1955"/>
      <c r="I12" s="525" t="s">
        <v>222</v>
      </c>
      <c r="J12" s="141"/>
      <c r="K12" s="172"/>
      <c r="L12" s="1972" t="s">
        <v>611</v>
      </c>
      <c r="M12" s="525" t="s">
        <v>612</v>
      </c>
      <c r="N12" s="141"/>
      <c r="O12" s="141"/>
      <c r="P12" s="172"/>
      <c r="Q12" s="141" t="s">
        <v>1581</v>
      </c>
      <c r="R12" s="141" t="s">
        <v>1274</v>
      </c>
      <c r="S12" s="141"/>
      <c r="T12" s="715"/>
      <c r="U12" s="173" t="s">
        <v>1275</v>
      </c>
      <c r="V12" s="141"/>
      <c r="W12" s="1965"/>
      <c r="X12" s="1965"/>
      <c r="Y12" s="1965"/>
      <c r="Z12" s="1965"/>
      <c r="AA12" s="1965"/>
      <c r="AB12" s="1965"/>
      <c r="AC12" s="1965"/>
      <c r="AD12" s="1965"/>
      <c r="AE12" s="1965"/>
      <c r="AF12" s="1965"/>
      <c r="AG12" s="1965"/>
      <c r="AH12" s="1965"/>
      <c r="AI12" s="1965"/>
      <c r="AJ12" s="174" t="s">
        <v>1317</v>
      </c>
      <c r="AK12" s="693" t="s">
        <v>1107</v>
      </c>
      <c r="AL12" s="59" t="s">
        <v>160</v>
      </c>
      <c r="AM12" s="59"/>
      <c r="AN12" s="647"/>
      <c r="AO12" s="525" t="s">
        <v>1682</v>
      </c>
      <c r="AP12" s="141" t="s">
        <v>1829</v>
      </c>
      <c r="AQ12" s="526"/>
    </row>
    <row r="13" spans="1:43" ht="12" customHeight="1">
      <c r="A13" s="1970"/>
      <c r="B13" s="119" t="s">
        <v>1276</v>
      </c>
      <c r="C13" s="57"/>
      <c r="D13" s="57"/>
      <c r="E13" s="103"/>
      <c r="F13" s="119"/>
      <c r="G13" s="57"/>
      <c r="H13" s="103"/>
      <c r="I13" s="119"/>
      <c r="J13" s="57"/>
      <c r="K13" s="103"/>
      <c r="L13" s="1969"/>
      <c r="M13" s="119" t="s">
        <v>220</v>
      </c>
      <c r="N13" s="57"/>
      <c r="O13" s="57"/>
      <c r="P13" s="103"/>
      <c r="Q13" s="57"/>
      <c r="R13" s="58" t="s">
        <v>1278</v>
      </c>
      <c r="S13" s="57"/>
      <c r="T13" s="698"/>
      <c r="U13" s="118" t="s">
        <v>1275</v>
      </c>
      <c r="V13" s="57"/>
      <c r="W13" s="1759"/>
      <c r="X13" s="1759"/>
      <c r="Y13" s="1759"/>
      <c r="Z13" s="1759"/>
      <c r="AA13" s="1759"/>
      <c r="AB13" s="1759"/>
      <c r="AC13" s="1759"/>
      <c r="AD13" s="1759"/>
      <c r="AE13" s="1759"/>
      <c r="AF13" s="1759"/>
      <c r="AG13" s="1759"/>
      <c r="AH13" s="1759"/>
      <c r="AI13" s="1759"/>
      <c r="AJ13" s="121" t="s">
        <v>1317</v>
      </c>
      <c r="AK13" s="682" t="s">
        <v>1107</v>
      </c>
      <c r="AL13" s="58" t="s">
        <v>1279</v>
      </c>
      <c r="AM13" s="58"/>
      <c r="AN13" s="60"/>
      <c r="AO13" s="119" t="s">
        <v>1682</v>
      </c>
      <c r="AP13" s="57" t="s">
        <v>1830</v>
      </c>
      <c r="AQ13" s="106"/>
    </row>
    <row r="14" spans="1:43" ht="12" customHeight="1">
      <c r="A14" s="1970"/>
      <c r="B14" s="119" t="s">
        <v>1280</v>
      </c>
      <c r="C14" s="57"/>
      <c r="D14" s="57"/>
      <c r="E14" s="103"/>
      <c r="F14" s="119"/>
      <c r="G14" s="57"/>
      <c r="H14" s="103"/>
      <c r="I14" s="119" t="s">
        <v>624</v>
      </c>
      <c r="J14" s="57"/>
      <c r="K14" s="103"/>
      <c r="L14" s="1969"/>
      <c r="M14" s="119" t="s">
        <v>614</v>
      </c>
      <c r="N14" s="57"/>
      <c r="O14" s="57"/>
      <c r="P14" s="103"/>
      <c r="Q14" s="175"/>
      <c r="R14" s="176" t="s">
        <v>214</v>
      </c>
      <c r="S14" s="177"/>
      <c r="T14" s="716"/>
      <c r="U14" s="178" t="s">
        <v>1275</v>
      </c>
      <c r="V14" s="175"/>
      <c r="W14" s="1966"/>
      <c r="X14" s="1966"/>
      <c r="Y14" s="1966"/>
      <c r="Z14" s="1966"/>
      <c r="AA14" s="1966"/>
      <c r="AB14" s="1966"/>
      <c r="AC14" s="1966"/>
      <c r="AD14" s="1966"/>
      <c r="AE14" s="1966"/>
      <c r="AF14" s="1966"/>
      <c r="AG14" s="1966"/>
      <c r="AH14" s="1966"/>
      <c r="AI14" s="1966"/>
      <c r="AJ14" s="179" t="s">
        <v>1317</v>
      </c>
      <c r="AK14" s="682" t="s">
        <v>1107</v>
      </c>
      <c r="AL14" s="58" t="s">
        <v>1618</v>
      </c>
      <c r="AM14" s="58"/>
      <c r="AN14" s="60"/>
      <c r="AO14" s="119"/>
      <c r="AP14" s="57"/>
      <c r="AQ14" s="106"/>
    </row>
    <row r="15" spans="1:43" ht="12" customHeight="1">
      <c r="A15" s="1970"/>
      <c r="B15" s="119" t="s">
        <v>1281</v>
      </c>
      <c r="C15" s="57"/>
      <c r="D15" s="57"/>
      <c r="E15" s="103"/>
      <c r="F15" s="119"/>
      <c r="G15" s="57"/>
      <c r="H15" s="103"/>
      <c r="I15" s="119" t="s">
        <v>625</v>
      </c>
      <c r="J15" s="57"/>
      <c r="K15" s="103"/>
      <c r="L15" s="1969"/>
      <c r="M15" s="119"/>
      <c r="N15" s="57"/>
      <c r="O15" s="57"/>
      <c r="P15" s="103"/>
      <c r="Q15" s="57" t="s">
        <v>512</v>
      </c>
      <c r="R15" s="57" t="s">
        <v>223</v>
      </c>
      <c r="S15" s="57"/>
      <c r="T15" s="57"/>
      <c r="U15" s="57"/>
      <c r="V15" s="120"/>
      <c r="W15" s="57"/>
      <c r="X15" s="57"/>
      <c r="Y15" s="57"/>
      <c r="Z15" s="57"/>
      <c r="AA15" s="57"/>
      <c r="AB15" s="58"/>
      <c r="AC15" s="57"/>
      <c r="AD15" s="57"/>
      <c r="AE15" s="170"/>
      <c r="AF15" s="170"/>
      <c r="AG15" s="170"/>
      <c r="AH15" s="170"/>
      <c r="AI15" s="57"/>
      <c r="AJ15" s="57"/>
      <c r="AK15" s="682" t="s">
        <v>1107</v>
      </c>
      <c r="AL15" s="58" t="s">
        <v>1640</v>
      </c>
      <c r="AM15" s="58"/>
      <c r="AN15" s="60"/>
      <c r="AO15" s="119"/>
      <c r="AP15" s="57"/>
      <c r="AQ15" s="106"/>
    </row>
    <row r="16" spans="1:43" ht="12" customHeight="1">
      <c r="A16" s="1970"/>
      <c r="B16" s="119" t="s">
        <v>1285</v>
      </c>
      <c r="C16" s="57"/>
      <c r="D16" s="57"/>
      <c r="E16" s="103"/>
      <c r="F16" s="119"/>
      <c r="G16" s="57"/>
      <c r="H16" s="103"/>
      <c r="I16" s="119"/>
      <c r="J16" s="57"/>
      <c r="K16" s="103"/>
      <c r="L16" s="1969"/>
      <c r="M16" s="119"/>
      <c r="N16" s="57"/>
      <c r="O16" s="57"/>
      <c r="P16" s="103"/>
      <c r="Q16" s="57"/>
      <c r="R16" s="120" t="s">
        <v>224</v>
      </c>
      <c r="S16" s="714" t="s">
        <v>1107</v>
      </c>
      <c r="T16" s="57" t="s">
        <v>1283</v>
      </c>
      <c r="U16" s="57"/>
      <c r="V16" s="57"/>
      <c r="W16" s="714" t="s">
        <v>1107</v>
      </c>
      <c r="X16" s="58" t="s">
        <v>1284</v>
      </c>
      <c r="Y16" s="57"/>
      <c r="Z16" s="57"/>
      <c r="AA16" s="1759"/>
      <c r="AB16" s="1759"/>
      <c r="AC16" s="1759"/>
      <c r="AD16" s="1759"/>
      <c r="AE16" s="1759"/>
      <c r="AF16" s="1759"/>
      <c r="AG16" s="1759"/>
      <c r="AH16" s="57" t="s">
        <v>1587</v>
      </c>
      <c r="AI16" s="57"/>
      <c r="AJ16" s="103"/>
      <c r="AK16" s="682" t="s">
        <v>1107</v>
      </c>
      <c r="AL16" s="58" t="s">
        <v>1612</v>
      </c>
      <c r="AM16" s="58"/>
      <c r="AN16" s="60"/>
      <c r="AO16" s="119"/>
      <c r="AP16" s="57"/>
      <c r="AQ16" s="106"/>
    </row>
    <row r="17" spans="1:43" ht="12" customHeight="1">
      <c r="A17" s="1970"/>
      <c r="B17" s="119" t="s">
        <v>1288</v>
      </c>
      <c r="C17" s="57"/>
      <c r="D17" s="57"/>
      <c r="E17" s="103"/>
      <c r="F17" s="119"/>
      <c r="G17" s="57"/>
      <c r="H17" s="103"/>
      <c r="I17" s="119"/>
      <c r="J17" s="57"/>
      <c r="K17" s="103"/>
      <c r="L17" s="1969"/>
      <c r="M17" s="119"/>
      <c r="N17" s="57"/>
      <c r="O17" s="57"/>
      <c r="P17" s="103"/>
      <c r="Q17" s="57" t="s">
        <v>1050</v>
      </c>
      <c r="R17" s="57" t="s">
        <v>1286</v>
      </c>
      <c r="S17" s="57"/>
      <c r="T17" s="57"/>
      <c r="U17" s="57"/>
      <c r="V17" s="57"/>
      <c r="W17" s="57"/>
      <c r="X17" s="57"/>
      <c r="Y17" s="57"/>
      <c r="Z17" s="57"/>
      <c r="AA17" s="57"/>
      <c r="AB17" s="58"/>
      <c r="AC17" s="58"/>
      <c r="AD17" s="58"/>
      <c r="AE17" s="58"/>
      <c r="AF17" s="57"/>
      <c r="AG17" s="57"/>
      <c r="AH17" s="57"/>
      <c r="AI17" s="57"/>
      <c r="AJ17" s="103"/>
      <c r="AK17" s="105"/>
      <c r="AL17" s="60"/>
      <c r="AM17" s="60"/>
      <c r="AN17" s="60"/>
      <c r="AO17" s="119"/>
      <c r="AP17" s="57"/>
      <c r="AQ17" s="106"/>
    </row>
    <row r="18" spans="1:43" ht="12" customHeight="1">
      <c r="A18" s="1970"/>
      <c r="B18" s="119" t="s">
        <v>225</v>
      </c>
      <c r="C18" s="57"/>
      <c r="D18" s="57"/>
      <c r="E18" s="103"/>
      <c r="F18" s="119"/>
      <c r="G18" s="57"/>
      <c r="H18" s="103"/>
      <c r="I18" s="119"/>
      <c r="J18" s="57"/>
      <c r="K18" s="103"/>
      <c r="L18" s="1969"/>
      <c r="M18" s="119"/>
      <c r="N18" s="57"/>
      <c r="O18" s="57"/>
      <c r="P18" s="103"/>
      <c r="Q18" s="57"/>
      <c r="R18" s="120" t="s">
        <v>983</v>
      </c>
      <c r="S18" s="714" t="s">
        <v>1107</v>
      </c>
      <c r="T18" s="57" t="s">
        <v>1283</v>
      </c>
      <c r="U18" s="57"/>
      <c r="V18" s="57"/>
      <c r="W18" s="714" t="s">
        <v>1107</v>
      </c>
      <c r="X18" s="58" t="s">
        <v>1284</v>
      </c>
      <c r="Y18" s="57"/>
      <c r="Z18" s="57"/>
      <c r="AA18" s="1759"/>
      <c r="AB18" s="1759"/>
      <c r="AC18" s="1759"/>
      <c r="AD18" s="1759"/>
      <c r="AE18" s="1759"/>
      <c r="AF18" s="1759"/>
      <c r="AG18" s="1759"/>
      <c r="AH18" s="57" t="s">
        <v>1587</v>
      </c>
      <c r="AI18" s="57"/>
      <c r="AJ18" s="103"/>
      <c r="AK18" s="105"/>
      <c r="AL18" s="60"/>
      <c r="AM18" s="60"/>
      <c r="AN18" s="60"/>
      <c r="AO18" s="119"/>
      <c r="AP18" s="57"/>
      <c r="AQ18" s="106"/>
    </row>
    <row r="19" spans="1:43" ht="12" customHeight="1">
      <c r="A19" s="1970"/>
      <c r="B19" s="57"/>
      <c r="C19" s="57"/>
      <c r="D19" s="57"/>
      <c r="E19" s="57"/>
      <c r="F19" s="119"/>
      <c r="G19" s="57"/>
      <c r="H19" s="103"/>
      <c r="I19" s="119"/>
      <c r="J19" s="57"/>
      <c r="K19" s="103"/>
      <c r="L19" s="1969"/>
      <c r="M19" s="119"/>
      <c r="N19" s="57"/>
      <c r="O19" s="57"/>
      <c r="P19" s="103"/>
      <c r="Q19" s="57"/>
      <c r="R19" s="57" t="s">
        <v>1588</v>
      </c>
      <c r="S19" s="57"/>
      <c r="T19" s="58"/>
      <c r="U19" s="58"/>
      <c r="V19" s="58"/>
      <c r="W19" s="58"/>
      <c r="X19" s="57"/>
      <c r="Y19" s="714" t="s">
        <v>1107</v>
      </c>
      <c r="Z19" s="57" t="s">
        <v>1228</v>
      </c>
      <c r="AA19" s="57"/>
      <c r="AB19" s="58"/>
      <c r="AC19" s="58"/>
      <c r="AD19" s="58"/>
      <c r="AE19" s="58"/>
      <c r="AF19" s="57"/>
      <c r="AG19" s="57"/>
      <c r="AH19" s="57"/>
      <c r="AI19" s="57"/>
      <c r="AJ19" s="103"/>
      <c r="AK19" s="105"/>
      <c r="AL19" s="60"/>
      <c r="AM19" s="60"/>
      <c r="AN19" s="60"/>
      <c r="AO19" s="119"/>
      <c r="AP19" s="57"/>
      <c r="AQ19" s="106"/>
    </row>
    <row r="20" spans="1:43" ht="12" customHeight="1">
      <c r="A20" s="1970"/>
      <c r="B20" s="57"/>
      <c r="C20" s="57"/>
      <c r="D20" s="57"/>
      <c r="E20" s="57"/>
      <c r="F20" s="119"/>
      <c r="G20" s="57"/>
      <c r="H20" s="103"/>
      <c r="I20" s="119"/>
      <c r="J20" s="57"/>
      <c r="K20" s="103"/>
      <c r="L20" s="697" t="s">
        <v>1107</v>
      </c>
      <c r="M20" s="119"/>
      <c r="N20" s="57"/>
      <c r="O20" s="57"/>
      <c r="P20" s="103"/>
      <c r="Q20" s="57"/>
      <c r="R20" s="58"/>
      <c r="S20" s="57"/>
      <c r="T20" s="57"/>
      <c r="U20" s="57"/>
      <c r="V20" s="57"/>
      <c r="W20" s="57"/>
      <c r="X20" s="57"/>
      <c r="Y20" s="714" t="s">
        <v>1107</v>
      </c>
      <c r="Z20" s="57" t="s">
        <v>1291</v>
      </c>
      <c r="AA20" s="57"/>
      <c r="AB20" s="57" t="s">
        <v>271</v>
      </c>
      <c r="AC20" s="714" t="s">
        <v>1107</v>
      </c>
      <c r="AD20" s="57" t="s">
        <v>746</v>
      </c>
      <c r="AF20" s="714" t="s">
        <v>1107</v>
      </c>
      <c r="AG20" s="57" t="s">
        <v>916</v>
      </c>
      <c r="AH20" s="120" t="s">
        <v>779</v>
      </c>
      <c r="AI20" s="57"/>
      <c r="AJ20" s="103"/>
      <c r="AK20" s="105"/>
      <c r="AL20" s="60"/>
      <c r="AM20" s="60"/>
      <c r="AN20" s="60"/>
      <c r="AO20" s="119"/>
      <c r="AP20" s="57"/>
      <c r="AQ20" s="106"/>
    </row>
    <row r="21" spans="1:43" ht="12" customHeight="1">
      <c r="A21" s="1970"/>
      <c r="B21" s="1686" t="str">
        <f>IF(自己評価書表紙!A56="□","■選択無","□選択無")</f>
        <v>■選択無</v>
      </c>
      <c r="C21" s="1687"/>
      <c r="D21" s="1687"/>
      <c r="E21" s="1692"/>
      <c r="F21" s="119"/>
      <c r="G21" s="57"/>
      <c r="H21" s="103"/>
      <c r="I21" s="119"/>
      <c r="J21" s="57"/>
      <c r="K21" s="103"/>
      <c r="L21" s="1969" t="s">
        <v>163</v>
      </c>
      <c r="M21" s="122"/>
      <c r="N21" s="111"/>
      <c r="O21" s="111"/>
      <c r="P21" s="152"/>
      <c r="Q21" s="57" t="s">
        <v>1353</v>
      </c>
      <c r="R21" s="57" t="s">
        <v>616</v>
      </c>
      <c r="S21" s="57"/>
      <c r="T21" s="111"/>
      <c r="U21" s="57"/>
      <c r="V21" s="111"/>
      <c r="W21" s="718" t="s">
        <v>1107</v>
      </c>
      <c r="X21" s="111" t="s">
        <v>1294</v>
      </c>
      <c r="Y21" s="111"/>
      <c r="Z21" s="113"/>
      <c r="AA21" s="111"/>
      <c r="AB21" s="111" t="s">
        <v>1777</v>
      </c>
      <c r="AC21" s="111"/>
      <c r="AD21" s="111"/>
      <c r="AE21" s="113"/>
      <c r="AF21" s="111"/>
      <c r="AG21" s="111"/>
      <c r="AH21" s="111"/>
      <c r="AI21" s="111"/>
      <c r="AJ21" s="103"/>
      <c r="AK21" s="105"/>
      <c r="AL21" s="60"/>
      <c r="AM21" s="60"/>
      <c r="AN21" s="60"/>
      <c r="AO21" s="119"/>
      <c r="AP21" s="57"/>
      <c r="AQ21" s="106"/>
    </row>
    <row r="22" spans="1:43" ht="12" customHeight="1">
      <c r="A22" s="1970"/>
      <c r="B22" s="1956" t="s">
        <v>1140</v>
      </c>
      <c r="C22" s="1957"/>
      <c r="D22" s="1957"/>
      <c r="E22" s="1958"/>
      <c r="F22" s="1962" t="s">
        <v>1290</v>
      </c>
      <c r="G22" s="1653"/>
      <c r="H22" s="1831"/>
      <c r="I22" s="119"/>
      <c r="J22" s="57"/>
      <c r="K22" s="103"/>
      <c r="L22" s="1969"/>
      <c r="M22" s="545" t="s">
        <v>1273</v>
      </c>
      <c r="N22" s="139"/>
      <c r="O22" s="139"/>
      <c r="P22" s="181"/>
      <c r="Q22" s="109" t="s">
        <v>1030</v>
      </c>
      <c r="R22" s="109" t="s">
        <v>1274</v>
      </c>
      <c r="S22" s="109"/>
      <c r="T22" s="698"/>
      <c r="U22" s="139" t="s">
        <v>1275</v>
      </c>
      <c r="V22" s="57"/>
      <c r="W22" s="1759"/>
      <c r="X22" s="1759"/>
      <c r="Y22" s="1759"/>
      <c r="Z22" s="1759"/>
      <c r="AA22" s="1759"/>
      <c r="AB22" s="1759"/>
      <c r="AC22" s="1759"/>
      <c r="AD22" s="1759"/>
      <c r="AE22" s="1759"/>
      <c r="AF22" s="1759"/>
      <c r="AG22" s="1759"/>
      <c r="AH22" s="1759"/>
      <c r="AI22" s="1759"/>
      <c r="AJ22" s="181" t="s">
        <v>1317</v>
      </c>
      <c r="AK22" s="105"/>
      <c r="AL22" s="60"/>
      <c r="AM22" s="60"/>
      <c r="AN22" s="60"/>
      <c r="AO22" s="119"/>
      <c r="AP22" s="57"/>
      <c r="AQ22" s="106"/>
    </row>
    <row r="23" spans="1:43" ht="12" customHeight="1">
      <c r="A23" s="1970"/>
      <c r="B23" s="119"/>
      <c r="C23" s="57"/>
      <c r="D23" s="57"/>
      <c r="E23" s="103"/>
      <c r="F23" s="648"/>
      <c r="G23" s="649"/>
      <c r="H23" s="650"/>
      <c r="I23" s="119"/>
      <c r="J23" s="57"/>
      <c r="K23" s="103"/>
      <c r="L23" s="1969"/>
      <c r="M23" s="578" t="s">
        <v>407</v>
      </c>
      <c r="N23" s="118"/>
      <c r="O23" s="118"/>
      <c r="P23" s="121"/>
      <c r="Q23" s="57"/>
      <c r="R23" s="58" t="s">
        <v>1278</v>
      </c>
      <c r="S23" s="57"/>
      <c r="T23" s="698"/>
      <c r="U23" s="118" t="s">
        <v>1275</v>
      </c>
      <c r="V23" s="57"/>
      <c r="W23" s="1759"/>
      <c r="X23" s="1759"/>
      <c r="Y23" s="1759"/>
      <c r="Z23" s="1759"/>
      <c r="AA23" s="1759"/>
      <c r="AB23" s="1759"/>
      <c r="AC23" s="1759"/>
      <c r="AD23" s="1759"/>
      <c r="AE23" s="1759"/>
      <c r="AF23" s="1759"/>
      <c r="AG23" s="1759"/>
      <c r="AH23" s="1759"/>
      <c r="AI23" s="1759"/>
      <c r="AJ23" s="121" t="s">
        <v>1317</v>
      </c>
      <c r="AK23" s="105"/>
      <c r="AL23" s="60"/>
      <c r="AM23" s="60"/>
      <c r="AN23" s="60"/>
      <c r="AO23" s="119"/>
      <c r="AP23" s="57"/>
      <c r="AQ23" s="106"/>
    </row>
    <row r="24" spans="1:43" ht="12" customHeight="1">
      <c r="A24" s="1970"/>
      <c r="B24" s="119"/>
      <c r="C24" s="57"/>
      <c r="D24" s="57"/>
      <c r="E24" s="103"/>
      <c r="F24" s="1962" t="s">
        <v>1292</v>
      </c>
      <c r="G24" s="1653"/>
      <c r="H24" s="1831"/>
      <c r="I24" s="119"/>
      <c r="J24" s="57"/>
      <c r="K24" s="103"/>
      <c r="L24" s="1969"/>
      <c r="M24" s="119"/>
      <c r="N24" s="57"/>
      <c r="O24" s="57"/>
      <c r="P24" s="103"/>
      <c r="Q24" s="175"/>
      <c r="R24" s="176" t="s">
        <v>1589</v>
      </c>
      <c r="S24" s="177"/>
      <c r="T24" s="716"/>
      <c r="U24" s="178" t="s">
        <v>1275</v>
      </c>
      <c r="V24" s="175"/>
      <c r="W24" s="1966"/>
      <c r="X24" s="1966"/>
      <c r="Y24" s="1966"/>
      <c r="Z24" s="1966"/>
      <c r="AA24" s="1966"/>
      <c r="AB24" s="1966"/>
      <c r="AC24" s="1966"/>
      <c r="AD24" s="1966"/>
      <c r="AE24" s="1966"/>
      <c r="AF24" s="1966"/>
      <c r="AG24" s="1966"/>
      <c r="AH24" s="1966"/>
      <c r="AI24" s="1966"/>
      <c r="AJ24" s="179" t="s">
        <v>1317</v>
      </c>
      <c r="AK24" s="105"/>
      <c r="AL24" s="60"/>
      <c r="AM24" s="60"/>
      <c r="AN24" s="60"/>
      <c r="AO24" s="119"/>
      <c r="AP24" s="57"/>
      <c r="AQ24" s="106"/>
    </row>
    <row r="25" spans="1:43" ht="12" customHeight="1">
      <c r="A25" s="1970"/>
      <c r="B25" s="57"/>
      <c r="C25" s="57"/>
      <c r="D25" s="57"/>
      <c r="E25" s="57"/>
      <c r="F25" s="648"/>
      <c r="G25" s="649"/>
      <c r="H25" s="650"/>
      <c r="I25" s="119"/>
      <c r="J25" s="57"/>
      <c r="K25" s="103"/>
      <c r="L25" s="1969"/>
      <c r="M25" s="119"/>
      <c r="N25" s="57"/>
      <c r="O25" s="57"/>
      <c r="P25" s="103"/>
      <c r="Q25" s="57" t="s">
        <v>512</v>
      </c>
      <c r="R25" s="58" t="s">
        <v>1282</v>
      </c>
      <c r="S25" s="57"/>
      <c r="T25" s="57"/>
      <c r="U25" s="120" t="s">
        <v>422</v>
      </c>
      <c r="V25" s="714" t="s">
        <v>1107</v>
      </c>
      <c r="W25" s="57" t="s">
        <v>1283</v>
      </c>
      <c r="X25" s="57"/>
      <c r="Y25" s="57"/>
      <c r="Z25" s="714" t="s">
        <v>1107</v>
      </c>
      <c r="AA25" s="58" t="s">
        <v>1284</v>
      </c>
      <c r="AB25" s="57"/>
      <c r="AC25" s="57"/>
      <c r="AD25" s="1967"/>
      <c r="AE25" s="1967"/>
      <c r="AF25" s="1967"/>
      <c r="AG25" s="1967"/>
      <c r="AH25" s="57" t="s">
        <v>1587</v>
      </c>
      <c r="AI25" s="57"/>
      <c r="AJ25" s="180"/>
      <c r="AK25" s="105"/>
      <c r="AL25" s="60"/>
      <c r="AM25" s="60"/>
      <c r="AN25" s="60"/>
      <c r="AO25" s="119"/>
      <c r="AP25" s="57"/>
      <c r="AQ25" s="106"/>
    </row>
    <row r="26" spans="1:43" ht="12" customHeight="1">
      <c r="A26" s="1970"/>
      <c r="B26" s="57"/>
      <c r="C26" s="57"/>
      <c r="D26" s="57"/>
      <c r="E26" s="57"/>
      <c r="F26" s="1962" t="s">
        <v>1297</v>
      </c>
      <c r="G26" s="1653"/>
      <c r="H26" s="1831"/>
      <c r="I26" s="119"/>
      <c r="J26" s="57"/>
      <c r="K26" s="103"/>
      <c r="L26" s="651"/>
      <c r="M26" s="119"/>
      <c r="N26" s="57"/>
      <c r="O26" s="57"/>
      <c r="P26" s="103"/>
      <c r="Q26" s="57" t="s">
        <v>424</v>
      </c>
      <c r="R26" s="57" t="s">
        <v>1286</v>
      </c>
      <c r="S26" s="57"/>
      <c r="T26" s="57"/>
      <c r="U26" s="57"/>
      <c r="V26" s="57"/>
      <c r="W26" s="714" t="s">
        <v>1107</v>
      </c>
      <c r="X26" s="58" t="s">
        <v>1287</v>
      </c>
      <c r="Y26" s="57"/>
      <c r="Z26" s="57"/>
      <c r="AA26" s="58"/>
      <c r="AB26" s="57"/>
      <c r="AC26" s="57"/>
      <c r="AD26" s="57"/>
      <c r="AE26" s="57"/>
      <c r="AF26" s="57"/>
      <c r="AG26" s="57"/>
      <c r="AH26" s="57"/>
      <c r="AI26" s="57"/>
      <c r="AJ26" s="103"/>
      <c r="AK26" s="105"/>
      <c r="AL26" s="60"/>
      <c r="AM26" s="60"/>
      <c r="AN26" s="60"/>
      <c r="AO26" s="119"/>
      <c r="AP26" s="57"/>
      <c r="AQ26" s="106"/>
    </row>
    <row r="27" spans="1:43" ht="12" customHeight="1">
      <c r="A27" s="1970"/>
      <c r="B27" s="57"/>
      <c r="C27" s="57"/>
      <c r="D27" s="57"/>
      <c r="E27" s="57"/>
      <c r="F27" s="648"/>
      <c r="G27" s="649"/>
      <c r="H27" s="650"/>
      <c r="I27" s="119"/>
      <c r="J27" s="57"/>
      <c r="K27" s="103"/>
      <c r="L27" s="642"/>
      <c r="M27" s="119"/>
      <c r="N27" s="57"/>
      <c r="O27" s="57"/>
      <c r="P27" s="103"/>
      <c r="Q27" s="57"/>
      <c r="R27" s="57"/>
      <c r="S27" s="57"/>
      <c r="T27" s="57"/>
      <c r="U27" s="57"/>
      <c r="V27" s="57"/>
      <c r="W27" s="714" t="s">
        <v>1107</v>
      </c>
      <c r="X27" s="57" t="s">
        <v>1289</v>
      </c>
      <c r="Y27" s="57"/>
      <c r="Z27" s="57" t="s">
        <v>1222</v>
      </c>
      <c r="AA27" s="1759"/>
      <c r="AB27" s="1759"/>
      <c r="AC27" s="1759"/>
      <c r="AD27" s="1759"/>
      <c r="AE27" s="1759"/>
      <c r="AF27" s="57" t="s">
        <v>1223</v>
      </c>
      <c r="AG27" s="57"/>
      <c r="AH27" s="57"/>
      <c r="AI27" s="57"/>
      <c r="AJ27" s="103"/>
      <c r="AK27" s="105"/>
      <c r="AL27" s="60"/>
      <c r="AM27" s="60"/>
      <c r="AN27" s="60"/>
      <c r="AO27" s="119"/>
      <c r="AP27" s="57"/>
      <c r="AQ27" s="106"/>
    </row>
    <row r="28" spans="1:43" ht="12" customHeight="1">
      <c r="A28" s="1970"/>
      <c r="B28" s="1959" t="s">
        <v>1302</v>
      </c>
      <c r="C28" s="1960"/>
      <c r="D28" s="1960"/>
      <c r="E28" s="1961"/>
      <c r="F28" s="1973" t="s">
        <v>1303</v>
      </c>
      <c r="G28" s="1974"/>
      <c r="H28" s="1975"/>
      <c r="I28" s="119"/>
      <c r="J28" s="57"/>
      <c r="K28" s="103"/>
      <c r="L28" s="642"/>
      <c r="M28" s="119"/>
      <c r="N28" s="57"/>
      <c r="O28" s="57"/>
      <c r="P28" s="103"/>
      <c r="Q28" s="57"/>
      <c r="R28" s="57"/>
      <c r="S28" s="57"/>
      <c r="T28" s="57"/>
      <c r="U28" s="57"/>
      <c r="V28" s="57"/>
      <c r="W28" s="57"/>
      <c r="X28" s="57"/>
      <c r="Y28" s="714" t="s">
        <v>1107</v>
      </c>
      <c r="Z28" s="57" t="s">
        <v>1283</v>
      </c>
      <c r="AA28" s="57"/>
      <c r="AB28" s="58"/>
      <c r="AC28" s="58"/>
      <c r="AD28" s="58"/>
      <c r="AE28" s="58"/>
      <c r="AF28" s="57"/>
      <c r="AG28" s="57"/>
      <c r="AH28" s="57"/>
      <c r="AI28" s="57"/>
      <c r="AJ28" s="103"/>
      <c r="AK28" s="105"/>
      <c r="AL28" s="60"/>
      <c r="AM28" s="60"/>
      <c r="AN28" s="60"/>
      <c r="AO28" s="119"/>
      <c r="AP28" s="57"/>
      <c r="AQ28" s="106"/>
    </row>
    <row r="29" spans="1:43" ht="12" customHeight="1">
      <c r="A29" s="1970"/>
      <c r="B29" s="57"/>
      <c r="C29" s="57"/>
      <c r="D29" s="57"/>
      <c r="E29" s="57"/>
      <c r="F29" s="648"/>
      <c r="G29" s="649"/>
      <c r="H29" s="650"/>
      <c r="I29" s="119"/>
      <c r="J29" s="57"/>
      <c r="K29" s="103"/>
      <c r="L29" s="642"/>
      <c r="M29" s="119"/>
      <c r="N29" s="570"/>
      <c r="O29" s="570"/>
      <c r="P29" s="639"/>
      <c r="Q29" s="57"/>
      <c r="R29" s="57"/>
      <c r="S29" s="57"/>
      <c r="T29" s="57"/>
      <c r="U29" s="57"/>
      <c r="V29" s="57"/>
      <c r="W29" s="57"/>
      <c r="X29" s="57"/>
      <c r="Y29" s="714" t="s">
        <v>1107</v>
      </c>
      <c r="Z29" s="58" t="s">
        <v>1284</v>
      </c>
      <c r="AA29" s="57"/>
      <c r="AB29" s="57"/>
      <c r="AC29" s="1759"/>
      <c r="AD29" s="1759"/>
      <c r="AE29" s="1759"/>
      <c r="AF29" s="1759"/>
      <c r="AG29" s="57" t="s">
        <v>1223</v>
      </c>
      <c r="AH29" s="57"/>
      <c r="AI29" s="57"/>
      <c r="AJ29" s="103"/>
      <c r="AK29" s="105"/>
      <c r="AL29" s="60"/>
      <c r="AM29" s="60"/>
      <c r="AN29" s="60"/>
      <c r="AO29" s="119"/>
      <c r="AP29" s="57"/>
      <c r="AQ29" s="106"/>
    </row>
    <row r="30" spans="1:43" ht="12" customHeight="1">
      <c r="A30" s="1970"/>
      <c r="B30" s="57"/>
      <c r="C30" s="57"/>
      <c r="D30" s="57"/>
      <c r="E30" s="57"/>
      <c r="F30" s="119"/>
      <c r="G30" s="57"/>
      <c r="H30" s="103"/>
      <c r="I30" s="119"/>
      <c r="J30" s="57"/>
      <c r="K30" s="103"/>
      <c r="L30" s="642"/>
      <c r="M30" s="119"/>
      <c r="N30" s="570"/>
      <c r="O30" s="570"/>
      <c r="P30" s="639"/>
      <c r="Q30" s="57"/>
      <c r="R30" s="57" t="s">
        <v>1588</v>
      </c>
      <c r="S30" s="57"/>
      <c r="T30" s="58"/>
      <c r="U30" s="58"/>
      <c r="V30" s="58"/>
      <c r="W30" s="58"/>
      <c r="X30" s="57"/>
      <c r="Y30" s="714" t="s">
        <v>1107</v>
      </c>
      <c r="Z30" s="57" t="s">
        <v>1228</v>
      </c>
      <c r="AA30" s="57"/>
      <c r="AB30" s="58"/>
      <c r="AC30" s="58"/>
      <c r="AD30" s="58"/>
      <c r="AE30" s="58"/>
      <c r="AF30" s="57"/>
      <c r="AG30" s="57"/>
      <c r="AH30" s="57"/>
      <c r="AI30" s="57"/>
      <c r="AJ30" s="103"/>
      <c r="AK30" s="105"/>
      <c r="AL30" s="60"/>
      <c r="AM30" s="60"/>
      <c r="AN30" s="60"/>
      <c r="AO30" s="119"/>
      <c r="AP30" s="57"/>
      <c r="AQ30" s="106"/>
    </row>
    <row r="31" spans="1:43" ht="12" customHeight="1">
      <c r="A31" s="1970"/>
      <c r="B31" s="57"/>
      <c r="C31" s="57"/>
      <c r="D31" s="57"/>
      <c r="E31" s="57"/>
      <c r="F31" s="119"/>
      <c r="G31" s="57"/>
      <c r="H31" s="103"/>
      <c r="I31" s="119"/>
      <c r="J31" s="57"/>
      <c r="K31" s="103"/>
      <c r="L31" s="642"/>
      <c r="M31" s="119"/>
      <c r="N31" s="57"/>
      <c r="O31" s="57"/>
      <c r="P31" s="103"/>
      <c r="Q31" s="57"/>
      <c r="R31" s="58"/>
      <c r="S31" s="57"/>
      <c r="T31" s="57"/>
      <c r="U31" s="57"/>
      <c r="V31" s="57"/>
      <c r="W31" s="57"/>
      <c r="X31" s="57"/>
      <c r="Y31" s="714" t="s">
        <v>1107</v>
      </c>
      <c r="Z31" s="57" t="s">
        <v>1291</v>
      </c>
      <c r="AA31" s="57"/>
      <c r="AB31" s="57" t="s">
        <v>271</v>
      </c>
      <c r="AC31" s="714" t="s">
        <v>1107</v>
      </c>
      <c r="AD31" s="57" t="s">
        <v>746</v>
      </c>
      <c r="AF31" s="714" t="s">
        <v>1107</v>
      </c>
      <c r="AG31" s="57" t="s">
        <v>916</v>
      </c>
      <c r="AH31" s="120" t="s">
        <v>779</v>
      </c>
      <c r="AI31" s="57"/>
      <c r="AJ31" s="103"/>
      <c r="AK31" s="105"/>
      <c r="AL31" s="60"/>
      <c r="AM31" s="60"/>
      <c r="AN31" s="60"/>
      <c r="AO31" s="119"/>
      <c r="AP31" s="57"/>
      <c r="AQ31" s="106"/>
    </row>
    <row r="32" spans="1:43" ht="12" customHeight="1">
      <c r="A32" s="1970"/>
      <c r="B32" s="57"/>
      <c r="C32" s="57"/>
      <c r="D32" s="57"/>
      <c r="E32" s="57"/>
      <c r="F32" s="119"/>
      <c r="G32" s="57"/>
      <c r="H32" s="103"/>
      <c r="I32" s="119"/>
      <c r="J32" s="57"/>
      <c r="K32" s="103"/>
      <c r="L32" s="642"/>
      <c r="M32" s="119"/>
      <c r="N32" s="57"/>
      <c r="O32" s="57"/>
      <c r="P32" s="103"/>
      <c r="Q32" s="57" t="s">
        <v>520</v>
      </c>
      <c r="R32" s="57" t="s">
        <v>1293</v>
      </c>
      <c r="S32" s="57"/>
      <c r="T32" s="57" t="s">
        <v>444</v>
      </c>
      <c r="U32" s="714" t="s">
        <v>1107</v>
      </c>
      <c r="V32" s="57" t="s">
        <v>1294</v>
      </c>
      <c r="W32" s="57"/>
      <c r="X32" s="58"/>
      <c r="Y32" s="57"/>
      <c r="Z32" s="57" t="s">
        <v>1777</v>
      </c>
      <c r="AA32" s="57"/>
      <c r="AB32" s="58"/>
      <c r="AC32" s="58"/>
      <c r="AD32" s="58"/>
      <c r="AE32" s="58"/>
      <c r="AF32" s="57"/>
      <c r="AG32" s="57"/>
      <c r="AH32" s="57"/>
      <c r="AI32" s="57"/>
      <c r="AJ32" s="103"/>
      <c r="AK32" s="105"/>
      <c r="AL32" s="60"/>
      <c r="AM32" s="60"/>
      <c r="AN32" s="60"/>
      <c r="AO32" s="119"/>
      <c r="AP32" s="57"/>
      <c r="AQ32" s="106"/>
    </row>
    <row r="33" spans="1:43" ht="12" customHeight="1">
      <c r="A33" s="1970"/>
      <c r="B33" s="57"/>
      <c r="C33" s="57"/>
      <c r="D33" s="57"/>
      <c r="E33" s="57"/>
      <c r="F33" s="119"/>
      <c r="G33" s="57"/>
      <c r="H33" s="103"/>
      <c r="I33" s="119"/>
      <c r="J33" s="57"/>
      <c r="K33" s="103"/>
      <c r="L33" s="642"/>
      <c r="M33" s="119"/>
      <c r="N33" s="57"/>
      <c r="O33" s="57"/>
      <c r="P33" s="103"/>
      <c r="Q33" s="57"/>
      <c r="R33" s="57" t="s">
        <v>1295</v>
      </c>
      <c r="S33" s="57"/>
      <c r="T33" s="57"/>
      <c r="U33" s="57"/>
      <c r="V33" s="714" t="s">
        <v>1107</v>
      </c>
      <c r="W33" s="57" t="s">
        <v>1296</v>
      </c>
      <c r="X33" s="57"/>
      <c r="Y33" s="57"/>
      <c r="Z33" s="57"/>
      <c r="AA33" s="57"/>
      <c r="AB33" s="57"/>
      <c r="AC33" s="57"/>
      <c r="AD33" s="57"/>
      <c r="AE33" s="714" t="s">
        <v>1107</v>
      </c>
      <c r="AF33" s="57" t="s">
        <v>692</v>
      </c>
      <c r="AG33" s="57"/>
      <c r="AH33" s="57"/>
      <c r="AI33" s="57"/>
      <c r="AJ33" s="103"/>
      <c r="AK33" s="105"/>
      <c r="AL33" s="60"/>
      <c r="AM33" s="60"/>
      <c r="AN33" s="60"/>
      <c r="AO33" s="119"/>
      <c r="AP33" s="57"/>
      <c r="AQ33" s="106"/>
    </row>
    <row r="34" spans="1:43" ht="12" customHeight="1">
      <c r="A34" s="1970"/>
      <c r="B34" s="57"/>
      <c r="C34" s="57"/>
      <c r="D34" s="57"/>
      <c r="E34" s="57"/>
      <c r="F34" s="119"/>
      <c r="G34" s="57"/>
      <c r="H34" s="103"/>
      <c r="I34" s="119"/>
      <c r="J34" s="57"/>
      <c r="K34" s="103"/>
      <c r="L34" s="642"/>
      <c r="M34" s="119"/>
      <c r="N34" s="111"/>
      <c r="O34" s="111"/>
      <c r="P34" s="152"/>
      <c r="Q34" s="57"/>
      <c r="R34" s="57" t="s">
        <v>1298</v>
      </c>
      <c r="S34" s="57"/>
      <c r="T34" s="57"/>
      <c r="U34" s="57"/>
      <c r="V34" s="57"/>
      <c r="W34" s="57"/>
      <c r="X34" s="57"/>
      <c r="Y34" s="57"/>
      <c r="Z34" s="714" t="s">
        <v>1107</v>
      </c>
      <c r="AA34" s="57" t="s">
        <v>1299</v>
      </c>
      <c r="AB34" s="57"/>
      <c r="AC34" s="57"/>
      <c r="AD34" s="57"/>
      <c r="AE34" s="57"/>
      <c r="AF34" s="57"/>
      <c r="AG34" s="57"/>
      <c r="AH34" s="57"/>
      <c r="AI34" s="57"/>
      <c r="AJ34" s="103"/>
      <c r="AK34" s="105"/>
      <c r="AL34" s="60"/>
      <c r="AM34" s="60"/>
      <c r="AN34" s="60"/>
      <c r="AO34" s="119"/>
      <c r="AP34" s="57"/>
      <c r="AQ34" s="106"/>
    </row>
    <row r="35" spans="1:43" ht="12" customHeight="1">
      <c r="A35" s="1970"/>
      <c r="B35" s="57"/>
      <c r="C35" s="57"/>
      <c r="D35" s="57"/>
      <c r="E35" s="57"/>
      <c r="F35" s="119"/>
      <c r="G35" s="57"/>
      <c r="H35" s="103"/>
      <c r="I35" s="119"/>
      <c r="J35" s="57"/>
      <c r="K35" s="103"/>
      <c r="L35" s="642"/>
      <c r="M35" s="569"/>
      <c r="N35" s="569" t="s">
        <v>1300</v>
      </c>
      <c r="O35" s="119"/>
      <c r="P35" s="119"/>
      <c r="Q35" s="138" t="s">
        <v>1050</v>
      </c>
      <c r="R35" s="109" t="s">
        <v>1301</v>
      </c>
      <c r="S35" s="109"/>
      <c r="T35" s="109"/>
      <c r="U35" s="109"/>
      <c r="V35" s="109"/>
      <c r="W35" s="153"/>
      <c r="X35" s="136"/>
      <c r="Y35" s="109"/>
      <c r="Z35" s="109"/>
      <c r="AA35" s="109"/>
      <c r="AB35" s="109"/>
      <c r="AC35" s="109"/>
      <c r="AD35" s="109"/>
      <c r="AE35" s="109"/>
      <c r="AF35" s="109"/>
      <c r="AG35" s="109"/>
      <c r="AH35" s="109"/>
      <c r="AI35" s="109"/>
      <c r="AJ35" s="110"/>
      <c r="AK35" s="105"/>
      <c r="AL35" s="60"/>
      <c r="AM35" s="60"/>
      <c r="AN35" s="60"/>
      <c r="AO35" s="119"/>
      <c r="AP35" s="57"/>
      <c r="AQ35" s="106"/>
    </row>
    <row r="36" spans="1:43" ht="12" customHeight="1">
      <c r="A36" s="1970"/>
      <c r="B36" s="57"/>
      <c r="C36" s="57"/>
      <c r="D36" s="57"/>
      <c r="E36" s="57"/>
      <c r="F36" s="119"/>
      <c r="G36" s="57"/>
      <c r="H36" s="103"/>
      <c r="I36" s="119"/>
      <c r="J36" s="57"/>
      <c r="K36" s="103"/>
      <c r="L36" s="642"/>
      <c r="M36" s="119"/>
      <c r="N36" s="569" t="s">
        <v>1304</v>
      </c>
      <c r="O36" s="119"/>
      <c r="P36" s="119"/>
      <c r="Q36" s="119"/>
      <c r="R36" s="57" t="s">
        <v>266</v>
      </c>
      <c r="S36" s="1755"/>
      <c r="T36" s="1755"/>
      <c r="U36" s="1755"/>
      <c r="V36" s="1755"/>
      <c r="W36" s="1755"/>
      <c r="X36" s="1755"/>
      <c r="Y36" s="1755"/>
      <c r="Z36" s="1755"/>
      <c r="AA36" s="1755"/>
      <c r="AB36" s="1755"/>
      <c r="AC36" s="1755"/>
      <c r="AD36" s="1755"/>
      <c r="AE36" s="1755"/>
      <c r="AF36" s="1755"/>
      <c r="AG36" s="1755"/>
      <c r="AH36" s="1755"/>
      <c r="AI36" s="1755"/>
      <c r="AJ36" s="103" t="s">
        <v>1398</v>
      </c>
      <c r="AK36" s="105"/>
      <c r="AL36" s="60"/>
      <c r="AM36" s="60"/>
      <c r="AN36" s="60"/>
      <c r="AO36" s="119"/>
      <c r="AP36" s="57"/>
      <c r="AQ36" s="106"/>
    </row>
    <row r="37" spans="1:43" ht="12" customHeight="1">
      <c r="A37" s="1970"/>
      <c r="B37" s="57"/>
      <c r="C37" s="57"/>
      <c r="D37" s="57"/>
      <c r="E37" s="57"/>
      <c r="F37" s="119"/>
      <c r="G37" s="57"/>
      <c r="H37" s="103"/>
      <c r="I37" s="119"/>
      <c r="J37" s="57"/>
      <c r="K37" s="103"/>
      <c r="L37" s="642"/>
      <c r="M37" s="138" t="s">
        <v>606</v>
      </c>
      <c r="N37" s="109"/>
      <c r="O37" s="109"/>
      <c r="P37" s="110"/>
      <c r="Q37" s="138" t="s">
        <v>1734</v>
      </c>
      <c r="R37" s="109" t="s">
        <v>1274</v>
      </c>
      <c r="S37" s="109"/>
      <c r="T37" s="698"/>
      <c r="U37" s="139" t="s">
        <v>1275</v>
      </c>
      <c r="V37" s="57"/>
      <c r="W37" s="1759"/>
      <c r="X37" s="1759"/>
      <c r="Y37" s="1759"/>
      <c r="Z37" s="1759"/>
      <c r="AA37" s="1759"/>
      <c r="AB37" s="1759"/>
      <c r="AC37" s="1759"/>
      <c r="AD37" s="1759"/>
      <c r="AE37" s="1759"/>
      <c r="AF37" s="1759"/>
      <c r="AG37" s="1759"/>
      <c r="AH37" s="1759"/>
      <c r="AI37" s="1759"/>
      <c r="AJ37" s="181" t="s">
        <v>1317</v>
      </c>
      <c r="AK37" s="105"/>
      <c r="AL37" s="60"/>
      <c r="AM37" s="60"/>
      <c r="AN37" s="60"/>
      <c r="AO37" s="119"/>
      <c r="AP37" s="57"/>
      <c r="AQ37" s="106"/>
    </row>
    <row r="38" spans="1:43" ht="12" customHeight="1">
      <c r="A38" s="1970"/>
      <c r="B38" s="57"/>
      <c r="C38" s="57"/>
      <c r="D38" s="57"/>
      <c r="E38" s="57"/>
      <c r="F38" s="119"/>
      <c r="G38" s="57"/>
      <c r="H38" s="103"/>
      <c r="I38" s="119"/>
      <c r="J38" s="57"/>
      <c r="K38" s="103"/>
      <c r="L38" s="642"/>
      <c r="M38" s="119" t="s">
        <v>407</v>
      </c>
      <c r="N38" s="57"/>
      <c r="O38" s="57"/>
      <c r="P38" s="103"/>
      <c r="Q38" s="119"/>
      <c r="R38" s="58" t="s">
        <v>1278</v>
      </c>
      <c r="S38" s="57"/>
      <c r="T38" s="698"/>
      <c r="U38" s="118" t="s">
        <v>1275</v>
      </c>
      <c r="V38" s="57"/>
      <c r="W38" s="1759"/>
      <c r="X38" s="1759"/>
      <c r="Y38" s="1759"/>
      <c r="Z38" s="1759"/>
      <c r="AA38" s="1759"/>
      <c r="AB38" s="1759"/>
      <c r="AC38" s="1759"/>
      <c r="AD38" s="1759"/>
      <c r="AE38" s="1759"/>
      <c r="AF38" s="1759"/>
      <c r="AG38" s="1759"/>
      <c r="AH38" s="1759"/>
      <c r="AI38" s="1759"/>
      <c r="AJ38" s="121" t="s">
        <v>1317</v>
      </c>
      <c r="AK38" s="105"/>
      <c r="AL38" s="60"/>
      <c r="AM38" s="60"/>
      <c r="AN38" s="60"/>
      <c r="AO38" s="119"/>
      <c r="AP38" s="57"/>
      <c r="AQ38" s="106"/>
    </row>
    <row r="39" spans="1:43" ht="12" customHeight="1">
      <c r="A39" s="1970"/>
      <c r="B39" s="57"/>
      <c r="C39" s="57"/>
      <c r="D39" s="57"/>
      <c r="E39" s="57"/>
      <c r="F39" s="119"/>
      <c r="G39" s="57"/>
      <c r="H39" s="103"/>
      <c r="I39" s="119"/>
      <c r="J39" s="57"/>
      <c r="K39" s="103"/>
      <c r="L39" s="642"/>
      <c r="M39" s="119"/>
      <c r="N39" s="57"/>
      <c r="O39" s="57"/>
      <c r="P39" s="103"/>
      <c r="Q39" s="182"/>
      <c r="R39" s="176" t="s">
        <v>1589</v>
      </c>
      <c r="S39" s="177"/>
      <c r="T39" s="716"/>
      <c r="U39" s="178" t="s">
        <v>1275</v>
      </c>
      <c r="V39" s="175"/>
      <c r="W39" s="1966"/>
      <c r="X39" s="1966"/>
      <c r="Y39" s="1966"/>
      <c r="Z39" s="1966"/>
      <c r="AA39" s="1966"/>
      <c r="AB39" s="1966"/>
      <c r="AC39" s="1966"/>
      <c r="AD39" s="1966"/>
      <c r="AE39" s="1966"/>
      <c r="AF39" s="1966"/>
      <c r="AG39" s="1966"/>
      <c r="AH39" s="1966"/>
      <c r="AI39" s="1966"/>
      <c r="AJ39" s="179" t="s">
        <v>1317</v>
      </c>
      <c r="AK39" s="105"/>
      <c r="AL39" s="60"/>
      <c r="AM39" s="60"/>
      <c r="AN39" s="60"/>
      <c r="AO39" s="119"/>
      <c r="AP39" s="57"/>
      <c r="AQ39" s="106"/>
    </row>
    <row r="40" spans="1:43" ht="12" customHeight="1">
      <c r="A40" s="1970"/>
      <c r="B40" s="57"/>
      <c r="C40" s="57"/>
      <c r="D40" s="57"/>
      <c r="E40" s="57"/>
      <c r="F40" s="119"/>
      <c r="G40" s="57"/>
      <c r="H40" s="103"/>
      <c r="I40" s="119"/>
      <c r="J40" s="57"/>
      <c r="K40" s="103"/>
      <c r="L40" s="642"/>
      <c r="M40" s="119"/>
      <c r="N40" s="57"/>
      <c r="O40" s="57"/>
      <c r="P40" s="103"/>
      <c r="Q40" s="119" t="s">
        <v>512</v>
      </c>
      <c r="R40" s="57" t="s">
        <v>607</v>
      </c>
      <c r="S40" s="57"/>
      <c r="T40" s="714" t="s">
        <v>1107</v>
      </c>
      <c r="U40" s="57" t="s">
        <v>608</v>
      </c>
      <c r="V40" s="57"/>
      <c r="W40" s="714" t="s">
        <v>1107</v>
      </c>
      <c r="X40" s="57" t="s">
        <v>1590</v>
      </c>
      <c r="Y40" s="57"/>
      <c r="Z40" s="57"/>
      <c r="AA40" s="57"/>
      <c r="AB40" s="714" t="s">
        <v>1107</v>
      </c>
      <c r="AC40" s="58" t="s">
        <v>617</v>
      </c>
      <c r="AD40" s="58"/>
      <c r="AE40" s="58"/>
      <c r="AF40" s="170"/>
      <c r="AG40" s="170"/>
      <c r="AH40" s="170"/>
      <c r="AI40" s="170"/>
      <c r="AJ40" s="180"/>
      <c r="AK40" s="105"/>
      <c r="AL40" s="60"/>
      <c r="AM40" s="60"/>
      <c r="AN40" s="60"/>
      <c r="AO40" s="119"/>
      <c r="AP40" s="57"/>
      <c r="AQ40" s="106"/>
    </row>
    <row r="41" spans="1:43" ht="12" customHeight="1">
      <c r="A41" s="1970"/>
      <c r="B41" s="57"/>
      <c r="C41" s="57"/>
      <c r="D41" s="57"/>
      <c r="E41" s="57"/>
      <c r="F41" s="119"/>
      <c r="G41" s="57"/>
      <c r="H41" s="103"/>
      <c r="I41" s="119"/>
      <c r="J41" s="57"/>
      <c r="K41" s="103"/>
      <c r="L41" s="642"/>
      <c r="M41" s="119"/>
      <c r="N41" s="57"/>
      <c r="O41" s="57"/>
      <c r="P41" s="103"/>
      <c r="Q41" s="119"/>
      <c r="R41" s="57"/>
      <c r="S41" s="57"/>
      <c r="T41" s="714" t="s">
        <v>1107</v>
      </c>
      <c r="U41" s="58" t="s">
        <v>609</v>
      </c>
      <c r="V41" s="58"/>
      <c r="W41" s="58"/>
      <c r="X41" s="1759"/>
      <c r="Y41" s="1759"/>
      <c r="Z41" s="1759"/>
      <c r="AA41" s="1759"/>
      <c r="AB41" s="1759"/>
      <c r="AC41" s="1759"/>
      <c r="AD41" s="1759"/>
      <c r="AE41" s="1759"/>
      <c r="AF41" s="1759"/>
      <c r="AG41" s="1759"/>
      <c r="AH41" s="1759"/>
      <c r="AI41" s="1759"/>
      <c r="AJ41" s="180" t="s">
        <v>1591</v>
      </c>
      <c r="AK41" s="105"/>
      <c r="AL41" s="60"/>
      <c r="AM41" s="60"/>
      <c r="AN41" s="60"/>
      <c r="AO41" s="119"/>
      <c r="AP41" s="57"/>
      <c r="AQ41" s="106"/>
    </row>
    <row r="42" spans="1:43" ht="12" customHeight="1">
      <c r="A42" s="1970"/>
      <c r="B42" s="57"/>
      <c r="C42" s="57"/>
      <c r="D42" s="57"/>
      <c r="E42" s="57"/>
      <c r="F42" s="119"/>
      <c r="G42" s="57"/>
      <c r="H42" s="103"/>
      <c r="I42" s="119"/>
      <c r="J42" s="57"/>
      <c r="K42" s="103"/>
      <c r="L42" s="642"/>
      <c r="M42" s="122"/>
      <c r="N42" s="111"/>
      <c r="O42" s="111"/>
      <c r="P42" s="152"/>
      <c r="Q42" s="119" t="s">
        <v>424</v>
      </c>
      <c r="R42" s="57" t="s">
        <v>610</v>
      </c>
      <c r="S42" s="57"/>
      <c r="T42" s="714" t="s">
        <v>1107</v>
      </c>
      <c r="U42" s="57" t="s">
        <v>1283</v>
      </c>
      <c r="V42" s="57"/>
      <c r="W42" s="57"/>
      <c r="X42" s="57"/>
      <c r="Y42" s="714" t="s">
        <v>1107</v>
      </c>
      <c r="Z42" s="58" t="s">
        <v>609</v>
      </c>
      <c r="AA42" s="57"/>
      <c r="AB42" s="58"/>
      <c r="AC42" s="1652"/>
      <c r="AD42" s="1652"/>
      <c r="AE42" s="1652"/>
      <c r="AF42" s="1652"/>
      <c r="AG42" s="1652"/>
      <c r="AH42" s="1652"/>
      <c r="AI42" s="1652"/>
      <c r="AJ42" s="180" t="s">
        <v>1591</v>
      </c>
      <c r="AK42" s="105"/>
      <c r="AL42" s="60"/>
      <c r="AM42" s="60"/>
      <c r="AN42" s="60"/>
      <c r="AO42" s="119"/>
      <c r="AP42" s="57"/>
      <c r="AQ42" s="106"/>
    </row>
    <row r="43" spans="1:43" ht="12" customHeight="1">
      <c r="A43" s="1970"/>
      <c r="B43" s="57"/>
      <c r="C43" s="57"/>
      <c r="D43" s="57"/>
      <c r="E43" s="57"/>
      <c r="F43" s="119"/>
      <c r="G43" s="57"/>
      <c r="H43" s="103"/>
      <c r="I43" s="119"/>
      <c r="J43" s="57"/>
      <c r="K43" s="103"/>
      <c r="L43" s="642"/>
      <c r="M43" s="138" t="s">
        <v>1763</v>
      </c>
      <c r="N43" s="109"/>
      <c r="O43" s="109"/>
      <c r="P43" s="110"/>
      <c r="Q43" s="138" t="s">
        <v>424</v>
      </c>
      <c r="R43" s="109" t="s">
        <v>1301</v>
      </c>
      <c r="S43" s="109"/>
      <c r="T43" s="109"/>
      <c r="U43" s="109"/>
      <c r="V43" s="109"/>
      <c r="W43" s="109"/>
      <c r="X43" s="109"/>
      <c r="Y43" s="109"/>
      <c r="Z43" s="109"/>
      <c r="AA43" s="109"/>
      <c r="AB43" s="153"/>
      <c r="AC43" s="153"/>
      <c r="AD43" s="109"/>
      <c r="AE43" s="153"/>
      <c r="AF43" s="153"/>
      <c r="AG43" s="109"/>
      <c r="AH43" s="109"/>
      <c r="AI43" s="109"/>
      <c r="AJ43" s="110"/>
      <c r="AK43" s="105"/>
      <c r="AL43" s="60"/>
      <c r="AM43" s="60"/>
      <c r="AN43" s="60"/>
      <c r="AO43" s="119"/>
      <c r="AP43" s="57"/>
      <c r="AQ43" s="106"/>
    </row>
    <row r="44" spans="1:43" ht="12" customHeight="1">
      <c r="A44" s="1970"/>
      <c r="B44" s="57"/>
      <c r="C44" s="57"/>
      <c r="D44" s="57"/>
      <c r="E44" s="57"/>
      <c r="F44" s="119"/>
      <c r="G44" s="57"/>
      <c r="H44" s="103"/>
      <c r="I44" s="119"/>
      <c r="J44" s="57"/>
      <c r="K44" s="103"/>
      <c r="L44" s="643"/>
      <c r="M44" s="122"/>
      <c r="N44" s="111"/>
      <c r="O44" s="111"/>
      <c r="P44" s="152"/>
      <c r="Q44" s="122"/>
      <c r="R44" s="111" t="s">
        <v>1222</v>
      </c>
      <c r="S44" s="1755"/>
      <c r="T44" s="1755"/>
      <c r="U44" s="1755"/>
      <c r="V44" s="1755"/>
      <c r="W44" s="1755"/>
      <c r="X44" s="1755"/>
      <c r="Y44" s="1755"/>
      <c r="Z44" s="1755"/>
      <c r="AA44" s="1755"/>
      <c r="AB44" s="1755"/>
      <c r="AC44" s="1755"/>
      <c r="AD44" s="1755"/>
      <c r="AE44" s="1755"/>
      <c r="AF44" s="1755"/>
      <c r="AG44" s="1755"/>
      <c r="AH44" s="1755"/>
      <c r="AI44" s="1755"/>
      <c r="AJ44" s="152" t="s">
        <v>1223</v>
      </c>
      <c r="AK44" s="105"/>
      <c r="AL44" s="60"/>
      <c r="AM44" s="60"/>
      <c r="AN44" s="60"/>
      <c r="AO44" s="119"/>
      <c r="AP44" s="57"/>
      <c r="AQ44" s="106"/>
    </row>
    <row r="45" spans="1:43" ht="12" customHeight="1">
      <c r="A45" s="1970"/>
      <c r="B45" s="57"/>
      <c r="C45" s="57"/>
      <c r="D45" s="57"/>
      <c r="E45" s="57"/>
      <c r="F45" s="119"/>
      <c r="G45" s="57"/>
      <c r="H45" s="103"/>
      <c r="I45" s="119"/>
      <c r="J45" s="57"/>
      <c r="K45" s="103"/>
      <c r="L45" s="1968" t="s">
        <v>618</v>
      </c>
      <c r="M45" s="138" t="s">
        <v>220</v>
      </c>
      <c r="N45" s="109"/>
      <c r="O45" s="109"/>
      <c r="P45" s="110"/>
      <c r="Q45" s="138" t="s">
        <v>512</v>
      </c>
      <c r="R45" s="109" t="s">
        <v>1274</v>
      </c>
      <c r="S45" s="109"/>
      <c r="T45" s="698"/>
      <c r="U45" s="139" t="s">
        <v>1275</v>
      </c>
      <c r="V45" s="57"/>
      <c r="W45" s="1759"/>
      <c r="X45" s="1759"/>
      <c r="Y45" s="1759"/>
      <c r="Z45" s="1759"/>
      <c r="AA45" s="1759"/>
      <c r="AB45" s="1759"/>
      <c r="AC45" s="1759"/>
      <c r="AD45" s="1759"/>
      <c r="AE45" s="1759"/>
      <c r="AF45" s="1759"/>
      <c r="AG45" s="1759"/>
      <c r="AH45" s="1759"/>
      <c r="AI45" s="1759"/>
      <c r="AJ45" s="181" t="s">
        <v>1317</v>
      </c>
      <c r="AK45" s="105"/>
      <c r="AL45" s="60"/>
      <c r="AM45" s="60"/>
      <c r="AN45" s="60"/>
      <c r="AO45" s="119"/>
      <c r="AP45" s="57"/>
      <c r="AQ45" s="106"/>
    </row>
    <row r="46" spans="1:43" ht="12" customHeight="1">
      <c r="A46" s="1970"/>
      <c r="B46" s="57"/>
      <c r="C46" s="57"/>
      <c r="D46" s="57"/>
      <c r="E46" s="57"/>
      <c r="F46" s="119"/>
      <c r="G46" s="57"/>
      <c r="H46" s="103"/>
      <c r="I46" s="119"/>
      <c r="J46" s="57"/>
      <c r="K46" s="103"/>
      <c r="L46" s="1969"/>
      <c r="M46" s="119" t="s">
        <v>614</v>
      </c>
      <c r="N46" s="57"/>
      <c r="O46" s="57"/>
      <c r="P46" s="103"/>
      <c r="Q46" s="119"/>
      <c r="R46" s="58" t="s">
        <v>1278</v>
      </c>
      <c r="S46" s="57"/>
      <c r="T46" s="698"/>
      <c r="U46" s="118" t="s">
        <v>1275</v>
      </c>
      <c r="V46" s="57"/>
      <c r="W46" s="1759"/>
      <c r="X46" s="1759"/>
      <c r="Y46" s="1759"/>
      <c r="Z46" s="1759"/>
      <c r="AA46" s="1759"/>
      <c r="AB46" s="1759"/>
      <c r="AC46" s="1759"/>
      <c r="AD46" s="1759"/>
      <c r="AE46" s="1759"/>
      <c r="AF46" s="1759"/>
      <c r="AG46" s="1759"/>
      <c r="AH46" s="1759"/>
      <c r="AI46" s="1759"/>
      <c r="AJ46" s="121" t="s">
        <v>1317</v>
      </c>
      <c r="AK46" s="105"/>
      <c r="AL46" s="60"/>
      <c r="AM46" s="60"/>
      <c r="AN46" s="60"/>
      <c r="AO46" s="119"/>
      <c r="AP46" s="57"/>
      <c r="AQ46" s="106"/>
    </row>
    <row r="47" spans="1:43" ht="12" customHeight="1">
      <c r="A47" s="1970"/>
      <c r="B47" s="57"/>
      <c r="C47" s="57"/>
      <c r="D47" s="57"/>
      <c r="E47" s="57"/>
      <c r="F47" s="119"/>
      <c r="G47" s="57"/>
      <c r="H47" s="103"/>
      <c r="I47" s="119"/>
      <c r="J47" s="57"/>
      <c r="K47" s="103"/>
      <c r="L47" s="1969"/>
      <c r="M47" s="119"/>
      <c r="N47" s="57"/>
      <c r="O47" s="57"/>
      <c r="P47" s="103"/>
      <c r="Q47" s="182"/>
      <c r="R47" s="176" t="s">
        <v>1589</v>
      </c>
      <c r="S47" s="177"/>
      <c r="T47" s="716"/>
      <c r="U47" s="178" t="s">
        <v>1275</v>
      </c>
      <c r="V47" s="175"/>
      <c r="W47" s="1966"/>
      <c r="X47" s="1966"/>
      <c r="Y47" s="1966"/>
      <c r="Z47" s="1966"/>
      <c r="AA47" s="1966"/>
      <c r="AB47" s="1966"/>
      <c r="AC47" s="1966"/>
      <c r="AD47" s="1966"/>
      <c r="AE47" s="1966"/>
      <c r="AF47" s="1966"/>
      <c r="AG47" s="1966"/>
      <c r="AH47" s="1966"/>
      <c r="AI47" s="1966"/>
      <c r="AJ47" s="179" t="s">
        <v>1317</v>
      </c>
      <c r="AK47" s="105"/>
      <c r="AL47" s="60"/>
      <c r="AM47" s="60"/>
      <c r="AN47" s="60"/>
      <c r="AO47" s="119"/>
      <c r="AP47" s="57"/>
      <c r="AQ47" s="106"/>
    </row>
    <row r="48" spans="1:43" ht="12" customHeight="1">
      <c r="A48" s="1970"/>
      <c r="B48" s="57"/>
      <c r="C48" s="57"/>
      <c r="D48" s="57"/>
      <c r="E48" s="57"/>
      <c r="F48" s="119"/>
      <c r="G48" s="57"/>
      <c r="H48" s="103"/>
      <c r="I48" s="119"/>
      <c r="J48" s="57"/>
      <c r="K48" s="103"/>
      <c r="L48" s="1969"/>
      <c r="M48" s="119"/>
      <c r="N48" s="57"/>
      <c r="O48" s="57"/>
      <c r="P48" s="103"/>
      <c r="Q48" s="119" t="s">
        <v>512</v>
      </c>
      <c r="R48" s="57" t="s">
        <v>1286</v>
      </c>
      <c r="S48" s="57"/>
      <c r="T48" s="57"/>
      <c r="U48" s="57"/>
      <c r="V48" s="57"/>
      <c r="W48" s="57"/>
      <c r="X48" s="57"/>
      <c r="Y48" s="57"/>
      <c r="Z48" s="57"/>
      <c r="AA48" s="57"/>
      <c r="AB48" s="58"/>
      <c r="AC48" s="58"/>
      <c r="AD48" s="58"/>
      <c r="AE48" s="58"/>
      <c r="AF48" s="57"/>
      <c r="AG48" s="57"/>
      <c r="AH48" s="57"/>
      <c r="AI48" s="57"/>
      <c r="AJ48" s="103"/>
      <c r="AK48" s="105"/>
      <c r="AL48" s="60"/>
      <c r="AM48" s="60"/>
      <c r="AN48" s="60"/>
      <c r="AO48" s="119"/>
      <c r="AP48" s="57"/>
      <c r="AQ48" s="106"/>
    </row>
    <row r="49" spans="1:43" ht="12" customHeight="1">
      <c r="A49" s="1970"/>
      <c r="B49" s="57"/>
      <c r="C49" s="57"/>
      <c r="D49" s="57"/>
      <c r="E49" s="57"/>
      <c r="F49" s="119"/>
      <c r="G49" s="57"/>
      <c r="H49" s="103"/>
      <c r="I49" s="119"/>
      <c r="J49" s="57"/>
      <c r="K49" s="103"/>
      <c r="L49" s="1969"/>
      <c r="M49" s="119"/>
      <c r="N49" s="57"/>
      <c r="O49" s="57"/>
      <c r="P49" s="103"/>
      <c r="Q49" s="119"/>
      <c r="R49" s="120" t="s">
        <v>983</v>
      </c>
      <c r="S49" s="714" t="s">
        <v>1107</v>
      </c>
      <c r="T49" s="57" t="s">
        <v>1283</v>
      </c>
      <c r="U49" s="57"/>
      <c r="V49" s="57"/>
      <c r="W49" s="714" t="s">
        <v>1107</v>
      </c>
      <c r="X49" s="58" t="s">
        <v>1284</v>
      </c>
      <c r="Y49" s="57"/>
      <c r="Z49" s="57"/>
      <c r="AA49" s="1759"/>
      <c r="AB49" s="1759"/>
      <c r="AC49" s="1759"/>
      <c r="AD49" s="1759"/>
      <c r="AE49" s="1759"/>
      <c r="AF49" s="1759"/>
      <c r="AG49" s="1759"/>
      <c r="AH49" s="57" t="s">
        <v>1587</v>
      </c>
      <c r="AI49" s="57"/>
      <c r="AJ49" s="103"/>
      <c r="AK49" s="105"/>
      <c r="AL49" s="60"/>
      <c r="AM49" s="60"/>
      <c r="AN49" s="60"/>
      <c r="AO49" s="119"/>
      <c r="AP49" s="57"/>
      <c r="AQ49" s="106"/>
    </row>
    <row r="50" spans="1:43" ht="12" customHeight="1">
      <c r="A50" s="1970"/>
      <c r="B50" s="57"/>
      <c r="C50" s="57"/>
      <c r="D50" s="57"/>
      <c r="E50" s="57"/>
      <c r="F50" s="119"/>
      <c r="G50" s="57"/>
      <c r="H50" s="103"/>
      <c r="I50" s="119"/>
      <c r="J50" s="57"/>
      <c r="K50" s="103"/>
      <c r="L50" s="1969"/>
      <c r="M50" s="119"/>
      <c r="N50" s="57"/>
      <c r="O50" s="57"/>
      <c r="P50" s="103"/>
      <c r="Q50" s="119"/>
      <c r="R50" s="57" t="s">
        <v>1588</v>
      </c>
      <c r="S50" s="57"/>
      <c r="T50" s="58"/>
      <c r="U50" s="58"/>
      <c r="V50" s="58"/>
      <c r="W50" s="58"/>
      <c r="X50" s="57"/>
      <c r="Y50" s="714" t="s">
        <v>1107</v>
      </c>
      <c r="Z50" s="57" t="s">
        <v>1228</v>
      </c>
      <c r="AA50" s="57"/>
      <c r="AB50" s="58"/>
      <c r="AC50" s="58"/>
      <c r="AD50" s="58"/>
      <c r="AE50" s="58"/>
      <c r="AF50" s="57"/>
      <c r="AG50" s="57"/>
      <c r="AH50" s="57"/>
      <c r="AI50" s="57"/>
      <c r="AJ50" s="103"/>
      <c r="AK50" s="105"/>
      <c r="AL50" s="60"/>
      <c r="AM50" s="60"/>
      <c r="AN50" s="60"/>
      <c r="AO50" s="119"/>
      <c r="AP50" s="57"/>
      <c r="AQ50" s="106"/>
    </row>
    <row r="51" spans="1:43" ht="12" customHeight="1">
      <c r="A51" s="1970"/>
      <c r="B51" s="57"/>
      <c r="C51" s="57"/>
      <c r="D51" s="57"/>
      <c r="E51" s="57"/>
      <c r="F51" s="119"/>
      <c r="G51" s="57"/>
      <c r="H51" s="103"/>
      <c r="I51" s="119"/>
      <c r="J51" s="57"/>
      <c r="K51" s="103"/>
      <c r="L51" s="1969"/>
      <c r="M51" s="119"/>
      <c r="N51" s="57"/>
      <c r="O51" s="57"/>
      <c r="P51" s="103"/>
      <c r="Q51" s="119"/>
      <c r="R51" s="113"/>
      <c r="S51" s="111"/>
      <c r="T51" s="111"/>
      <c r="U51" s="111"/>
      <c r="V51" s="111"/>
      <c r="W51" s="111"/>
      <c r="X51" s="111"/>
      <c r="Y51" s="718" t="s">
        <v>1107</v>
      </c>
      <c r="Z51" s="111" t="s">
        <v>1291</v>
      </c>
      <c r="AA51" s="111"/>
      <c r="AB51" s="111" t="s">
        <v>271</v>
      </c>
      <c r="AC51" s="718" t="s">
        <v>1107</v>
      </c>
      <c r="AD51" s="111" t="s">
        <v>746</v>
      </c>
      <c r="AE51" s="663"/>
      <c r="AF51" s="718" t="s">
        <v>1107</v>
      </c>
      <c r="AG51" s="111" t="s">
        <v>916</v>
      </c>
      <c r="AH51" s="145" t="s">
        <v>779</v>
      </c>
      <c r="AI51" s="111"/>
      <c r="AJ51" s="152"/>
      <c r="AK51" s="105"/>
      <c r="AL51" s="60"/>
      <c r="AM51" s="60"/>
      <c r="AN51" s="60"/>
      <c r="AO51" s="119"/>
      <c r="AP51" s="57"/>
      <c r="AQ51" s="106"/>
    </row>
    <row r="52" spans="1:43" ht="12" customHeight="1">
      <c r="A52" s="1970"/>
      <c r="B52" s="57"/>
      <c r="C52" s="57"/>
      <c r="D52" s="57"/>
      <c r="E52" s="57"/>
      <c r="F52" s="119"/>
      <c r="G52" s="57"/>
      <c r="H52" s="103"/>
      <c r="I52" s="119"/>
      <c r="J52" s="57"/>
      <c r="K52" s="103"/>
      <c r="L52" s="1969"/>
      <c r="M52" s="138" t="s">
        <v>606</v>
      </c>
      <c r="N52" s="109"/>
      <c r="O52" s="109"/>
      <c r="P52" s="110"/>
      <c r="Q52" s="138" t="s">
        <v>1734</v>
      </c>
      <c r="R52" s="57" t="s">
        <v>1274</v>
      </c>
      <c r="S52" s="57"/>
      <c r="T52" s="698"/>
      <c r="U52" s="118" t="s">
        <v>1275</v>
      </c>
      <c r="V52" s="57"/>
      <c r="W52" s="1759"/>
      <c r="X52" s="1759"/>
      <c r="Y52" s="1759"/>
      <c r="Z52" s="1759"/>
      <c r="AA52" s="1759"/>
      <c r="AB52" s="1759"/>
      <c r="AC52" s="1759"/>
      <c r="AD52" s="1759"/>
      <c r="AE52" s="1759"/>
      <c r="AF52" s="1759"/>
      <c r="AG52" s="1759"/>
      <c r="AH52" s="1759"/>
      <c r="AI52" s="1759"/>
      <c r="AJ52" s="121" t="s">
        <v>1317</v>
      </c>
      <c r="AK52" s="105"/>
      <c r="AL52" s="60"/>
      <c r="AM52" s="60"/>
      <c r="AN52" s="60"/>
      <c r="AO52" s="119"/>
      <c r="AP52" s="57"/>
      <c r="AQ52" s="106"/>
    </row>
    <row r="53" spans="1:43" ht="12" customHeight="1">
      <c r="A53" s="1970"/>
      <c r="B53" s="57"/>
      <c r="C53" s="57"/>
      <c r="D53" s="57"/>
      <c r="E53" s="57"/>
      <c r="F53" s="119"/>
      <c r="G53" s="57"/>
      <c r="H53" s="103"/>
      <c r="I53" s="119"/>
      <c r="J53" s="57"/>
      <c r="K53" s="103"/>
      <c r="L53" s="697" t="s">
        <v>1107</v>
      </c>
      <c r="M53" s="119" t="s">
        <v>407</v>
      </c>
      <c r="N53" s="57"/>
      <c r="O53" s="57"/>
      <c r="P53" s="103"/>
      <c r="Q53" s="119"/>
      <c r="R53" s="58" t="s">
        <v>1278</v>
      </c>
      <c r="S53" s="57"/>
      <c r="T53" s="698"/>
      <c r="U53" s="118" t="s">
        <v>1275</v>
      </c>
      <c r="V53" s="57"/>
      <c r="W53" s="1759"/>
      <c r="X53" s="1759"/>
      <c r="Y53" s="1759"/>
      <c r="Z53" s="1759"/>
      <c r="AA53" s="1759"/>
      <c r="AB53" s="1759"/>
      <c r="AC53" s="1759"/>
      <c r="AD53" s="1759"/>
      <c r="AE53" s="1759"/>
      <c r="AF53" s="1759"/>
      <c r="AG53" s="1759"/>
      <c r="AH53" s="1759"/>
      <c r="AI53" s="1759"/>
      <c r="AJ53" s="121" t="s">
        <v>1317</v>
      </c>
      <c r="AK53" s="105"/>
      <c r="AL53" s="60"/>
      <c r="AM53" s="60"/>
      <c r="AN53" s="60"/>
      <c r="AO53" s="119"/>
      <c r="AP53" s="57"/>
      <c r="AQ53" s="106"/>
    </row>
    <row r="54" spans="1:43" ht="12" customHeight="1">
      <c r="A54" s="1970"/>
      <c r="B54" s="57"/>
      <c r="C54" s="57"/>
      <c r="D54" s="57"/>
      <c r="E54" s="57"/>
      <c r="F54" s="119"/>
      <c r="G54" s="57"/>
      <c r="H54" s="103"/>
      <c r="I54" s="119"/>
      <c r="J54" s="57"/>
      <c r="K54" s="103"/>
      <c r="L54" s="1969" t="s">
        <v>163</v>
      </c>
      <c r="M54" s="119"/>
      <c r="N54" s="57"/>
      <c r="O54" s="57"/>
      <c r="P54" s="103"/>
      <c r="Q54" s="182"/>
      <c r="R54" s="176" t="s">
        <v>221</v>
      </c>
      <c r="S54" s="177"/>
      <c r="T54" s="716"/>
      <c r="U54" s="178" t="s">
        <v>1275</v>
      </c>
      <c r="V54" s="175"/>
      <c r="W54" s="1966"/>
      <c r="X54" s="1966"/>
      <c r="Y54" s="1966"/>
      <c r="Z54" s="1966"/>
      <c r="AA54" s="1966"/>
      <c r="AB54" s="1966"/>
      <c r="AC54" s="1966"/>
      <c r="AD54" s="1966"/>
      <c r="AE54" s="1966"/>
      <c r="AF54" s="1966"/>
      <c r="AG54" s="1966"/>
      <c r="AH54" s="1966"/>
      <c r="AI54" s="1966"/>
      <c r="AJ54" s="179" t="s">
        <v>1317</v>
      </c>
      <c r="AK54" s="105"/>
      <c r="AL54" s="60"/>
      <c r="AM54" s="60"/>
      <c r="AN54" s="60"/>
      <c r="AO54" s="119"/>
      <c r="AP54" s="57"/>
      <c r="AQ54" s="106"/>
    </row>
    <row r="55" spans="1:43" ht="12" customHeight="1">
      <c r="A55" s="1970"/>
      <c r="B55" s="57"/>
      <c r="C55" s="57"/>
      <c r="D55" s="57"/>
      <c r="E55" s="57"/>
      <c r="F55" s="119"/>
      <c r="G55" s="57"/>
      <c r="H55" s="103"/>
      <c r="I55" s="119"/>
      <c r="J55" s="57"/>
      <c r="K55" s="103"/>
      <c r="L55" s="1969"/>
      <c r="M55" s="119"/>
      <c r="N55" s="57"/>
      <c r="O55" s="57"/>
      <c r="P55" s="103"/>
      <c r="Q55" s="119" t="s">
        <v>512</v>
      </c>
      <c r="R55" s="57" t="s">
        <v>607</v>
      </c>
      <c r="S55" s="57"/>
      <c r="T55" s="714" t="s">
        <v>1107</v>
      </c>
      <c r="U55" s="57" t="s">
        <v>608</v>
      </c>
      <c r="V55" s="57"/>
      <c r="W55" s="714" t="s">
        <v>1107</v>
      </c>
      <c r="X55" s="57" t="s">
        <v>1590</v>
      </c>
      <c r="Y55" s="57"/>
      <c r="Z55" s="57"/>
      <c r="AA55" s="57"/>
      <c r="AB55" s="714" t="s">
        <v>1107</v>
      </c>
      <c r="AC55" s="58" t="s">
        <v>617</v>
      </c>
      <c r="AD55" s="58"/>
      <c r="AE55" s="58"/>
      <c r="AF55" s="170"/>
      <c r="AG55" s="170"/>
      <c r="AH55" s="170"/>
      <c r="AI55" s="170"/>
      <c r="AJ55" s="180"/>
      <c r="AK55" s="105"/>
      <c r="AL55" s="60"/>
      <c r="AM55" s="60"/>
      <c r="AN55" s="60"/>
      <c r="AO55" s="119"/>
      <c r="AP55" s="57"/>
      <c r="AQ55" s="106"/>
    </row>
    <row r="56" spans="1:43" ht="12" customHeight="1">
      <c r="A56" s="1970"/>
      <c r="B56" s="57"/>
      <c r="C56" s="57"/>
      <c r="D56" s="57"/>
      <c r="E56" s="57"/>
      <c r="F56" s="119"/>
      <c r="G56" s="57"/>
      <c r="H56" s="103"/>
      <c r="I56" s="119"/>
      <c r="J56" s="57"/>
      <c r="K56" s="103"/>
      <c r="L56" s="1969"/>
      <c r="M56" s="119"/>
      <c r="N56" s="57"/>
      <c r="O56" s="57"/>
      <c r="P56" s="103"/>
      <c r="Q56" s="119"/>
      <c r="R56" s="57"/>
      <c r="S56" s="57"/>
      <c r="T56" s="714" t="s">
        <v>1107</v>
      </c>
      <c r="U56" s="58" t="s">
        <v>609</v>
      </c>
      <c r="V56" s="58"/>
      <c r="W56" s="58"/>
      <c r="X56" s="1759"/>
      <c r="Y56" s="1759"/>
      <c r="Z56" s="1759"/>
      <c r="AA56" s="1759"/>
      <c r="AB56" s="1759"/>
      <c r="AC56" s="1759"/>
      <c r="AD56" s="1759"/>
      <c r="AE56" s="1759"/>
      <c r="AF56" s="1759"/>
      <c r="AG56" s="1759"/>
      <c r="AH56" s="1759"/>
      <c r="AI56" s="1759"/>
      <c r="AJ56" s="180" t="s">
        <v>1591</v>
      </c>
      <c r="AK56" s="105"/>
      <c r="AL56" s="60"/>
      <c r="AM56" s="60"/>
      <c r="AN56" s="60"/>
      <c r="AO56" s="119"/>
      <c r="AP56" s="57"/>
      <c r="AQ56" s="106"/>
    </row>
    <row r="57" spans="1:43" ht="12" customHeight="1">
      <c r="A57" s="1970"/>
      <c r="B57" s="57"/>
      <c r="C57" s="57"/>
      <c r="D57" s="57"/>
      <c r="E57" s="57"/>
      <c r="F57" s="119"/>
      <c r="G57" s="57"/>
      <c r="H57" s="103"/>
      <c r="I57" s="119"/>
      <c r="J57" s="57"/>
      <c r="K57" s="103"/>
      <c r="L57" s="1969"/>
      <c r="M57" s="122"/>
      <c r="N57" s="111"/>
      <c r="O57" s="111"/>
      <c r="P57" s="152"/>
      <c r="Q57" s="119" t="s">
        <v>424</v>
      </c>
      <c r="R57" s="57" t="s">
        <v>610</v>
      </c>
      <c r="S57" s="57"/>
      <c r="T57" s="714" t="s">
        <v>1107</v>
      </c>
      <c r="U57" s="57" t="s">
        <v>1283</v>
      </c>
      <c r="V57" s="57"/>
      <c r="W57" s="57"/>
      <c r="X57" s="57"/>
      <c r="Y57" s="714" t="s">
        <v>1107</v>
      </c>
      <c r="Z57" s="58" t="s">
        <v>609</v>
      </c>
      <c r="AA57" s="57"/>
      <c r="AB57" s="58"/>
      <c r="AC57" s="1652"/>
      <c r="AD57" s="1652"/>
      <c r="AE57" s="1652"/>
      <c r="AF57" s="1652"/>
      <c r="AG57" s="1652"/>
      <c r="AH57" s="1652"/>
      <c r="AI57" s="1652"/>
      <c r="AJ57" s="180" t="s">
        <v>1591</v>
      </c>
      <c r="AK57" s="105"/>
      <c r="AL57" s="60"/>
      <c r="AM57" s="60"/>
      <c r="AN57" s="60"/>
      <c r="AO57" s="119"/>
      <c r="AP57" s="57"/>
      <c r="AQ57" s="106"/>
    </row>
    <row r="58" spans="1:43" ht="12" customHeight="1">
      <c r="A58" s="1970"/>
      <c r="B58" s="57"/>
      <c r="C58" s="57"/>
      <c r="D58" s="57"/>
      <c r="E58" s="57"/>
      <c r="F58" s="119"/>
      <c r="G58" s="57"/>
      <c r="H58" s="103"/>
      <c r="I58" s="119"/>
      <c r="J58" s="57"/>
      <c r="K58" s="103"/>
      <c r="L58" s="1969"/>
      <c r="M58" s="138" t="s">
        <v>1763</v>
      </c>
      <c r="N58" s="109"/>
      <c r="O58" s="109"/>
      <c r="P58" s="110"/>
      <c r="Q58" s="138" t="s">
        <v>424</v>
      </c>
      <c r="R58" s="109" t="s">
        <v>1301</v>
      </c>
      <c r="S58" s="109"/>
      <c r="T58" s="109"/>
      <c r="U58" s="109"/>
      <c r="V58" s="109"/>
      <c r="W58" s="109"/>
      <c r="X58" s="109"/>
      <c r="Y58" s="109"/>
      <c r="Z58" s="109"/>
      <c r="AA58" s="109"/>
      <c r="AB58" s="153"/>
      <c r="AC58" s="153"/>
      <c r="AD58" s="109"/>
      <c r="AE58" s="153"/>
      <c r="AF58" s="153"/>
      <c r="AG58" s="109"/>
      <c r="AH58" s="109"/>
      <c r="AI58" s="109"/>
      <c r="AJ58" s="110"/>
      <c r="AK58" s="105"/>
      <c r="AL58" s="60"/>
      <c r="AM58" s="60"/>
      <c r="AN58" s="60"/>
      <c r="AO58" s="119"/>
      <c r="AP58" s="57"/>
      <c r="AQ58" s="106"/>
    </row>
    <row r="59" spans="1:43" ht="12" customHeight="1">
      <c r="A59" s="1970"/>
      <c r="B59" s="57"/>
      <c r="C59" s="57"/>
      <c r="D59" s="57"/>
      <c r="E59" s="57"/>
      <c r="F59" s="119"/>
      <c r="G59" s="57"/>
      <c r="H59" s="103"/>
      <c r="I59" s="122"/>
      <c r="J59" s="111"/>
      <c r="K59" s="152"/>
      <c r="L59" s="642"/>
      <c r="M59" s="119"/>
      <c r="N59" s="57"/>
      <c r="O59" s="57"/>
      <c r="P59" s="103"/>
      <c r="Q59" s="119"/>
      <c r="R59" s="57" t="s">
        <v>1222</v>
      </c>
      <c r="S59" s="1821"/>
      <c r="T59" s="1821"/>
      <c r="U59" s="1821"/>
      <c r="V59" s="1821"/>
      <c r="W59" s="1821"/>
      <c r="X59" s="1821"/>
      <c r="Y59" s="1821"/>
      <c r="Z59" s="1821"/>
      <c r="AA59" s="1821"/>
      <c r="AB59" s="1821"/>
      <c r="AC59" s="1821"/>
      <c r="AD59" s="1821"/>
      <c r="AE59" s="1821"/>
      <c r="AF59" s="1821"/>
      <c r="AG59" s="1821"/>
      <c r="AH59" s="1821"/>
      <c r="AI59" s="1821"/>
      <c r="AJ59" s="103" t="s">
        <v>1223</v>
      </c>
      <c r="AK59" s="105"/>
      <c r="AL59" s="60"/>
      <c r="AM59" s="60"/>
      <c r="AN59" s="60"/>
      <c r="AO59" s="119"/>
      <c r="AP59" s="57"/>
      <c r="AQ59" s="106"/>
    </row>
    <row r="60" spans="1:43" ht="12" customHeight="1">
      <c r="A60" s="1970"/>
      <c r="B60" s="57"/>
      <c r="C60" s="57"/>
      <c r="D60" s="57"/>
      <c r="E60" s="57"/>
      <c r="F60" s="119"/>
      <c r="G60" s="57"/>
      <c r="H60" s="103"/>
      <c r="I60" s="138" t="s">
        <v>626</v>
      </c>
      <c r="J60" s="109"/>
      <c r="K60" s="109"/>
      <c r="L60" s="640"/>
      <c r="M60" s="138" t="s">
        <v>627</v>
      </c>
      <c r="N60" s="109"/>
      <c r="O60" s="109"/>
      <c r="P60" s="110"/>
      <c r="Q60" s="138"/>
      <c r="R60" s="109"/>
      <c r="S60" s="109"/>
      <c r="T60" s="109" t="s">
        <v>628</v>
      </c>
      <c r="U60" s="109"/>
      <c r="V60" s="109"/>
      <c r="W60" s="109"/>
      <c r="X60" s="109"/>
      <c r="Y60" s="109"/>
      <c r="Z60" s="109"/>
      <c r="AA60" s="109"/>
      <c r="AB60" s="153"/>
      <c r="AC60" s="153"/>
      <c r="AD60" s="109"/>
      <c r="AE60" s="109" t="s">
        <v>629</v>
      </c>
      <c r="AF60" s="153"/>
      <c r="AG60" s="109"/>
      <c r="AH60" s="109"/>
      <c r="AI60" s="109"/>
      <c r="AJ60" s="110"/>
      <c r="AK60" s="105"/>
      <c r="AL60" s="60"/>
      <c r="AM60" s="60"/>
      <c r="AN60" s="60"/>
      <c r="AO60" s="119"/>
      <c r="AP60" s="57"/>
      <c r="AQ60" s="106"/>
    </row>
    <row r="61" spans="1:43" ht="12" customHeight="1">
      <c r="A61" s="1970"/>
      <c r="B61" s="57"/>
      <c r="C61" s="57"/>
      <c r="D61" s="57"/>
      <c r="E61" s="57"/>
      <c r="F61" s="119"/>
      <c r="G61" s="57"/>
      <c r="H61" s="103"/>
      <c r="I61" s="119" t="s">
        <v>625</v>
      </c>
      <c r="J61" s="57"/>
      <c r="K61" s="57"/>
      <c r="L61" s="642"/>
      <c r="M61" s="119" t="s">
        <v>630</v>
      </c>
      <c r="N61" s="57"/>
      <c r="O61" s="57"/>
      <c r="P61" s="103"/>
      <c r="Q61" s="119" t="s">
        <v>1222</v>
      </c>
      <c r="R61" s="1759"/>
      <c r="S61" s="1759"/>
      <c r="T61" s="1759"/>
      <c r="U61" s="1759"/>
      <c r="V61" s="1759"/>
      <c r="W61" s="1759"/>
      <c r="X61" s="1759"/>
      <c r="Y61" s="1759"/>
      <c r="Z61" s="1759"/>
      <c r="AA61" s="57" t="s">
        <v>1223</v>
      </c>
      <c r="AB61" s="58" t="s">
        <v>1222</v>
      </c>
      <c r="AC61" s="1814"/>
      <c r="AD61" s="1814"/>
      <c r="AE61" s="1814"/>
      <c r="AF61" s="1814"/>
      <c r="AG61" s="1814"/>
      <c r="AH61" s="1814"/>
      <c r="AI61" s="1814"/>
      <c r="AJ61" s="103" t="s">
        <v>1223</v>
      </c>
      <c r="AK61" s="105"/>
      <c r="AL61" s="60"/>
      <c r="AM61" s="60"/>
      <c r="AN61" s="60"/>
      <c r="AO61" s="119"/>
      <c r="AP61" s="57"/>
      <c r="AQ61" s="106"/>
    </row>
    <row r="62" spans="1:43" ht="12" customHeight="1">
      <c r="A62" s="1970"/>
      <c r="B62" s="57"/>
      <c r="C62" s="57"/>
      <c r="D62" s="57"/>
      <c r="E62" s="57"/>
      <c r="F62" s="119"/>
      <c r="G62" s="57"/>
      <c r="H62" s="103"/>
      <c r="I62" s="119"/>
      <c r="J62" s="57"/>
      <c r="K62" s="57"/>
      <c r="L62" s="642"/>
      <c r="M62" s="119" t="s">
        <v>631</v>
      </c>
      <c r="N62" s="57"/>
      <c r="O62" s="57"/>
      <c r="P62" s="103"/>
      <c r="Q62" s="119" t="s">
        <v>8</v>
      </c>
      <c r="R62" s="1759"/>
      <c r="S62" s="1759"/>
      <c r="T62" s="1759"/>
      <c r="U62" s="1759"/>
      <c r="V62" s="1759"/>
      <c r="W62" s="1759"/>
      <c r="X62" s="1759"/>
      <c r="Y62" s="1759"/>
      <c r="Z62" s="1759"/>
      <c r="AA62" s="57" t="s">
        <v>511</v>
      </c>
      <c r="AB62" s="58" t="s">
        <v>8</v>
      </c>
      <c r="AC62" s="1814"/>
      <c r="AD62" s="1814"/>
      <c r="AE62" s="1814"/>
      <c r="AF62" s="1814"/>
      <c r="AG62" s="1814"/>
      <c r="AH62" s="1814"/>
      <c r="AI62" s="1814"/>
      <c r="AJ62" s="103" t="s">
        <v>511</v>
      </c>
      <c r="AK62" s="105"/>
      <c r="AL62" s="60"/>
      <c r="AM62" s="60"/>
      <c r="AN62" s="60"/>
      <c r="AO62" s="119"/>
      <c r="AP62" s="57"/>
      <c r="AQ62" s="106"/>
    </row>
    <row r="63" spans="1:43" ht="12" customHeight="1">
      <c r="A63" s="1970"/>
      <c r="B63" s="57"/>
      <c r="C63" s="57"/>
      <c r="D63" s="57"/>
      <c r="E63" s="57"/>
      <c r="F63" s="119"/>
      <c r="G63" s="57"/>
      <c r="H63" s="103"/>
      <c r="I63" s="119"/>
      <c r="J63" s="57"/>
      <c r="K63" s="57"/>
      <c r="L63" s="642"/>
      <c r="M63" s="119"/>
      <c r="N63" s="57"/>
      <c r="O63" s="57"/>
      <c r="P63" s="103"/>
      <c r="Q63" s="119" t="s">
        <v>8</v>
      </c>
      <c r="R63" s="1759"/>
      <c r="S63" s="1759"/>
      <c r="T63" s="1759"/>
      <c r="U63" s="1759"/>
      <c r="V63" s="1759"/>
      <c r="W63" s="1759"/>
      <c r="X63" s="1759"/>
      <c r="Y63" s="1759"/>
      <c r="Z63" s="1759"/>
      <c r="AA63" s="57" t="s">
        <v>511</v>
      </c>
      <c r="AB63" s="58" t="s">
        <v>8</v>
      </c>
      <c r="AC63" s="1814"/>
      <c r="AD63" s="1814"/>
      <c r="AE63" s="1814"/>
      <c r="AF63" s="1814"/>
      <c r="AG63" s="1814"/>
      <c r="AH63" s="1814"/>
      <c r="AI63" s="1814"/>
      <c r="AJ63" s="103" t="s">
        <v>511</v>
      </c>
      <c r="AK63" s="105"/>
      <c r="AL63" s="60"/>
      <c r="AM63" s="60"/>
      <c r="AN63" s="60"/>
      <c r="AO63" s="119"/>
      <c r="AP63" s="57"/>
      <c r="AQ63" s="106"/>
    </row>
    <row r="64" spans="1:43" ht="12" customHeight="1">
      <c r="A64" s="1970"/>
      <c r="B64" s="57"/>
      <c r="C64" s="57"/>
      <c r="D64" s="57"/>
      <c r="E64" s="57"/>
      <c r="F64" s="119"/>
      <c r="G64" s="57"/>
      <c r="H64" s="103"/>
      <c r="I64" s="1959" t="s">
        <v>1140</v>
      </c>
      <c r="J64" s="1960"/>
      <c r="K64" s="1960"/>
      <c r="L64" s="1961"/>
      <c r="M64" s="119"/>
      <c r="N64" s="57"/>
      <c r="O64" s="57"/>
      <c r="P64" s="103"/>
      <c r="Q64" s="119" t="s">
        <v>8</v>
      </c>
      <c r="R64" s="1759"/>
      <c r="S64" s="1759"/>
      <c r="T64" s="1759"/>
      <c r="U64" s="1759"/>
      <c r="V64" s="1759"/>
      <c r="W64" s="1759"/>
      <c r="X64" s="1759"/>
      <c r="Y64" s="1759"/>
      <c r="Z64" s="1759"/>
      <c r="AA64" s="57" t="s">
        <v>511</v>
      </c>
      <c r="AB64" s="58" t="s">
        <v>8</v>
      </c>
      <c r="AC64" s="1814"/>
      <c r="AD64" s="1814"/>
      <c r="AE64" s="1814"/>
      <c r="AF64" s="1814"/>
      <c r="AG64" s="1814"/>
      <c r="AH64" s="1814"/>
      <c r="AI64" s="1814"/>
      <c r="AJ64" s="103" t="s">
        <v>511</v>
      </c>
      <c r="AK64" s="105"/>
      <c r="AL64" s="60"/>
      <c r="AM64" s="60"/>
      <c r="AN64" s="60"/>
      <c r="AO64" s="119"/>
      <c r="AP64" s="57"/>
      <c r="AQ64" s="106"/>
    </row>
    <row r="65" spans="1:43" ht="12" customHeight="1">
      <c r="A65" s="1970"/>
      <c r="B65" s="57"/>
      <c r="C65" s="57"/>
      <c r="D65" s="57"/>
      <c r="E65" s="57"/>
      <c r="F65" s="119"/>
      <c r="G65" s="57"/>
      <c r="H65" s="103"/>
      <c r="I65" s="119"/>
      <c r="J65" s="57"/>
      <c r="K65" s="57"/>
      <c r="L65" s="642"/>
      <c r="M65" s="119"/>
      <c r="N65" s="57"/>
      <c r="O65" s="57"/>
      <c r="P65" s="103"/>
      <c r="Q65" s="119" t="s">
        <v>8</v>
      </c>
      <c r="R65" s="1759"/>
      <c r="S65" s="1759"/>
      <c r="T65" s="1759"/>
      <c r="U65" s="1759"/>
      <c r="V65" s="1759"/>
      <c r="W65" s="1759"/>
      <c r="X65" s="1759"/>
      <c r="Y65" s="1759"/>
      <c r="Z65" s="1759"/>
      <c r="AA65" s="57" t="s">
        <v>511</v>
      </c>
      <c r="AB65" s="58" t="s">
        <v>8</v>
      </c>
      <c r="AC65" s="1814"/>
      <c r="AD65" s="1814"/>
      <c r="AE65" s="1814"/>
      <c r="AF65" s="1814"/>
      <c r="AG65" s="1814"/>
      <c r="AH65" s="1814"/>
      <c r="AI65" s="1814"/>
      <c r="AJ65" s="103" t="s">
        <v>511</v>
      </c>
      <c r="AK65" s="105"/>
      <c r="AL65" s="60"/>
      <c r="AM65" s="60"/>
      <c r="AN65" s="60"/>
      <c r="AO65" s="119"/>
      <c r="AP65" s="57"/>
      <c r="AQ65" s="106"/>
    </row>
    <row r="66" spans="1:43" ht="12" customHeight="1">
      <c r="A66" s="1970"/>
      <c r="B66" s="57"/>
      <c r="C66" s="57"/>
      <c r="D66" s="57"/>
      <c r="E66" s="57"/>
      <c r="F66" s="119"/>
      <c r="G66" s="57"/>
      <c r="H66" s="103"/>
      <c r="I66" s="119"/>
      <c r="J66" s="57"/>
      <c r="K66" s="57"/>
      <c r="L66" s="642"/>
      <c r="M66" s="119"/>
      <c r="N66" s="57"/>
      <c r="O66" s="57"/>
      <c r="P66" s="103"/>
      <c r="Q66" s="119" t="s">
        <v>8</v>
      </c>
      <c r="R66" s="1759"/>
      <c r="S66" s="1759"/>
      <c r="T66" s="1759"/>
      <c r="U66" s="1759"/>
      <c r="V66" s="1759"/>
      <c r="W66" s="1759"/>
      <c r="X66" s="1759"/>
      <c r="Y66" s="1759"/>
      <c r="Z66" s="1759"/>
      <c r="AA66" s="57" t="s">
        <v>511</v>
      </c>
      <c r="AB66" s="58" t="s">
        <v>8</v>
      </c>
      <c r="AC66" s="1814"/>
      <c r="AD66" s="1814"/>
      <c r="AE66" s="1814"/>
      <c r="AF66" s="1814"/>
      <c r="AG66" s="1814"/>
      <c r="AH66" s="1814"/>
      <c r="AI66" s="1814"/>
      <c r="AJ66" s="103" t="s">
        <v>511</v>
      </c>
      <c r="AK66" s="105"/>
      <c r="AL66" s="60"/>
      <c r="AM66" s="60"/>
      <c r="AN66" s="60"/>
      <c r="AO66" s="119"/>
      <c r="AP66" s="57"/>
      <c r="AQ66" s="106"/>
    </row>
    <row r="67" spans="1:43" ht="12" customHeight="1" thickBot="1">
      <c r="A67" s="1971"/>
      <c r="B67" s="126"/>
      <c r="C67" s="126"/>
      <c r="D67" s="126"/>
      <c r="E67" s="126"/>
      <c r="F67" s="140"/>
      <c r="G67" s="126"/>
      <c r="H67" s="128"/>
      <c r="I67" s="140"/>
      <c r="J67" s="126"/>
      <c r="K67" s="126"/>
      <c r="L67" s="644"/>
      <c r="M67" s="140"/>
      <c r="N67" s="126"/>
      <c r="O67" s="126"/>
      <c r="P67" s="128"/>
      <c r="Q67" s="140" t="s">
        <v>8</v>
      </c>
      <c r="R67" s="1807"/>
      <c r="S67" s="1807"/>
      <c r="T67" s="1807"/>
      <c r="U67" s="1807"/>
      <c r="V67" s="1807"/>
      <c r="W67" s="1807"/>
      <c r="X67" s="1807"/>
      <c r="Y67" s="1807"/>
      <c r="Z67" s="1807"/>
      <c r="AA67" s="126" t="s">
        <v>511</v>
      </c>
      <c r="AB67" s="61" t="s">
        <v>8</v>
      </c>
      <c r="AC67" s="1807"/>
      <c r="AD67" s="1807"/>
      <c r="AE67" s="1807"/>
      <c r="AF67" s="1807"/>
      <c r="AG67" s="1807"/>
      <c r="AH67" s="1807"/>
      <c r="AI67" s="1807"/>
      <c r="AJ67" s="128" t="s">
        <v>511</v>
      </c>
      <c r="AK67" s="129"/>
      <c r="AL67" s="645"/>
      <c r="AM67" s="645"/>
      <c r="AN67" s="645"/>
      <c r="AO67" s="140"/>
      <c r="AP67" s="126"/>
      <c r="AQ67" s="130"/>
    </row>
    <row r="68" spans="1:43" ht="12" customHeight="1">
      <c r="A68" s="646"/>
      <c r="B68" s="120"/>
      <c r="C68" s="120"/>
      <c r="D68" s="120"/>
      <c r="E68" s="120" t="s">
        <v>1656</v>
      </c>
      <c r="F68" s="57" t="s">
        <v>619</v>
      </c>
      <c r="G68" s="57"/>
      <c r="H68" s="57"/>
      <c r="I68" s="57"/>
      <c r="J68" s="57"/>
      <c r="K68" s="57"/>
      <c r="L68" s="646"/>
      <c r="M68" s="57"/>
      <c r="N68" s="57"/>
      <c r="O68" s="57"/>
      <c r="P68" s="57"/>
      <c r="Q68" s="57"/>
      <c r="R68" s="124"/>
      <c r="S68" s="124"/>
      <c r="T68" s="124"/>
      <c r="U68" s="124"/>
      <c r="V68" s="124"/>
      <c r="W68" s="124"/>
      <c r="X68" s="124"/>
      <c r="Y68" s="124"/>
      <c r="Z68" s="124"/>
      <c r="AA68" s="57"/>
      <c r="AB68" s="58"/>
      <c r="AC68" s="124"/>
      <c r="AD68" s="124"/>
      <c r="AE68" s="124"/>
      <c r="AF68" s="124"/>
      <c r="AG68" s="124"/>
      <c r="AH68" s="124"/>
      <c r="AI68" s="124"/>
      <c r="AJ68" s="57"/>
      <c r="AK68" s="58"/>
      <c r="AL68" s="60"/>
      <c r="AM68" s="60"/>
      <c r="AN68" s="60"/>
      <c r="AO68" s="57"/>
      <c r="AP68" s="57"/>
      <c r="AQ68" s="57"/>
    </row>
    <row r="69" spans="1:43" ht="12" customHeight="1">
      <c r="A69" s="646"/>
      <c r="B69" s="57"/>
      <c r="C69" s="57"/>
      <c r="D69" s="57"/>
      <c r="E69" s="57"/>
      <c r="F69" s="57" t="s">
        <v>620</v>
      </c>
      <c r="G69" s="57"/>
      <c r="H69" s="57"/>
      <c r="I69" s="57"/>
      <c r="J69" s="57"/>
      <c r="K69" s="57"/>
      <c r="L69" s="646"/>
      <c r="M69" s="57"/>
      <c r="N69" s="57"/>
      <c r="O69" s="57"/>
      <c r="P69" s="57"/>
      <c r="Q69" s="57"/>
      <c r="R69" s="124"/>
      <c r="S69" s="124"/>
      <c r="T69" s="124"/>
      <c r="U69" s="124"/>
      <c r="V69" s="124"/>
      <c r="W69" s="124"/>
      <c r="X69" s="124"/>
      <c r="Y69" s="124"/>
      <c r="Z69" s="124"/>
      <c r="AA69" s="57"/>
      <c r="AB69" s="58"/>
      <c r="AC69" s="124"/>
      <c r="AD69" s="124"/>
      <c r="AE69" s="124"/>
      <c r="AF69" s="124"/>
      <c r="AG69" s="124"/>
      <c r="AH69" s="124"/>
      <c r="AI69" s="124"/>
      <c r="AJ69" s="57"/>
      <c r="AK69" s="58"/>
      <c r="AL69" s="60"/>
      <c r="AM69" s="60"/>
      <c r="AN69" s="60"/>
      <c r="AO69" s="57"/>
      <c r="AP69" s="57"/>
      <c r="AQ69" s="57"/>
    </row>
    <row r="70" spans="1:43" ht="12" customHeight="1">
      <c r="A70" s="646"/>
      <c r="B70" s="57"/>
      <c r="C70" s="57"/>
      <c r="D70" s="57"/>
      <c r="E70" s="57"/>
      <c r="F70" s="57" t="s">
        <v>621</v>
      </c>
      <c r="G70" s="57"/>
      <c r="H70" s="57"/>
      <c r="I70" s="57"/>
      <c r="J70" s="57"/>
      <c r="K70" s="57"/>
      <c r="L70" s="646"/>
      <c r="M70" s="57"/>
      <c r="N70" s="57"/>
      <c r="O70" s="57"/>
      <c r="P70" s="57"/>
      <c r="Q70" s="57"/>
      <c r="R70" s="124"/>
      <c r="S70" s="124"/>
      <c r="T70" s="124"/>
      <c r="U70" s="124"/>
      <c r="V70" s="124"/>
      <c r="W70" s="124"/>
      <c r="X70" s="124"/>
      <c r="Y70" s="124"/>
      <c r="Z70" s="124"/>
      <c r="AA70" s="57"/>
      <c r="AB70" s="58"/>
      <c r="AC70" s="124"/>
      <c r="AD70" s="124"/>
      <c r="AE70" s="124"/>
      <c r="AF70" s="124"/>
      <c r="AG70" s="124"/>
      <c r="AH70" s="124"/>
      <c r="AI70" s="124"/>
      <c r="AJ70" s="57"/>
      <c r="AK70" s="58"/>
      <c r="AL70" s="60"/>
      <c r="AM70" s="60"/>
      <c r="AN70" s="60"/>
      <c r="AO70" s="57"/>
      <c r="AP70" s="57"/>
      <c r="AQ70" s="57"/>
    </row>
    <row r="71" spans="1:43" ht="12" customHeight="1">
      <c r="A71" s="57"/>
      <c r="B71" s="57"/>
      <c r="C71" s="57"/>
      <c r="D71" s="57"/>
      <c r="E71" s="57"/>
      <c r="F71" s="57" t="s">
        <v>622</v>
      </c>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0"/>
      <c r="AP71" s="57"/>
      <c r="AQ71" s="57"/>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8">
    <mergeCell ref="F12:H12"/>
    <mergeCell ref="F22:H22"/>
    <mergeCell ref="F24:H24"/>
    <mergeCell ref="F26:H26"/>
    <mergeCell ref="R67:Z67"/>
    <mergeCell ref="I64:L64"/>
    <mergeCell ref="S59:AI59"/>
    <mergeCell ref="R61:Z61"/>
    <mergeCell ref="AC61:AI61"/>
    <mergeCell ref="R63:Z63"/>
    <mergeCell ref="AC63:AI63"/>
    <mergeCell ref="R64:Z64"/>
    <mergeCell ref="AC64:AI64"/>
    <mergeCell ref="W47:AI47"/>
    <mergeCell ref="AA49:AG49"/>
    <mergeCell ref="W52:AI52"/>
    <mergeCell ref="B21:E21"/>
    <mergeCell ref="AC67:AI67"/>
    <mergeCell ref="R65:Z65"/>
    <mergeCell ref="AC65:AI65"/>
    <mergeCell ref="R66:Z66"/>
    <mergeCell ref="AC66:AI66"/>
    <mergeCell ref="R62:Z62"/>
    <mergeCell ref="AC62:AI62"/>
    <mergeCell ref="W53:AI53"/>
    <mergeCell ref="L54:L58"/>
    <mergeCell ref="W54:AI54"/>
    <mergeCell ref="X56:AI56"/>
    <mergeCell ref="AC57:AI57"/>
    <mergeCell ref="L45:L52"/>
    <mergeCell ref="W45:AI45"/>
    <mergeCell ref="W46:AI46"/>
    <mergeCell ref="B28:E28"/>
    <mergeCell ref="F28:H28"/>
    <mergeCell ref="X41:AI41"/>
    <mergeCell ref="AC42:AI42"/>
    <mergeCell ref="S44:AI44"/>
    <mergeCell ref="AD25:AG25"/>
    <mergeCell ref="S36:AI36"/>
    <mergeCell ref="W37:AI37"/>
    <mergeCell ref="W38:AI38"/>
    <mergeCell ref="W39:AI39"/>
    <mergeCell ref="AK11:AN11"/>
    <mergeCell ref="AO11:AQ11"/>
    <mergeCell ref="A12:A67"/>
    <mergeCell ref="L12:L19"/>
    <mergeCell ref="W12:AI12"/>
    <mergeCell ref="W13:AI13"/>
    <mergeCell ref="W14:AI14"/>
    <mergeCell ref="AA16:AG16"/>
    <mergeCell ref="AA18:AG18"/>
    <mergeCell ref="B22:E22"/>
    <mergeCell ref="AA27:AE27"/>
    <mergeCell ref="AC29:AF29"/>
    <mergeCell ref="L21:L25"/>
    <mergeCell ref="W22:AI22"/>
    <mergeCell ref="W23:AI23"/>
    <mergeCell ref="W24:AI24"/>
    <mergeCell ref="B11:E11"/>
    <mergeCell ref="F11:H11"/>
    <mergeCell ref="I11:L11"/>
    <mergeCell ref="M11:P11"/>
    <mergeCell ref="Q5:T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 ref="U5:AQ5"/>
  </mergeCells>
  <phoneticPr fontId="4"/>
  <dataValidations count="9">
    <dataValidation type="list" allowBlank="1" showInputMessage="1" showErrorMessage="1" sqref="B28" xr:uid="{00000000-0002-0000-1C00-000000000000}">
      <formula1>"□メゾネット,■メゾネット"</formula1>
    </dataValidation>
    <dataValidation type="list" allowBlank="1" showInputMessage="1" showErrorMessage="1" sqref="I64" xr:uid="{00000000-0002-0000-1C00-000001000000}">
      <formula1>"□該当なし,■該当なし"</formula1>
    </dataValidation>
    <dataValidation type="list" allowBlank="1" showInputMessage="1" showErrorMessage="1" sqref="F22" xr:uid="{00000000-0002-0000-1C00-000002000000}">
      <formula1>"□イ,■イ"</formula1>
    </dataValidation>
    <dataValidation type="list" allowBlank="1" showInputMessage="1" showErrorMessage="1" sqref="F24" xr:uid="{00000000-0002-0000-1C00-000003000000}">
      <formula1>"□ロ,■ロ"</formula1>
    </dataValidation>
    <dataValidation type="list" allowBlank="1" showInputMessage="1" showErrorMessage="1" sqref="F26" xr:uid="{00000000-0002-0000-1C00-000004000000}">
      <formula1>"□ハ,■ハ"</formula1>
    </dataValidation>
    <dataValidation type="list" allowBlank="1" showInputMessage="1" showErrorMessage="1" sqref="F28" xr:uid="{00000000-0002-0000-1C00-000005000000}">
      <formula1>"□ニ,■ニ"</formula1>
    </dataValidation>
    <dataValidation type="list" allowBlank="1" showInputMessage="1" showErrorMessage="1" sqref="B22:E22" xr:uid="{00000000-0002-0000-1C00-000006000000}">
      <formula1>"■該当なし,□該当なし"</formula1>
    </dataValidation>
    <dataValidation type="list" allowBlank="1" showInputMessage="1" showErrorMessage="1" sqref="W16 L53 AB40 T40:T42 Y42 W40 V25 Z34 AE33 V33 U32 AF20 AC20 Y28:Y31 W26:W27 AF51 W21 L20 Z25 W49 Y19:Y20 S18 S16 AK12:AK16 W18 AF31 AC31 Y50:Y51 S49 AB55 T55:T57 Y57 W55 AC51" xr:uid="{00000000-0002-0000-1C00-000007000000}">
      <formula1>"■,□"</formula1>
    </dataValidation>
    <dataValidation type="list" allowBlank="1" showInputMessage="1" showErrorMessage="1" sqref="B21:E21" xr:uid="{00000000-0002-0000-1C00-000008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124"/>
      <c r="G1" s="124"/>
      <c r="H1" s="124"/>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632</v>
      </c>
      <c r="AN1" s="1722"/>
      <c r="AO1" s="1722"/>
      <c r="AP1" s="1722"/>
      <c r="AQ1" s="1723"/>
    </row>
    <row r="2" spans="1:43" ht="12" customHeight="1">
      <c r="A2" s="57"/>
      <c r="B2" s="57"/>
      <c r="C2" s="57"/>
      <c r="D2" s="57"/>
      <c r="E2" s="57"/>
      <c r="F2" s="124"/>
      <c r="G2" s="124"/>
      <c r="H2" s="124"/>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row>
    <row r="3" spans="1:43" ht="12" customHeight="1">
      <c r="A3" s="57"/>
      <c r="B3" s="57"/>
      <c r="C3" s="57"/>
      <c r="D3" s="57"/>
      <c r="E3" s="57"/>
      <c r="F3" s="124"/>
      <c r="G3" s="124"/>
      <c r="H3" s="124"/>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row>
    <row r="4" spans="1:43" ht="12" customHeight="1">
      <c r="A4" s="57"/>
      <c r="B4" s="57"/>
      <c r="C4" s="57"/>
      <c r="D4" s="57"/>
      <c r="E4" s="57"/>
      <c r="F4" s="124"/>
      <c r="G4" s="124"/>
      <c r="H4" s="124"/>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row>
    <row r="5" spans="1:43" ht="12" customHeight="1">
      <c r="A5" s="57"/>
      <c r="B5" s="57"/>
      <c r="C5" s="57"/>
      <c r="D5" s="57"/>
      <c r="E5" s="57"/>
      <c r="F5" s="124"/>
      <c r="G5" s="124"/>
      <c r="H5" s="124"/>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row>
    <row r="6" spans="1:43" ht="12" customHeight="1">
      <c r="A6" s="57"/>
      <c r="B6" s="57"/>
      <c r="C6" s="57"/>
      <c r="D6" s="57"/>
      <c r="E6" s="57"/>
      <c r="F6" s="124"/>
      <c r="G6" s="124"/>
      <c r="H6" s="12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0"/>
      <c r="AP6" s="57"/>
      <c r="AQ6" s="57"/>
    </row>
    <row r="7" spans="1:4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2689</v>
      </c>
    </row>
    <row r="8" spans="1:4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124"/>
      <c r="H9" s="124"/>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70"/>
      <c r="AP9" s="57"/>
      <c r="AQ9" s="57"/>
    </row>
    <row r="10" spans="1:4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row>
    <row r="11" spans="1:4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row>
    <row r="12" spans="1:43" ht="12" customHeight="1">
      <c r="A12" s="1808" t="s">
        <v>1256</v>
      </c>
      <c r="B12" s="146" t="s">
        <v>1583</v>
      </c>
      <c r="C12" s="147"/>
      <c r="D12" s="147"/>
      <c r="E12" s="148"/>
      <c r="F12" s="1953" t="str">
        <f>自己評価書表紙!O56</f>
        <v>-</v>
      </c>
      <c r="G12" s="1954"/>
      <c r="H12" s="1955"/>
      <c r="I12" s="525" t="s">
        <v>1584</v>
      </c>
      <c r="J12" s="141"/>
      <c r="K12" s="141"/>
      <c r="L12" s="172"/>
      <c r="M12" s="525" t="s">
        <v>1273</v>
      </c>
      <c r="N12" s="141"/>
      <c r="O12" s="141"/>
      <c r="P12" s="172"/>
      <c r="Q12" s="141" t="s">
        <v>1030</v>
      </c>
      <c r="R12" s="141" t="s">
        <v>1274</v>
      </c>
      <c r="S12" s="141"/>
      <c r="T12" s="715"/>
      <c r="U12" s="173" t="s">
        <v>1275</v>
      </c>
      <c r="V12" s="141"/>
      <c r="W12" s="1965"/>
      <c r="X12" s="1965"/>
      <c r="Y12" s="1965"/>
      <c r="Z12" s="1965"/>
      <c r="AA12" s="1965"/>
      <c r="AB12" s="1965"/>
      <c r="AC12" s="1965"/>
      <c r="AD12" s="1965"/>
      <c r="AE12" s="1965"/>
      <c r="AF12" s="1965"/>
      <c r="AG12" s="1965"/>
      <c r="AH12" s="1965"/>
      <c r="AI12" s="1965"/>
      <c r="AJ12" s="174" t="s">
        <v>1317</v>
      </c>
      <c r="AK12" s="693" t="s">
        <v>1107</v>
      </c>
      <c r="AL12" s="59" t="s">
        <v>160</v>
      </c>
      <c r="AM12" s="59"/>
      <c r="AN12" s="184"/>
      <c r="AO12" s="525" t="s">
        <v>1682</v>
      </c>
      <c r="AP12" s="141" t="s">
        <v>1829</v>
      </c>
      <c r="AQ12" s="526"/>
    </row>
    <row r="13" spans="1:43" ht="12" customHeight="1">
      <c r="A13" s="1809"/>
      <c r="B13" s="119" t="s">
        <v>1276</v>
      </c>
      <c r="C13" s="57"/>
      <c r="D13" s="57"/>
      <c r="E13" s="103"/>
      <c r="F13" s="131"/>
      <c r="G13" s="124"/>
      <c r="H13" s="132"/>
      <c r="I13" s="119"/>
      <c r="J13" s="57"/>
      <c r="K13" s="57"/>
      <c r="L13" s="103"/>
      <c r="M13" s="119" t="s">
        <v>1277</v>
      </c>
      <c r="N13" s="57"/>
      <c r="O13" s="57"/>
      <c r="P13" s="103"/>
      <c r="Q13" s="57"/>
      <c r="R13" s="58" t="s">
        <v>1278</v>
      </c>
      <c r="S13" s="57"/>
      <c r="T13" s="698"/>
      <c r="U13" s="118" t="s">
        <v>1275</v>
      </c>
      <c r="V13" s="57"/>
      <c r="W13" s="1759"/>
      <c r="X13" s="1759"/>
      <c r="Y13" s="1759"/>
      <c r="Z13" s="1759"/>
      <c r="AA13" s="1759"/>
      <c r="AB13" s="1759"/>
      <c r="AC13" s="1759"/>
      <c r="AD13" s="1759"/>
      <c r="AE13" s="1759"/>
      <c r="AF13" s="1759"/>
      <c r="AG13" s="1759"/>
      <c r="AH13" s="1759"/>
      <c r="AI13" s="1759"/>
      <c r="AJ13" s="121" t="s">
        <v>1317</v>
      </c>
      <c r="AK13" s="682" t="s">
        <v>1107</v>
      </c>
      <c r="AL13" s="58" t="s">
        <v>1279</v>
      </c>
      <c r="AM13" s="58"/>
      <c r="AN13" s="60"/>
      <c r="AO13" s="119" t="s">
        <v>1682</v>
      </c>
      <c r="AP13" s="57" t="s">
        <v>1830</v>
      </c>
      <c r="AQ13" s="106"/>
    </row>
    <row r="14" spans="1:43" ht="12" customHeight="1">
      <c r="A14" s="1809"/>
      <c r="B14" s="119" t="s">
        <v>1280</v>
      </c>
      <c r="C14" s="57"/>
      <c r="D14" s="57"/>
      <c r="E14" s="103"/>
      <c r="F14" s="131"/>
      <c r="G14" s="124"/>
      <c r="H14" s="132"/>
      <c r="I14" s="119" t="s">
        <v>1585</v>
      </c>
      <c r="J14" s="57"/>
      <c r="K14" s="57"/>
      <c r="L14" s="103"/>
      <c r="M14" s="119"/>
      <c r="N14" s="57"/>
      <c r="O14" s="57"/>
      <c r="P14" s="103"/>
      <c r="Q14" s="175"/>
      <c r="R14" s="176" t="s">
        <v>1586</v>
      </c>
      <c r="S14" s="177"/>
      <c r="T14" s="716"/>
      <c r="U14" s="178" t="s">
        <v>1275</v>
      </c>
      <c r="V14" s="175"/>
      <c r="W14" s="1966"/>
      <c r="X14" s="1966"/>
      <c r="Y14" s="1966"/>
      <c r="Z14" s="1966"/>
      <c r="AA14" s="1966"/>
      <c r="AB14" s="1966"/>
      <c r="AC14" s="1966"/>
      <c r="AD14" s="1966"/>
      <c r="AE14" s="1966"/>
      <c r="AF14" s="1966"/>
      <c r="AG14" s="1966"/>
      <c r="AH14" s="1966"/>
      <c r="AI14" s="1966"/>
      <c r="AJ14" s="179" t="s">
        <v>1317</v>
      </c>
      <c r="AK14" s="682" t="s">
        <v>1107</v>
      </c>
      <c r="AL14" s="58" t="s">
        <v>1618</v>
      </c>
      <c r="AM14" s="58"/>
      <c r="AN14" s="185"/>
      <c r="AO14" s="119"/>
      <c r="AP14" s="57"/>
      <c r="AQ14" s="106"/>
    </row>
    <row r="15" spans="1:43" ht="12" customHeight="1">
      <c r="A15" s="1809"/>
      <c r="B15" s="119" t="s">
        <v>1281</v>
      </c>
      <c r="C15" s="57"/>
      <c r="D15" s="57"/>
      <c r="E15" s="103"/>
      <c r="F15" s="131"/>
      <c r="G15" s="124"/>
      <c r="H15" s="132"/>
      <c r="I15" s="119"/>
      <c r="J15" s="57"/>
      <c r="K15" s="57"/>
      <c r="L15" s="103"/>
      <c r="M15" s="119"/>
      <c r="N15" s="57"/>
      <c r="O15" s="57"/>
      <c r="P15" s="103"/>
      <c r="Q15" s="57" t="s">
        <v>424</v>
      </c>
      <c r="R15" s="58" t="s">
        <v>1282</v>
      </c>
      <c r="S15" s="57"/>
      <c r="T15" s="57"/>
      <c r="U15" s="120" t="s">
        <v>422</v>
      </c>
      <c r="V15" s="714" t="s">
        <v>1107</v>
      </c>
      <c r="W15" s="57" t="s">
        <v>1283</v>
      </c>
      <c r="X15" s="57"/>
      <c r="Y15" s="57"/>
      <c r="Z15" s="714" t="s">
        <v>1107</v>
      </c>
      <c r="AA15" s="58" t="s">
        <v>1284</v>
      </c>
      <c r="AB15" s="57"/>
      <c r="AC15" s="57"/>
      <c r="AD15" s="1967"/>
      <c r="AE15" s="1967"/>
      <c r="AF15" s="1967"/>
      <c r="AG15" s="1967"/>
      <c r="AH15" s="57" t="s">
        <v>1587</v>
      </c>
      <c r="AI15" s="57"/>
      <c r="AJ15" s="180"/>
      <c r="AK15" s="682" t="s">
        <v>1107</v>
      </c>
      <c r="AL15" s="58" t="s">
        <v>1640</v>
      </c>
      <c r="AM15" s="58"/>
      <c r="AN15" s="60"/>
      <c r="AO15" s="119"/>
      <c r="AP15" s="57"/>
      <c r="AQ15" s="106"/>
    </row>
    <row r="16" spans="1:43" ht="12" customHeight="1">
      <c r="A16" s="1809"/>
      <c r="B16" s="119" t="s">
        <v>633</v>
      </c>
      <c r="C16" s="57"/>
      <c r="D16" s="57"/>
      <c r="E16" s="103"/>
      <c r="F16" s="131"/>
      <c r="G16" s="124"/>
      <c r="H16" s="132"/>
      <c r="I16" s="119"/>
      <c r="J16" s="57"/>
      <c r="K16" s="57"/>
      <c r="L16" s="103"/>
      <c r="M16" s="119"/>
      <c r="N16" s="57"/>
      <c r="O16" s="57"/>
      <c r="P16" s="103"/>
      <c r="Q16" s="57" t="s">
        <v>97</v>
      </c>
      <c r="R16" s="57" t="s">
        <v>1286</v>
      </c>
      <c r="S16" s="57"/>
      <c r="T16" s="57"/>
      <c r="U16" s="57"/>
      <c r="V16" s="57"/>
      <c r="W16" s="714" t="s">
        <v>1107</v>
      </c>
      <c r="X16" s="58" t="s">
        <v>1287</v>
      </c>
      <c r="Y16" s="57"/>
      <c r="Z16" s="57"/>
      <c r="AA16" s="58"/>
      <c r="AB16" s="57"/>
      <c r="AC16" s="57"/>
      <c r="AD16" s="57"/>
      <c r="AE16" s="57"/>
      <c r="AF16" s="57"/>
      <c r="AG16" s="57"/>
      <c r="AH16" s="57"/>
      <c r="AI16" s="57"/>
      <c r="AJ16" s="103"/>
      <c r="AK16" s="682" t="s">
        <v>1107</v>
      </c>
      <c r="AL16" s="58" t="s">
        <v>1612</v>
      </c>
      <c r="AM16" s="58"/>
      <c r="AN16" s="60"/>
      <c r="AO16" s="119"/>
      <c r="AP16" s="57"/>
      <c r="AQ16" s="106"/>
    </row>
    <row r="17" spans="1:43" ht="12" customHeight="1">
      <c r="A17" s="1809"/>
      <c r="B17" s="119" t="s">
        <v>634</v>
      </c>
      <c r="C17" s="57"/>
      <c r="D17" s="57"/>
      <c r="E17" s="103"/>
      <c r="F17" s="131"/>
      <c r="G17" s="124"/>
      <c r="H17" s="132"/>
      <c r="I17" s="119"/>
      <c r="J17" s="57"/>
      <c r="K17" s="57"/>
      <c r="L17" s="103"/>
      <c r="M17" s="119"/>
      <c r="N17" s="57"/>
      <c r="O17" s="57"/>
      <c r="P17" s="103"/>
      <c r="Q17" s="57"/>
      <c r="R17" s="57"/>
      <c r="S17" s="57"/>
      <c r="T17" s="57"/>
      <c r="U17" s="57"/>
      <c r="V17" s="57"/>
      <c r="W17" s="714" t="s">
        <v>1107</v>
      </c>
      <c r="X17" s="57" t="s">
        <v>1289</v>
      </c>
      <c r="Y17" s="57"/>
      <c r="Z17" s="57" t="s">
        <v>1222</v>
      </c>
      <c r="AA17" s="1759"/>
      <c r="AB17" s="1759"/>
      <c r="AC17" s="1759"/>
      <c r="AD17" s="1759"/>
      <c r="AE17" s="1759"/>
      <c r="AF17" s="57" t="s">
        <v>1223</v>
      </c>
      <c r="AG17" s="57"/>
      <c r="AH17" s="57"/>
      <c r="AI17" s="57"/>
      <c r="AJ17" s="103"/>
      <c r="AK17" s="105"/>
      <c r="AL17" s="60"/>
      <c r="AM17" s="60"/>
      <c r="AN17" s="60"/>
      <c r="AO17" s="119"/>
      <c r="AP17" s="57"/>
      <c r="AQ17" s="106"/>
    </row>
    <row r="18" spans="1:43" ht="12" customHeight="1">
      <c r="A18" s="1809"/>
      <c r="B18" s="119" t="s">
        <v>226</v>
      </c>
      <c r="C18" s="57"/>
      <c r="D18" s="57"/>
      <c r="E18" s="103"/>
      <c r="F18" s="131"/>
      <c r="G18" s="124"/>
      <c r="H18" s="132"/>
      <c r="I18" s="119"/>
      <c r="J18" s="57"/>
      <c r="K18" s="57"/>
      <c r="L18" s="103"/>
      <c r="M18" s="119"/>
      <c r="N18" s="57"/>
      <c r="O18" s="57"/>
      <c r="P18" s="103"/>
      <c r="Q18" s="57"/>
      <c r="R18" s="57"/>
      <c r="S18" s="57"/>
      <c r="T18" s="57"/>
      <c r="U18" s="57"/>
      <c r="V18" s="57"/>
      <c r="W18" s="57"/>
      <c r="X18" s="57"/>
      <c r="Y18" s="714" t="s">
        <v>1107</v>
      </c>
      <c r="Z18" s="57" t="s">
        <v>1283</v>
      </c>
      <c r="AA18" s="57"/>
      <c r="AB18" s="58"/>
      <c r="AC18" s="58"/>
      <c r="AD18" s="58"/>
      <c r="AE18" s="58"/>
      <c r="AF18" s="57"/>
      <c r="AG18" s="57"/>
      <c r="AH18" s="57"/>
      <c r="AI18" s="57"/>
      <c r="AJ18" s="103"/>
      <c r="AK18" s="105"/>
      <c r="AL18" s="60"/>
      <c r="AM18" s="60"/>
      <c r="AN18" s="60"/>
      <c r="AO18" s="119"/>
      <c r="AP18" s="57"/>
      <c r="AQ18" s="106"/>
    </row>
    <row r="19" spans="1:43" ht="12" customHeight="1">
      <c r="A19" s="1809"/>
      <c r="B19" s="119"/>
      <c r="C19" s="57"/>
      <c r="D19" s="57"/>
      <c r="E19" s="103"/>
      <c r="F19" s="131"/>
      <c r="G19" s="124"/>
      <c r="H19" s="132"/>
      <c r="I19" s="119"/>
      <c r="J19" s="57"/>
      <c r="K19" s="57"/>
      <c r="L19" s="103"/>
      <c r="M19" s="119"/>
      <c r="N19" s="570"/>
      <c r="O19" s="570"/>
      <c r="P19" s="639"/>
      <c r="Q19" s="57"/>
      <c r="R19" s="57"/>
      <c r="S19" s="57"/>
      <c r="T19" s="57"/>
      <c r="U19" s="57"/>
      <c r="V19" s="57"/>
      <c r="W19" s="57"/>
      <c r="X19" s="57"/>
      <c r="Y19" s="714" t="s">
        <v>1107</v>
      </c>
      <c r="Z19" s="58" t="s">
        <v>1284</v>
      </c>
      <c r="AA19" s="57"/>
      <c r="AB19" s="57"/>
      <c r="AC19" s="1759"/>
      <c r="AD19" s="1759"/>
      <c r="AE19" s="1759"/>
      <c r="AF19" s="1759"/>
      <c r="AG19" s="57" t="s">
        <v>1223</v>
      </c>
      <c r="AH19" s="57"/>
      <c r="AI19" s="57"/>
      <c r="AJ19" s="103"/>
      <c r="AK19" s="105"/>
      <c r="AL19" s="60"/>
      <c r="AM19" s="60"/>
      <c r="AN19" s="60"/>
      <c r="AO19" s="119"/>
      <c r="AP19" s="57"/>
      <c r="AQ19" s="106"/>
    </row>
    <row r="20" spans="1:43" ht="12" customHeight="1">
      <c r="A20" s="1809"/>
      <c r="B20" s="119"/>
      <c r="C20" s="57"/>
      <c r="D20" s="57"/>
      <c r="E20" s="103"/>
      <c r="F20" s="131"/>
      <c r="G20" s="124"/>
      <c r="H20" s="132"/>
      <c r="I20" s="119"/>
      <c r="J20" s="57"/>
      <c r="K20" s="57"/>
      <c r="L20" s="103"/>
      <c r="M20" s="119"/>
      <c r="N20" s="570"/>
      <c r="O20" s="570"/>
      <c r="P20" s="639"/>
      <c r="Q20" s="57"/>
      <c r="R20" s="57" t="s">
        <v>1588</v>
      </c>
      <c r="S20" s="57"/>
      <c r="T20" s="58"/>
      <c r="U20" s="58"/>
      <c r="V20" s="58"/>
      <c r="W20" s="58"/>
      <c r="X20" s="57"/>
      <c r="Y20" s="714" t="s">
        <v>1107</v>
      </c>
      <c r="Z20" s="57" t="s">
        <v>1228</v>
      </c>
      <c r="AA20" s="57"/>
      <c r="AB20" s="58"/>
      <c r="AC20" s="58"/>
      <c r="AD20" s="58"/>
      <c r="AE20" s="58"/>
      <c r="AF20" s="57"/>
      <c r="AG20" s="57"/>
      <c r="AH20" s="57"/>
      <c r="AI20" s="57"/>
      <c r="AJ20" s="103"/>
      <c r="AK20" s="105"/>
      <c r="AL20" s="60"/>
      <c r="AM20" s="60"/>
      <c r="AN20" s="60"/>
      <c r="AO20" s="119"/>
      <c r="AP20" s="57"/>
      <c r="AQ20" s="106"/>
    </row>
    <row r="21" spans="1:43" ht="12" customHeight="1">
      <c r="A21" s="1809"/>
      <c r="B21" s="1686" t="str">
        <f>IF(自己評価書表紙!A56="□","■選択無","□選択無")</f>
        <v>■選択無</v>
      </c>
      <c r="C21" s="1687"/>
      <c r="D21" s="1687"/>
      <c r="E21" s="1692"/>
      <c r="F21" s="131"/>
      <c r="G21" s="124"/>
      <c r="H21" s="132"/>
      <c r="I21" s="119"/>
      <c r="J21" s="57"/>
      <c r="K21" s="57"/>
      <c r="L21" s="103"/>
      <c r="M21" s="119"/>
      <c r="N21" s="57"/>
      <c r="O21" s="57"/>
      <c r="P21" s="103"/>
      <c r="Q21" s="57"/>
      <c r="R21" s="58"/>
      <c r="S21" s="57"/>
      <c r="T21" s="57"/>
      <c r="U21" s="57"/>
      <c r="V21" s="57"/>
      <c r="W21" s="57"/>
      <c r="X21" s="57"/>
      <c r="Y21" s="714" t="s">
        <v>1107</v>
      </c>
      <c r="Z21" s="57" t="s">
        <v>1291</v>
      </c>
      <c r="AA21" s="57"/>
      <c r="AB21" s="57" t="s">
        <v>271</v>
      </c>
      <c r="AC21" s="714" t="s">
        <v>1107</v>
      </c>
      <c r="AD21" s="57" t="s">
        <v>746</v>
      </c>
      <c r="AF21" s="714" t="s">
        <v>1107</v>
      </c>
      <c r="AG21" s="57" t="s">
        <v>916</v>
      </c>
      <c r="AH21" s="120" t="s">
        <v>779</v>
      </c>
      <c r="AI21" s="57"/>
      <c r="AJ21" s="103"/>
      <c r="AK21" s="105"/>
      <c r="AL21" s="60"/>
      <c r="AM21" s="60"/>
      <c r="AN21" s="60"/>
      <c r="AO21" s="119"/>
      <c r="AP21" s="57"/>
      <c r="AQ21" s="106"/>
    </row>
    <row r="22" spans="1:43" ht="12" customHeight="1">
      <c r="A22" s="1809"/>
      <c r="B22" s="1956" t="s">
        <v>227</v>
      </c>
      <c r="C22" s="1957"/>
      <c r="D22" s="1957"/>
      <c r="E22" s="1958"/>
      <c r="F22" s="1962" t="s">
        <v>1290</v>
      </c>
      <c r="G22" s="1653"/>
      <c r="H22" s="1831"/>
      <c r="I22" s="119"/>
      <c r="J22" s="57"/>
      <c r="K22" s="57"/>
      <c r="L22" s="103"/>
      <c r="M22" s="119"/>
      <c r="N22" s="57"/>
      <c r="O22" s="57"/>
      <c r="P22" s="103"/>
      <c r="Q22" s="57" t="s">
        <v>520</v>
      </c>
      <c r="R22" s="57" t="s">
        <v>1293</v>
      </c>
      <c r="S22" s="57"/>
      <c r="T22" s="57" t="s">
        <v>444</v>
      </c>
      <c r="U22" s="714" t="s">
        <v>1107</v>
      </c>
      <c r="V22" s="57" t="s">
        <v>1294</v>
      </c>
      <c r="W22" s="57"/>
      <c r="X22" s="58"/>
      <c r="Y22" s="57"/>
      <c r="Z22" s="57" t="s">
        <v>1777</v>
      </c>
      <c r="AA22" s="57"/>
      <c r="AB22" s="58"/>
      <c r="AC22" s="58"/>
      <c r="AD22" s="58"/>
      <c r="AE22" s="58"/>
      <c r="AF22" s="57"/>
      <c r="AG22" s="57"/>
      <c r="AH22" s="57"/>
      <c r="AI22" s="57"/>
      <c r="AJ22" s="103"/>
      <c r="AK22" s="105"/>
      <c r="AL22" s="60"/>
      <c r="AM22" s="60"/>
      <c r="AN22" s="60"/>
      <c r="AO22" s="119"/>
      <c r="AP22" s="57"/>
      <c r="AQ22" s="106"/>
    </row>
    <row r="23" spans="1:43" ht="12" customHeight="1">
      <c r="A23" s="1809"/>
      <c r="B23" s="119"/>
      <c r="C23" s="57"/>
      <c r="D23" s="57"/>
      <c r="E23" s="103"/>
      <c r="F23" s="131"/>
      <c r="G23" s="124"/>
      <c r="H23" s="132"/>
      <c r="I23" s="119"/>
      <c r="J23" s="57"/>
      <c r="K23" s="57"/>
      <c r="L23" s="103"/>
      <c r="M23" s="119"/>
      <c r="N23" s="57"/>
      <c r="O23" s="57"/>
      <c r="P23" s="103"/>
      <c r="Q23" s="57"/>
      <c r="R23" s="57" t="s">
        <v>1295</v>
      </c>
      <c r="S23" s="57"/>
      <c r="T23" s="57"/>
      <c r="U23" s="57"/>
      <c r="V23" s="714" t="s">
        <v>1107</v>
      </c>
      <c r="W23" s="57" t="s">
        <v>1296</v>
      </c>
      <c r="X23" s="57"/>
      <c r="Y23" s="57"/>
      <c r="Z23" s="57"/>
      <c r="AA23" s="57"/>
      <c r="AB23" s="57"/>
      <c r="AC23" s="57"/>
      <c r="AD23" s="57"/>
      <c r="AE23" s="714" t="s">
        <v>1107</v>
      </c>
      <c r="AF23" s="57" t="s">
        <v>692</v>
      </c>
      <c r="AG23" s="57"/>
      <c r="AH23" s="57"/>
      <c r="AI23" s="57"/>
      <c r="AJ23" s="103"/>
      <c r="AK23" s="105"/>
      <c r="AL23" s="60"/>
      <c r="AM23" s="60"/>
      <c r="AN23" s="60"/>
      <c r="AO23" s="119"/>
      <c r="AP23" s="57"/>
      <c r="AQ23" s="106"/>
    </row>
    <row r="24" spans="1:43" ht="12" customHeight="1">
      <c r="A24" s="1809"/>
      <c r="B24" s="119"/>
      <c r="C24" s="57"/>
      <c r="D24" s="57"/>
      <c r="E24" s="103"/>
      <c r="F24" s="1962" t="s">
        <v>1292</v>
      </c>
      <c r="G24" s="1653"/>
      <c r="H24" s="1831"/>
      <c r="I24" s="119"/>
      <c r="J24" s="57"/>
      <c r="K24" s="57"/>
      <c r="L24" s="103"/>
      <c r="M24" s="119"/>
      <c r="N24" s="57"/>
      <c r="O24" s="57"/>
      <c r="P24" s="103"/>
      <c r="Q24" s="57"/>
      <c r="R24" s="57" t="s">
        <v>1298</v>
      </c>
      <c r="S24" s="57"/>
      <c r="T24" s="57"/>
      <c r="U24" s="57"/>
      <c r="V24" s="57"/>
      <c r="W24" s="57"/>
      <c r="X24" s="57"/>
      <c r="Y24" s="57"/>
      <c r="Z24" s="714" t="s">
        <v>1107</v>
      </c>
      <c r="AA24" s="57" t="s">
        <v>1299</v>
      </c>
      <c r="AB24" s="57"/>
      <c r="AC24" s="57"/>
      <c r="AD24" s="57"/>
      <c r="AE24" s="57"/>
      <c r="AF24" s="57"/>
      <c r="AG24" s="57"/>
      <c r="AH24" s="57"/>
      <c r="AI24" s="57"/>
      <c r="AJ24" s="103"/>
      <c r="AK24" s="105"/>
      <c r="AL24" s="60"/>
      <c r="AM24" s="60"/>
      <c r="AN24" s="60"/>
      <c r="AO24" s="119"/>
      <c r="AP24" s="57"/>
      <c r="AQ24" s="106"/>
    </row>
    <row r="25" spans="1:43" ht="12" customHeight="1">
      <c r="A25" s="1809"/>
      <c r="B25" s="119"/>
      <c r="C25" s="57"/>
      <c r="D25" s="57"/>
      <c r="E25" s="103"/>
      <c r="F25" s="131"/>
      <c r="G25" s="124"/>
      <c r="H25" s="132"/>
      <c r="I25" s="119"/>
      <c r="J25" s="57"/>
      <c r="K25" s="57"/>
      <c r="L25" s="103"/>
      <c r="M25" s="119"/>
      <c r="N25" s="138" t="s">
        <v>1300</v>
      </c>
      <c r="O25" s="109"/>
      <c r="P25" s="110"/>
      <c r="Q25" s="138" t="s">
        <v>1050</v>
      </c>
      <c r="R25" s="109" t="s">
        <v>1301</v>
      </c>
      <c r="S25" s="109"/>
      <c r="T25" s="109"/>
      <c r="U25" s="109"/>
      <c r="V25" s="109"/>
      <c r="W25" s="153"/>
      <c r="X25" s="136"/>
      <c r="Y25" s="109"/>
      <c r="Z25" s="109"/>
      <c r="AA25" s="109"/>
      <c r="AB25" s="109"/>
      <c r="AC25" s="109"/>
      <c r="AD25" s="109"/>
      <c r="AE25" s="109"/>
      <c r="AF25" s="109"/>
      <c r="AG25" s="109"/>
      <c r="AH25" s="109"/>
      <c r="AI25" s="109"/>
      <c r="AJ25" s="110"/>
      <c r="AK25" s="105"/>
      <c r="AL25" s="60"/>
      <c r="AM25" s="60"/>
      <c r="AN25" s="60"/>
      <c r="AO25" s="119"/>
      <c r="AP25" s="57"/>
      <c r="AQ25" s="106"/>
    </row>
    <row r="26" spans="1:43" ht="12" customHeight="1">
      <c r="A26" s="1809"/>
      <c r="B26" s="119"/>
      <c r="C26" s="57"/>
      <c r="D26" s="57"/>
      <c r="E26" s="103"/>
      <c r="F26" s="1962" t="s">
        <v>1297</v>
      </c>
      <c r="G26" s="1653"/>
      <c r="H26" s="1831"/>
      <c r="I26" s="119"/>
      <c r="J26" s="57"/>
      <c r="K26" s="57"/>
      <c r="L26" s="103"/>
      <c r="M26" s="122"/>
      <c r="N26" s="122" t="s">
        <v>1304</v>
      </c>
      <c r="O26" s="111"/>
      <c r="P26" s="152"/>
      <c r="Q26" s="122"/>
      <c r="R26" s="111" t="s">
        <v>266</v>
      </c>
      <c r="S26" s="1755"/>
      <c r="T26" s="1755"/>
      <c r="U26" s="1755"/>
      <c r="V26" s="1755"/>
      <c r="W26" s="1755"/>
      <c r="X26" s="1755"/>
      <c r="Y26" s="1755"/>
      <c r="Z26" s="1755"/>
      <c r="AA26" s="1755"/>
      <c r="AB26" s="1755"/>
      <c r="AC26" s="1755"/>
      <c r="AD26" s="1755"/>
      <c r="AE26" s="1755"/>
      <c r="AF26" s="1755"/>
      <c r="AG26" s="1755"/>
      <c r="AH26" s="1755"/>
      <c r="AI26" s="1755"/>
      <c r="AJ26" s="103" t="s">
        <v>1398</v>
      </c>
      <c r="AK26" s="105"/>
      <c r="AL26" s="60"/>
      <c r="AM26" s="60"/>
      <c r="AN26" s="60"/>
      <c r="AO26" s="119"/>
      <c r="AP26" s="57"/>
      <c r="AQ26" s="106"/>
    </row>
    <row r="27" spans="1:43" ht="12" customHeight="1">
      <c r="A27" s="1809"/>
      <c r="B27" s="119"/>
      <c r="C27" s="57"/>
      <c r="D27" s="57"/>
      <c r="E27" s="103"/>
      <c r="F27" s="131"/>
      <c r="G27" s="124"/>
      <c r="H27" s="132"/>
      <c r="I27" s="119"/>
      <c r="J27" s="57"/>
      <c r="K27" s="57"/>
      <c r="L27" s="103"/>
      <c r="M27" s="138" t="s">
        <v>606</v>
      </c>
      <c r="N27" s="109"/>
      <c r="O27" s="109"/>
      <c r="P27" s="110"/>
      <c r="Q27" s="57" t="s">
        <v>1734</v>
      </c>
      <c r="R27" s="57" t="s">
        <v>1274</v>
      </c>
      <c r="S27" s="57"/>
      <c r="T27" s="698"/>
      <c r="U27" s="118" t="s">
        <v>1275</v>
      </c>
      <c r="V27" s="57"/>
      <c r="W27" s="1759"/>
      <c r="X27" s="1759"/>
      <c r="Y27" s="1759"/>
      <c r="Z27" s="1759"/>
      <c r="AA27" s="1759"/>
      <c r="AB27" s="1759"/>
      <c r="AC27" s="1759"/>
      <c r="AD27" s="1759"/>
      <c r="AE27" s="1759"/>
      <c r="AF27" s="1759"/>
      <c r="AG27" s="1759"/>
      <c r="AH27" s="1759"/>
      <c r="AI27" s="1759"/>
      <c r="AJ27" s="181" t="s">
        <v>1317</v>
      </c>
      <c r="AK27" s="105"/>
      <c r="AL27" s="60"/>
      <c r="AM27" s="60"/>
      <c r="AN27" s="60"/>
      <c r="AO27" s="119"/>
      <c r="AP27" s="57"/>
      <c r="AQ27" s="106"/>
    </row>
    <row r="28" spans="1:43" ht="12" customHeight="1">
      <c r="A28" s="1809"/>
      <c r="B28" s="1959" t="s">
        <v>1302</v>
      </c>
      <c r="C28" s="1960"/>
      <c r="D28" s="1960"/>
      <c r="E28" s="1961"/>
      <c r="F28" s="1962" t="s">
        <v>1303</v>
      </c>
      <c r="G28" s="1653"/>
      <c r="H28" s="1831"/>
      <c r="I28" s="119"/>
      <c r="J28" s="57"/>
      <c r="K28" s="57"/>
      <c r="L28" s="103"/>
      <c r="M28" s="119" t="s">
        <v>407</v>
      </c>
      <c r="N28" s="57"/>
      <c r="O28" s="57"/>
      <c r="P28" s="103"/>
      <c r="Q28" s="57"/>
      <c r="R28" s="58" t="s">
        <v>1278</v>
      </c>
      <c r="S28" s="57"/>
      <c r="T28" s="698"/>
      <c r="U28" s="118" t="s">
        <v>1275</v>
      </c>
      <c r="V28" s="57"/>
      <c r="W28" s="1759"/>
      <c r="X28" s="1759"/>
      <c r="Y28" s="1759"/>
      <c r="Z28" s="1759"/>
      <c r="AA28" s="1759"/>
      <c r="AB28" s="1759"/>
      <c r="AC28" s="1759"/>
      <c r="AD28" s="1759"/>
      <c r="AE28" s="1759"/>
      <c r="AF28" s="1759"/>
      <c r="AG28" s="1759"/>
      <c r="AH28" s="1759"/>
      <c r="AI28" s="1759"/>
      <c r="AJ28" s="121" t="s">
        <v>1317</v>
      </c>
      <c r="AK28" s="105"/>
      <c r="AL28" s="60"/>
      <c r="AM28" s="60"/>
      <c r="AN28" s="60"/>
      <c r="AO28" s="119"/>
      <c r="AP28" s="57"/>
      <c r="AQ28" s="106"/>
    </row>
    <row r="29" spans="1:43" ht="12" customHeight="1">
      <c r="A29" s="1809"/>
      <c r="B29" s="119"/>
      <c r="C29" s="57"/>
      <c r="D29" s="57"/>
      <c r="E29" s="103"/>
      <c r="F29" s="131"/>
      <c r="G29" s="124"/>
      <c r="H29" s="132"/>
      <c r="I29" s="119"/>
      <c r="J29" s="57"/>
      <c r="K29" s="57"/>
      <c r="L29" s="103"/>
      <c r="M29" s="119"/>
      <c r="N29" s="57"/>
      <c r="O29" s="57"/>
      <c r="P29" s="103"/>
      <c r="Q29" s="175"/>
      <c r="R29" s="176" t="s">
        <v>1589</v>
      </c>
      <c r="S29" s="177"/>
      <c r="T29" s="716"/>
      <c r="U29" s="178" t="s">
        <v>1275</v>
      </c>
      <c r="V29" s="175"/>
      <c r="W29" s="1966"/>
      <c r="X29" s="1966"/>
      <c r="Y29" s="1966"/>
      <c r="Z29" s="1966"/>
      <c r="AA29" s="1966"/>
      <c r="AB29" s="1966"/>
      <c r="AC29" s="1966"/>
      <c r="AD29" s="1966"/>
      <c r="AE29" s="1966"/>
      <c r="AF29" s="1966"/>
      <c r="AG29" s="1966"/>
      <c r="AH29" s="1966"/>
      <c r="AI29" s="1966"/>
      <c r="AJ29" s="179" t="s">
        <v>1317</v>
      </c>
      <c r="AK29" s="105"/>
      <c r="AL29" s="60"/>
      <c r="AM29" s="60"/>
      <c r="AN29" s="60"/>
      <c r="AO29" s="119"/>
      <c r="AP29" s="57"/>
      <c r="AQ29" s="106"/>
    </row>
    <row r="30" spans="1:43" ht="12" customHeight="1">
      <c r="A30" s="1809"/>
      <c r="B30" s="119"/>
      <c r="C30" s="57"/>
      <c r="D30" s="57"/>
      <c r="E30" s="103"/>
      <c r="F30" s="131"/>
      <c r="G30" s="124"/>
      <c r="H30" s="132"/>
      <c r="I30" s="119"/>
      <c r="J30" s="57"/>
      <c r="K30" s="57"/>
      <c r="L30" s="103"/>
      <c r="M30" s="119"/>
      <c r="N30" s="57"/>
      <c r="O30" s="57"/>
      <c r="P30" s="103"/>
      <c r="Q30" s="57" t="s">
        <v>512</v>
      </c>
      <c r="R30" s="57" t="s">
        <v>607</v>
      </c>
      <c r="S30" s="57"/>
      <c r="T30" s="714" t="s">
        <v>1107</v>
      </c>
      <c r="U30" s="57" t="s">
        <v>608</v>
      </c>
      <c r="V30" s="57"/>
      <c r="W30" s="714" t="s">
        <v>1107</v>
      </c>
      <c r="X30" s="57" t="s">
        <v>1590</v>
      </c>
      <c r="Y30" s="57"/>
      <c r="Z30" s="57"/>
      <c r="AA30" s="57"/>
      <c r="AB30" s="714" t="s">
        <v>1107</v>
      </c>
      <c r="AC30" s="58" t="s">
        <v>609</v>
      </c>
      <c r="AD30" s="58"/>
      <c r="AE30" s="58"/>
      <c r="AF30" s="1967"/>
      <c r="AG30" s="1967"/>
      <c r="AH30" s="1967"/>
      <c r="AI30" s="1967"/>
      <c r="AJ30" s="180" t="s">
        <v>1591</v>
      </c>
      <c r="AK30" s="105"/>
      <c r="AL30" s="60"/>
      <c r="AM30" s="60"/>
      <c r="AN30" s="60"/>
      <c r="AO30" s="119"/>
      <c r="AP30" s="57"/>
      <c r="AQ30" s="106"/>
    </row>
    <row r="31" spans="1:43" ht="12" customHeight="1">
      <c r="A31" s="1809"/>
      <c r="B31" s="119"/>
      <c r="C31" s="57"/>
      <c r="D31" s="57"/>
      <c r="E31" s="103"/>
      <c r="F31" s="131"/>
      <c r="G31" s="124"/>
      <c r="H31" s="132"/>
      <c r="I31" s="119"/>
      <c r="J31" s="57"/>
      <c r="K31" s="57"/>
      <c r="L31" s="103"/>
      <c r="M31" s="119"/>
      <c r="N31" s="57"/>
      <c r="O31" s="57"/>
      <c r="P31" s="103"/>
      <c r="Q31" s="57" t="s">
        <v>424</v>
      </c>
      <c r="R31" s="57" t="s">
        <v>610</v>
      </c>
      <c r="S31" s="57"/>
      <c r="T31" s="714" t="s">
        <v>1107</v>
      </c>
      <c r="U31" s="57" t="s">
        <v>1283</v>
      </c>
      <c r="V31" s="57"/>
      <c r="W31" s="57"/>
      <c r="X31" s="57"/>
      <c r="Y31" s="714" t="s">
        <v>1107</v>
      </c>
      <c r="Z31" s="58" t="s">
        <v>609</v>
      </c>
      <c r="AA31" s="57"/>
      <c r="AB31" s="58"/>
      <c r="AC31" s="1814"/>
      <c r="AD31" s="1814"/>
      <c r="AE31" s="1814"/>
      <c r="AF31" s="1814"/>
      <c r="AG31" s="1814"/>
      <c r="AH31" s="1814"/>
      <c r="AI31" s="1814"/>
      <c r="AJ31" s="180" t="s">
        <v>1591</v>
      </c>
      <c r="AK31" s="105"/>
      <c r="AL31" s="60"/>
      <c r="AM31" s="60"/>
      <c r="AN31" s="60"/>
      <c r="AO31" s="119"/>
      <c r="AP31" s="57"/>
      <c r="AQ31" s="106"/>
    </row>
    <row r="32" spans="1:43" ht="12" customHeight="1">
      <c r="A32" s="1809"/>
      <c r="B32" s="119"/>
      <c r="C32" s="57"/>
      <c r="D32" s="57"/>
      <c r="E32" s="103"/>
      <c r="F32" s="131"/>
      <c r="G32" s="124"/>
      <c r="H32" s="132"/>
      <c r="I32" s="119"/>
      <c r="J32" s="57"/>
      <c r="K32" s="57"/>
      <c r="L32" s="103"/>
      <c r="M32" s="138" t="s">
        <v>1763</v>
      </c>
      <c r="N32" s="109"/>
      <c r="O32" s="109"/>
      <c r="P32" s="110"/>
      <c r="Q32" s="109" t="s">
        <v>424</v>
      </c>
      <c r="R32" s="109" t="s">
        <v>1301</v>
      </c>
      <c r="S32" s="109"/>
      <c r="T32" s="109"/>
      <c r="U32" s="109"/>
      <c r="V32" s="109"/>
      <c r="W32" s="109"/>
      <c r="X32" s="109"/>
      <c r="Y32" s="109"/>
      <c r="Z32" s="109"/>
      <c r="AA32" s="109"/>
      <c r="AB32" s="153"/>
      <c r="AC32" s="153"/>
      <c r="AD32" s="109"/>
      <c r="AE32" s="153"/>
      <c r="AF32" s="153"/>
      <c r="AG32" s="109"/>
      <c r="AH32" s="109"/>
      <c r="AI32" s="109"/>
      <c r="AJ32" s="110"/>
      <c r="AK32" s="105"/>
      <c r="AL32" s="60"/>
      <c r="AM32" s="60"/>
      <c r="AN32" s="60"/>
      <c r="AO32" s="119"/>
      <c r="AP32" s="57"/>
      <c r="AQ32" s="106"/>
    </row>
    <row r="33" spans="1:43" ht="12" customHeight="1">
      <c r="A33" s="1809"/>
      <c r="B33" s="119"/>
      <c r="C33" s="57"/>
      <c r="D33" s="57"/>
      <c r="E33" s="103"/>
      <c r="F33" s="543"/>
      <c r="G33" s="158"/>
      <c r="H33" s="544"/>
      <c r="I33" s="122"/>
      <c r="J33" s="111"/>
      <c r="K33" s="111"/>
      <c r="L33" s="152"/>
      <c r="M33" s="122"/>
      <c r="N33" s="111"/>
      <c r="O33" s="111"/>
      <c r="P33" s="152"/>
      <c r="Q33" s="111"/>
      <c r="R33" s="111" t="s">
        <v>1222</v>
      </c>
      <c r="S33" s="1755"/>
      <c r="T33" s="1755"/>
      <c r="U33" s="1755"/>
      <c r="V33" s="1755"/>
      <c r="W33" s="1755"/>
      <c r="X33" s="1755"/>
      <c r="Y33" s="1755"/>
      <c r="Z33" s="1755"/>
      <c r="AA33" s="1755"/>
      <c r="AB33" s="1755"/>
      <c r="AC33" s="1755"/>
      <c r="AD33" s="1755"/>
      <c r="AE33" s="1755"/>
      <c r="AF33" s="1755"/>
      <c r="AG33" s="1755"/>
      <c r="AH33" s="1755"/>
      <c r="AI33" s="1755"/>
      <c r="AJ33" s="152" t="s">
        <v>1223</v>
      </c>
      <c r="AK33" s="105"/>
      <c r="AL33" s="60"/>
      <c r="AM33" s="60"/>
      <c r="AN33" s="60"/>
      <c r="AO33" s="122"/>
      <c r="AP33" s="111"/>
      <c r="AQ33" s="114"/>
    </row>
    <row r="34" spans="1:43" ht="12" customHeight="1">
      <c r="A34" s="1809"/>
      <c r="B34" s="119"/>
      <c r="C34" s="57"/>
      <c r="D34" s="57"/>
      <c r="E34" s="103"/>
      <c r="F34" s="540"/>
      <c r="G34" s="157"/>
      <c r="H34" s="541"/>
      <c r="I34" s="138" t="s">
        <v>1592</v>
      </c>
      <c r="J34" s="109"/>
      <c r="K34" s="110"/>
      <c r="L34" s="1968" t="s">
        <v>611</v>
      </c>
      <c r="M34" s="119" t="s">
        <v>612</v>
      </c>
      <c r="N34" s="57"/>
      <c r="O34" s="57"/>
      <c r="P34" s="103"/>
      <c r="Q34" s="109" t="s">
        <v>1581</v>
      </c>
      <c r="R34" s="109" t="s">
        <v>1274</v>
      </c>
      <c r="S34" s="109"/>
      <c r="T34" s="698"/>
      <c r="U34" s="118" t="s">
        <v>1275</v>
      </c>
      <c r="V34" s="57"/>
      <c r="W34" s="1759"/>
      <c r="X34" s="1759"/>
      <c r="Y34" s="1759"/>
      <c r="Z34" s="1759"/>
      <c r="AA34" s="1759"/>
      <c r="AB34" s="1759"/>
      <c r="AC34" s="1759"/>
      <c r="AD34" s="1759"/>
      <c r="AE34" s="1759"/>
      <c r="AF34" s="1759"/>
      <c r="AG34" s="1759"/>
      <c r="AH34" s="1759"/>
      <c r="AI34" s="1759"/>
      <c r="AJ34" s="181" t="s">
        <v>1317</v>
      </c>
      <c r="AK34" s="685" t="s">
        <v>1107</v>
      </c>
      <c r="AL34" s="153" t="s">
        <v>160</v>
      </c>
      <c r="AM34" s="153"/>
      <c r="AN34" s="641"/>
      <c r="AO34" s="138" t="s">
        <v>1682</v>
      </c>
      <c r="AP34" s="109" t="s">
        <v>1829</v>
      </c>
      <c r="AQ34" s="533"/>
    </row>
    <row r="35" spans="1:43" ht="12" customHeight="1">
      <c r="A35" s="1809"/>
      <c r="B35" s="119"/>
      <c r="C35" s="57"/>
      <c r="D35" s="57"/>
      <c r="E35" s="103"/>
      <c r="F35" s="131"/>
      <c r="G35" s="124"/>
      <c r="H35" s="132"/>
      <c r="I35" s="119"/>
      <c r="J35" s="57"/>
      <c r="K35" s="103"/>
      <c r="L35" s="1969"/>
      <c r="M35" s="119" t="s">
        <v>1593</v>
      </c>
      <c r="N35" s="57"/>
      <c r="O35" s="57"/>
      <c r="P35" s="103"/>
      <c r="Q35" s="57"/>
      <c r="R35" s="58" t="s">
        <v>1278</v>
      </c>
      <c r="S35" s="57"/>
      <c r="T35" s="698"/>
      <c r="U35" s="118" t="s">
        <v>1275</v>
      </c>
      <c r="V35" s="57"/>
      <c r="W35" s="1759"/>
      <c r="X35" s="1759"/>
      <c r="Y35" s="1759"/>
      <c r="Z35" s="1759"/>
      <c r="AA35" s="1759"/>
      <c r="AB35" s="1759"/>
      <c r="AC35" s="1759"/>
      <c r="AD35" s="1759"/>
      <c r="AE35" s="1759"/>
      <c r="AF35" s="1759"/>
      <c r="AG35" s="1759"/>
      <c r="AH35" s="1759"/>
      <c r="AI35" s="1759"/>
      <c r="AJ35" s="121" t="s">
        <v>1317</v>
      </c>
      <c r="AK35" s="682" t="s">
        <v>1107</v>
      </c>
      <c r="AL35" s="58" t="s">
        <v>1279</v>
      </c>
      <c r="AM35" s="58"/>
      <c r="AN35" s="60"/>
      <c r="AO35" s="119" t="s">
        <v>1682</v>
      </c>
      <c r="AP35" s="57" t="s">
        <v>1830</v>
      </c>
      <c r="AQ35" s="106"/>
    </row>
    <row r="36" spans="1:43" ht="12" customHeight="1">
      <c r="A36" s="1809"/>
      <c r="B36" s="119"/>
      <c r="C36" s="57"/>
      <c r="D36" s="57"/>
      <c r="E36" s="103"/>
      <c r="F36" s="131"/>
      <c r="G36" s="124"/>
      <c r="H36" s="132"/>
      <c r="I36" s="119" t="s">
        <v>613</v>
      </c>
      <c r="J36" s="57"/>
      <c r="K36" s="103"/>
      <c r="L36" s="1969"/>
      <c r="M36" s="119" t="s">
        <v>614</v>
      </c>
      <c r="N36" s="57"/>
      <c r="O36" s="57"/>
      <c r="P36" s="103"/>
      <c r="Q36" s="175"/>
      <c r="R36" s="176" t="s">
        <v>214</v>
      </c>
      <c r="S36" s="177"/>
      <c r="T36" s="716"/>
      <c r="U36" s="178" t="s">
        <v>1275</v>
      </c>
      <c r="V36" s="175"/>
      <c r="W36" s="1966"/>
      <c r="X36" s="1966"/>
      <c r="Y36" s="1966"/>
      <c r="Z36" s="1966"/>
      <c r="AA36" s="1966"/>
      <c r="AB36" s="1966"/>
      <c r="AC36" s="1966"/>
      <c r="AD36" s="1966"/>
      <c r="AE36" s="1966"/>
      <c r="AF36" s="1966"/>
      <c r="AG36" s="1966"/>
      <c r="AH36" s="1966"/>
      <c r="AI36" s="1966"/>
      <c r="AJ36" s="179" t="s">
        <v>1317</v>
      </c>
      <c r="AK36" s="682" t="s">
        <v>1107</v>
      </c>
      <c r="AL36" s="58" t="s">
        <v>1618</v>
      </c>
      <c r="AM36" s="58"/>
      <c r="AN36" s="60"/>
      <c r="AO36" s="119"/>
      <c r="AP36" s="57"/>
      <c r="AQ36" s="106"/>
    </row>
    <row r="37" spans="1:43" ht="12" customHeight="1">
      <c r="A37" s="1809"/>
      <c r="B37" s="119"/>
      <c r="C37" s="57"/>
      <c r="D37" s="57"/>
      <c r="E37" s="103"/>
      <c r="F37" s="131"/>
      <c r="G37" s="124"/>
      <c r="H37" s="132"/>
      <c r="I37" s="119" t="s">
        <v>615</v>
      </c>
      <c r="J37" s="57"/>
      <c r="K37" s="103"/>
      <c r="L37" s="1969"/>
      <c r="M37" s="119"/>
      <c r="N37" s="57"/>
      <c r="O37" s="57"/>
      <c r="P37" s="103"/>
      <c r="Q37" s="57" t="s">
        <v>168</v>
      </c>
      <c r="R37" s="57" t="s">
        <v>215</v>
      </c>
      <c r="S37" s="57"/>
      <c r="T37" s="57"/>
      <c r="U37" s="57"/>
      <c r="V37" s="120"/>
      <c r="W37" s="57"/>
      <c r="X37" s="57"/>
      <c r="Y37" s="57"/>
      <c r="Z37" s="57"/>
      <c r="AA37" s="57"/>
      <c r="AB37" s="58"/>
      <c r="AC37" s="57"/>
      <c r="AD37" s="57"/>
      <c r="AE37" s="170"/>
      <c r="AF37" s="170"/>
      <c r="AG37" s="170"/>
      <c r="AH37" s="170"/>
      <c r="AI37" s="57"/>
      <c r="AJ37" s="57"/>
      <c r="AK37" s="682" t="s">
        <v>1107</v>
      </c>
      <c r="AL37" s="58" t="s">
        <v>1640</v>
      </c>
      <c r="AM37" s="58"/>
      <c r="AN37" s="60"/>
      <c r="AO37" s="119"/>
      <c r="AP37" s="57"/>
      <c r="AQ37" s="106"/>
    </row>
    <row r="38" spans="1:43" ht="12" customHeight="1">
      <c r="A38" s="1809"/>
      <c r="B38" s="119"/>
      <c r="C38" s="57"/>
      <c r="D38" s="57"/>
      <c r="E38" s="103"/>
      <c r="F38" s="131"/>
      <c r="G38" s="124"/>
      <c r="H38" s="132"/>
      <c r="I38" s="119" t="s">
        <v>216</v>
      </c>
      <c r="J38" s="57"/>
      <c r="K38" s="103"/>
      <c r="L38" s="1969"/>
      <c r="M38" s="119"/>
      <c r="N38" s="57"/>
      <c r="O38" s="57"/>
      <c r="P38" s="103"/>
      <c r="Q38" s="57"/>
      <c r="R38" s="120" t="s">
        <v>217</v>
      </c>
      <c r="S38" s="714" t="s">
        <v>1107</v>
      </c>
      <c r="T38" s="57" t="s">
        <v>1283</v>
      </c>
      <c r="U38" s="57"/>
      <c r="V38" s="57"/>
      <c r="W38" s="714" t="s">
        <v>1107</v>
      </c>
      <c r="X38" s="58" t="s">
        <v>1284</v>
      </c>
      <c r="Y38" s="57"/>
      <c r="Z38" s="57"/>
      <c r="AA38" s="1759"/>
      <c r="AB38" s="1759"/>
      <c r="AC38" s="1759"/>
      <c r="AD38" s="1759"/>
      <c r="AE38" s="1759"/>
      <c r="AF38" s="1759"/>
      <c r="AG38" s="1759"/>
      <c r="AH38" s="57" t="s">
        <v>1587</v>
      </c>
      <c r="AI38" s="57"/>
      <c r="AJ38" s="103"/>
      <c r="AK38" s="682" t="s">
        <v>1107</v>
      </c>
      <c r="AL38" s="58" t="s">
        <v>1612</v>
      </c>
      <c r="AM38" s="58"/>
      <c r="AN38" s="60"/>
      <c r="AO38" s="119"/>
      <c r="AP38" s="57"/>
      <c r="AQ38" s="106"/>
    </row>
    <row r="39" spans="1:43" ht="12" customHeight="1">
      <c r="A39" s="1809"/>
      <c r="B39" s="119"/>
      <c r="C39" s="57"/>
      <c r="D39" s="57"/>
      <c r="E39" s="103"/>
      <c r="F39" s="131"/>
      <c r="G39" s="124"/>
      <c r="H39" s="132"/>
      <c r="I39" s="119" t="s">
        <v>218</v>
      </c>
      <c r="J39" s="57"/>
      <c r="K39" s="103"/>
      <c r="L39" s="1969"/>
      <c r="M39" s="119"/>
      <c r="N39" s="57"/>
      <c r="O39" s="57"/>
      <c r="P39" s="103"/>
      <c r="Q39" s="57" t="s">
        <v>424</v>
      </c>
      <c r="R39" s="57" t="s">
        <v>1286</v>
      </c>
      <c r="S39" s="57"/>
      <c r="T39" s="57"/>
      <c r="U39" s="57"/>
      <c r="V39" s="57"/>
      <c r="W39" s="57"/>
      <c r="X39" s="57"/>
      <c r="Y39" s="57"/>
      <c r="Z39" s="57"/>
      <c r="AA39" s="57"/>
      <c r="AB39" s="58"/>
      <c r="AC39" s="58"/>
      <c r="AD39" s="58"/>
      <c r="AE39" s="58"/>
      <c r="AF39" s="57"/>
      <c r="AG39" s="57"/>
      <c r="AH39" s="57"/>
      <c r="AI39" s="57"/>
      <c r="AJ39" s="103"/>
      <c r="AK39" s="105"/>
      <c r="AL39" s="60"/>
      <c r="AM39" s="60"/>
      <c r="AN39" s="60"/>
      <c r="AO39" s="119"/>
      <c r="AP39" s="57"/>
      <c r="AQ39" s="106"/>
    </row>
    <row r="40" spans="1:43" ht="12" customHeight="1">
      <c r="A40" s="1809"/>
      <c r="B40" s="119"/>
      <c r="C40" s="57"/>
      <c r="D40" s="57"/>
      <c r="E40" s="103"/>
      <c r="F40" s="131"/>
      <c r="G40" s="124"/>
      <c r="H40" s="132"/>
      <c r="I40" s="119" t="s">
        <v>219</v>
      </c>
      <c r="J40" s="57"/>
      <c r="K40" s="103"/>
      <c r="L40" s="1969"/>
      <c r="M40" s="119"/>
      <c r="N40" s="57"/>
      <c r="O40" s="57"/>
      <c r="P40" s="103"/>
      <c r="Q40" s="57"/>
      <c r="R40" s="120" t="s">
        <v>983</v>
      </c>
      <c r="S40" s="714" t="s">
        <v>1107</v>
      </c>
      <c r="T40" s="57" t="s">
        <v>1283</v>
      </c>
      <c r="U40" s="57"/>
      <c r="V40" s="57"/>
      <c r="W40" s="714" t="s">
        <v>1107</v>
      </c>
      <c r="X40" s="58" t="s">
        <v>1284</v>
      </c>
      <c r="Y40" s="57"/>
      <c r="Z40" s="57"/>
      <c r="AA40" s="1759"/>
      <c r="AB40" s="1759"/>
      <c r="AC40" s="1759"/>
      <c r="AD40" s="1759"/>
      <c r="AE40" s="1759"/>
      <c r="AF40" s="1759"/>
      <c r="AG40" s="1759"/>
      <c r="AH40" s="57" t="s">
        <v>1587</v>
      </c>
      <c r="AI40" s="57"/>
      <c r="AJ40" s="103"/>
      <c r="AK40" s="105"/>
      <c r="AL40" s="60"/>
      <c r="AM40" s="60"/>
      <c r="AN40" s="60"/>
      <c r="AO40" s="119"/>
      <c r="AP40" s="57"/>
      <c r="AQ40" s="106"/>
    </row>
    <row r="41" spans="1:43" ht="12" customHeight="1">
      <c r="A41" s="1809"/>
      <c r="B41" s="119"/>
      <c r="C41" s="57"/>
      <c r="D41" s="57"/>
      <c r="E41" s="103"/>
      <c r="F41" s="131"/>
      <c r="G41" s="124"/>
      <c r="H41" s="132"/>
      <c r="I41" s="119"/>
      <c r="J41" s="57"/>
      <c r="K41" s="103"/>
      <c r="L41" s="1969"/>
      <c r="M41" s="119"/>
      <c r="N41" s="57"/>
      <c r="O41" s="57"/>
      <c r="P41" s="103"/>
      <c r="Q41" s="57"/>
      <c r="R41" s="57" t="s">
        <v>1588</v>
      </c>
      <c r="S41" s="57"/>
      <c r="T41" s="58"/>
      <c r="U41" s="58"/>
      <c r="V41" s="58"/>
      <c r="W41" s="58"/>
      <c r="X41" s="57"/>
      <c r="Y41" s="714" t="s">
        <v>1107</v>
      </c>
      <c r="Z41" s="57" t="s">
        <v>1228</v>
      </c>
      <c r="AA41" s="57"/>
      <c r="AB41" s="58"/>
      <c r="AC41" s="58"/>
      <c r="AD41" s="58"/>
      <c r="AE41" s="58"/>
      <c r="AF41" s="57"/>
      <c r="AG41" s="57"/>
      <c r="AH41" s="57"/>
      <c r="AI41" s="57"/>
      <c r="AJ41" s="103"/>
      <c r="AK41" s="105"/>
      <c r="AL41" s="60"/>
      <c r="AM41" s="60"/>
      <c r="AN41" s="60"/>
      <c r="AO41" s="119"/>
      <c r="AP41" s="57"/>
      <c r="AQ41" s="106"/>
    </row>
    <row r="42" spans="1:43" ht="12" customHeight="1">
      <c r="A42" s="1809"/>
      <c r="B42" s="119"/>
      <c r="C42" s="57"/>
      <c r="D42" s="57"/>
      <c r="E42" s="103"/>
      <c r="F42" s="1962" t="s">
        <v>1290</v>
      </c>
      <c r="G42" s="1653"/>
      <c r="H42" s="1831"/>
      <c r="I42" s="119"/>
      <c r="J42" s="57"/>
      <c r="K42" s="103"/>
      <c r="L42" s="697" t="s">
        <v>1107</v>
      </c>
      <c r="M42" s="119"/>
      <c r="N42" s="57"/>
      <c r="O42" s="57"/>
      <c r="P42" s="103"/>
      <c r="Q42" s="57"/>
      <c r="R42" s="58"/>
      <c r="S42" s="57"/>
      <c r="T42" s="57"/>
      <c r="U42" s="57"/>
      <c r="V42" s="57"/>
      <c r="W42" s="57"/>
      <c r="X42" s="57"/>
      <c r="Y42" s="714" t="s">
        <v>1107</v>
      </c>
      <c r="Z42" s="57" t="s">
        <v>1291</v>
      </c>
      <c r="AA42" s="57"/>
      <c r="AB42" s="57" t="s">
        <v>271</v>
      </c>
      <c r="AC42" s="714" t="s">
        <v>1107</v>
      </c>
      <c r="AD42" s="57" t="s">
        <v>746</v>
      </c>
      <c r="AF42" s="714" t="s">
        <v>1107</v>
      </c>
      <c r="AG42" s="57" t="s">
        <v>916</v>
      </c>
      <c r="AH42" s="120" t="s">
        <v>779</v>
      </c>
      <c r="AI42" s="57"/>
      <c r="AJ42" s="103"/>
      <c r="AK42" s="105"/>
      <c r="AL42" s="60"/>
      <c r="AM42" s="60"/>
      <c r="AN42" s="60"/>
      <c r="AO42" s="119"/>
      <c r="AP42" s="57"/>
      <c r="AQ42" s="106"/>
    </row>
    <row r="43" spans="1:43" ht="12" customHeight="1">
      <c r="A43" s="1809"/>
      <c r="B43" s="119"/>
      <c r="C43" s="57"/>
      <c r="D43" s="57"/>
      <c r="E43" s="103"/>
      <c r="F43" s="131"/>
      <c r="G43" s="124"/>
      <c r="H43" s="132"/>
      <c r="I43" s="119" t="s">
        <v>228</v>
      </c>
      <c r="J43" s="57"/>
      <c r="K43" s="103"/>
      <c r="L43" s="1969" t="s">
        <v>163</v>
      </c>
      <c r="M43" s="119"/>
      <c r="N43" s="57"/>
      <c r="O43" s="57"/>
      <c r="P43" s="103"/>
      <c r="Q43" s="122" t="s">
        <v>1353</v>
      </c>
      <c r="R43" s="111" t="s">
        <v>616</v>
      </c>
      <c r="S43" s="111"/>
      <c r="T43" s="111"/>
      <c r="U43" s="111"/>
      <c r="V43" s="111"/>
      <c r="W43" s="718" t="s">
        <v>1107</v>
      </c>
      <c r="X43" s="111" t="s">
        <v>1294</v>
      </c>
      <c r="Y43" s="111"/>
      <c r="Z43" s="113"/>
      <c r="AA43" s="111"/>
      <c r="AB43" s="111" t="s">
        <v>1777</v>
      </c>
      <c r="AC43" s="111"/>
      <c r="AD43" s="111"/>
      <c r="AE43" s="113"/>
      <c r="AF43" s="111"/>
      <c r="AG43" s="111"/>
      <c r="AH43" s="111"/>
      <c r="AI43" s="111"/>
      <c r="AJ43" s="152"/>
      <c r="AK43" s="105"/>
      <c r="AL43" s="60"/>
      <c r="AM43" s="60"/>
      <c r="AN43" s="60"/>
      <c r="AO43" s="119"/>
      <c r="AP43" s="57"/>
      <c r="AQ43" s="106"/>
    </row>
    <row r="44" spans="1:43" ht="12" customHeight="1">
      <c r="A44" s="1809"/>
      <c r="B44" s="119"/>
      <c r="C44" s="57"/>
      <c r="D44" s="57"/>
      <c r="E44" s="103"/>
      <c r="F44" s="1962" t="s">
        <v>1292</v>
      </c>
      <c r="G44" s="1653"/>
      <c r="H44" s="1831"/>
      <c r="I44" s="119" t="s">
        <v>635</v>
      </c>
      <c r="J44" s="57"/>
      <c r="K44" s="103"/>
      <c r="L44" s="1969"/>
      <c r="M44" s="138" t="s">
        <v>1273</v>
      </c>
      <c r="N44" s="109"/>
      <c r="O44" s="139"/>
      <c r="P44" s="181"/>
      <c r="Q44" s="57" t="s">
        <v>1030</v>
      </c>
      <c r="R44" s="57" t="s">
        <v>1274</v>
      </c>
      <c r="S44" s="57"/>
      <c r="T44" s="698"/>
      <c r="U44" s="118" t="s">
        <v>1275</v>
      </c>
      <c r="V44" s="57"/>
      <c r="W44" s="1759"/>
      <c r="X44" s="1759"/>
      <c r="Y44" s="1759"/>
      <c r="Z44" s="1759"/>
      <c r="AA44" s="1759"/>
      <c r="AB44" s="1759"/>
      <c r="AC44" s="1759"/>
      <c r="AD44" s="1759"/>
      <c r="AE44" s="1759"/>
      <c r="AF44" s="1759"/>
      <c r="AG44" s="1759"/>
      <c r="AH44" s="1759"/>
      <c r="AI44" s="1759"/>
      <c r="AJ44" s="121" t="s">
        <v>1317</v>
      </c>
      <c r="AK44" s="105"/>
      <c r="AL44" s="60"/>
      <c r="AM44" s="60"/>
      <c r="AN44" s="60"/>
      <c r="AO44" s="119"/>
      <c r="AP44" s="57"/>
      <c r="AQ44" s="106"/>
    </row>
    <row r="45" spans="1:43" ht="12" customHeight="1">
      <c r="A45" s="1809"/>
      <c r="B45" s="119"/>
      <c r="C45" s="57"/>
      <c r="D45" s="57"/>
      <c r="E45" s="103"/>
      <c r="F45" s="131"/>
      <c r="G45" s="124"/>
      <c r="H45" s="132"/>
      <c r="I45" s="119" t="s">
        <v>229</v>
      </c>
      <c r="J45" s="57"/>
      <c r="K45" s="103"/>
      <c r="L45" s="1969"/>
      <c r="M45" s="119" t="s">
        <v>1277</v>
      </c>
      <c r="N45" s="57"/>
      <c r="O45" s="118"/>
      <c r="P45" s="121"/>
      <c r="Q45" s="57"/>
      <c r="R45" s="58" t="s">
        <v>1278</v>
      </c>
      <c r="S45" s="57"/>
      <c r="T45" s="698"/>
      <c r="U45" s="118" t="s">
        <v>1275</v>
      </c>
      <c r="V45" s="57"/>
      <c r="W45" s="1759"/>
      <c r="X45" s="1759"/>
      <c r="Y45" s="1759"/>
      <c r="Z45" s="1759"/>
      <c r="AA45" s="1759"/>
      <c r="AB45" s="1759"/>
      <c r="AC45" s="1759"/>
      <c r="AD45" s="1759"/>
      <c r="AE45" s="1759"/>
      <c r="AF45" s="1759"/>
      <c r="AG45" s="1759"/>
      <c r="AH45" s="1759"/>
      <c r="AI45" s="1759"/>
      <c r="AJ45" s="121" t="s">
        <v>1317</v>
      </c>
      <c r="AK45" s="105"/>
      <c r="AL45" s="60"/>
      <c r="AM45" s="60"/>
      <c r="AN45" s="60"/>
      <c r="AO45" s="119"/>
      <c r="AP45" s="57"/>
      <c r="AQ45" s="106"/>
    </row>
    <row r="46" spans="1:43" ht="12" customHeight="1">
      <c r="A46" s="1809"/>
      <c r="B46" s="119"/>
      <c r="C46" s="57"/>
      <c r="D46" s="57"/>
      <c r="E46" s="103"/>
      <c r="F46" s="1962" t="s">
        <v>1297</v>
      </c>
      <c r="G46" s="1653"/>
      <c r="H46" s="1831"/>
      <c r="I46" s="119" t="s">
        <v>636</v>
      </c>
      <c r="J46" s="57"/>
      <c r="K46" s="103"/>
      <c r="L46" s="1969"/>
      <c r="M46" s="119"/>
      <c r="N46" s="57"/>
      <c r="O46" s="57"/>
      <c r="P46" s="103"/>
      <c r="Q46" s="175"/>
      <c r="R46" s="176" t="s">
        <v>230</v>
      </c>
      <c r="S46" s="177"/>
      <c r="T46" s="716"/>
      <c r="U46" s="178" t="s">
        <v>1275</v>
      </c>
      <c r="V46" s="175"/>
      <c r="W46" s="1966"/>
      <c r="X46" s="1966"/>
      <c r="Y46" s="1966"/>
      <c r="Z46" s="1966"/>
      <c r="AA46" s="1966"/>
      <c r="AB46" s="1966"/>
      <c r="AC46" s="1966"/>
      <c r="AD46" s="1966"/>
      <c r="AE46" s="1966"/>
      <c r="AF46" s="1966"/>
      <c r="AG46" s="1966"/>
      <c r="AH46" s="1966"/>
      <c r="AI46" s="1966"/>
      <c r="AJ46" s="179" t="s">
        <v>1317</v>
      </c>
      <c r="AK46" s="105"/>
      <c r="AL46" s="60"/>
      <c r="AM46" s="60"/>
      <c r="AN46" s="60"/>
      <c r="AO46" s="119"/>
      <c r="AP46" s="57"/>
      <c r="AQ46" s="106"/>
    </row>
    <row r="47" spans="1:43" ht="12" customHeight="1">
      <c r="A47" s="1809"/>
      <c r="B47" s="119"/>
      <c r="C47" s="57"/>
      <c r="D47" s="57"/>
      <c r="E47" s="103"/>
      <c r="F47" s="131"/>
      <c r="G47" s="124"/>
      <c r="H47" s="132"/>
      <c r="I47" s="119"/>
      <c r="J47" s="57"/>
      <c r="K47" s="103"/>
      <c r="L47" s="1969"/>
      <c r="M47" s="119"/>
      <c r="N47" s="57"/>
      <c r="O47" s="57"/>
      <c r="P47" s="103"/>
      <c r="Q47" s="57" t="s">
        <v>512</v>
      </c>
      <c r="R47" s="58" t="s">
        <v>1282</v>
      </c>
      <c r="S47" s="57"/>
      <c r="T47" s="57"/>
      <c r="U47" s="120" t="s">
        <v>422</v>
      </c>
      <c r="V47" s="714" t="s">
        <v>1107</v>
      </c>
      <c r="W47" s="57" t="s">
        <v>1283</v>
      </c>
      <c r="X47" s="57"/>
      <c r="Y47" s="57"/>
      <c r="Z47" s="714" t="s">
        <v>1107</v>
      </c>
      <c r="AA47" s="58" t="s">
        <v>1284</v>
      </c>
      <c r="AB47" s="57"/>
      <c r="AC47" s="57"/>
      <c r="AD47" s="1967"/>
      <c r="AE47" s="1967"/>
      <c r="AF47" s="1967"/>
      <c r="AG47" s="1967"/>
      <c r="AH47" s="57" t="s">
        <v>1587</v>
      </c>
      <c r="AI47" s="57"/>
      <c r="AJ47" s="180"/>
      <c r="AK47" s="105"/>
      <c r="AL47" s="60"/>
      <c r="AM47" s="60"/>
      <c r="AN47" s="60"/>
      <c r="AO47" s="119"/>
      <c r="AP47" s="57"/>
      <c r="AQ47" s="106"/>
    </row>
    <row r="48" spans="1:43" ht="12" customHeight="1">
      <c r="A48" s="1809"/>
      <c r="B48" s="119"/>
      <c r="C48" s="57"/>
      <c r="D48" s="57"/>
      <c r="E48" s="103"/>
      <c r="F48" s="1962" t="s">
        <v>1303</v>
      </c>
      <c r="G48" s="1653"/>
      <c r="H48" s="1831"/>
      <c r="I48" s="119"/>
      <c r="J48" s="57"/>
      <c r="K48" s="103"/>
      <c r="L48" s="642"/>
      <c r="M48" s="119"/>
      <c r="N48" s="57"/>
      <c r="O48" s="57"/>
      <c r="P48" s="103"/>
      <c r="Q48" s="57" t="s">
        <v>424</v>
      </c>
      <c r="R48" s="57" t="s">
        <v>1286</v>
      </c>
      <c r="S48" s="57"/>
      <c r="T48" s="57"/>
      <c r="U48" s="57"/>
      <c r="V48" s="57"/>
      <c r="W48" s="714" t="s">
        <v>1107</v>
      </c>
      <c r="X48" s="58" t="s">
        <v>1287</v>
      </c>
      <c r="Y48" s="57"/>
      <c r="Z48" s="57"/>
      <c r="AA48" s="58"/>
      <c r="AB48" s="57"/>
      <c r="AC48" s="57"/>
      <c r="AD48" s="57"/>
      <c r="AE48" s="57"/>
      <c r="AF48" s="57"/>
      <c r="AG48" s="57"/>
      <c r="AH48" s="57"/>
      <c r="AI48" s="57"/>
      <c r="AJ48" s="103"/>
      <c r="AK48" s="105"/>
      <c r="AL48" s="60"/>
      <c r="AM48" s="60"/>
      <c r="AN48" s="60"/>
      <c r="AO48" s="119"/>
      <c r="AP48" s="57"/>
      <c r="AQ48" s="106"/>
    </row>
    <row r="49" spans="1:43" ht="12" customHeight="1">
      <c r="A49" s="1809"/>
      <c r="B49" s="119"/>
      <c r="C49" s="57"/>
      <c r="D49" s="57"/>
      <c r="E49" s="103"/>
      <c r="F49" s="131"/>
      <c r="G49" s="124"/>
      <c r="H49" s="132"/>
      <c r="I49" s="119"/>
      <c r="J49" s="57"/>
      <c r="K49" s="103"/>
      <c r="L49" s="642"/>
      <c r="M49" s="119"/>
      <c r="N49" s="57"/>
      <c r="O49" s="57"/>
      <c r="P49" s="103"/>
      <c r="Q49" s="57"/>
      <c r="R49" s="57"/>
      <c r="S49" s="57"/>
      <c r="T49" s="57"/>
      <c r="U49" s="57"/>
      <c r="V49" s="57"/>
      <c r="W49" s="714" t="s">
        <v>1107</v>
      </c>
      <c r="X49" s="57" t="s">
        <v>1289</v>
      </c>
      <c r="Y49" s="57"/>
      <c r="Z49" s="57" t="s">
        <v>1222</v>
      </c>
      <c r="AA49" s="1759"/>
      <c r="AB49" s="1759"/>
      <c r="AC49" s="1759"/>
      <c r="AD49" s="1759"/>
      <c r="AE49" s="1759"/>
      <c r="AF49" s="57" t="s">
        <v>1223</v>
      </c>
      <c r="AG49" s="57"/>
      <c r="AH49" s="57"/>
      <c r="AI49" s="57"/>
      <c r="AJ49" s="103"/>
      <c r="AK49" s="105"/>
      <c r="AL49" s="60"/>
      <c r="AM49" s="60"/>
      <c r="AN49" s="60"/>
      <c r="AO49" s="119"/>
      <c r="AP49" s="57"/>
      <c r="AQ49" s="106"/>
    </row>
    <row r="50" spans="1:43" ht="12" customHeight="1">
      <c r="A50" s="1809"/>
      <c r="B50" s="119"/>
      <c r="C50" s="57"/>
      <c r="D50" s="57"/>
      <c r="E50" s="103"/>
      <c r="F50" s="131"/>
      <c r="G50" s="124"/>
      <c r="H50" s="132"/>
      <c r="I50" s="119"/>
      <c r="J50" s="57"/>
      <c r="K50" s="103"/>
      <c r="L50" s="642"/>
      <c r="M50" s="119"/>
      <c r="N50" s="57"/>
      <c r="O50" s="57"/>
      <c r="P50" s="103"/>
      <c r="Q50" s="57"/>
      <c r="R50" s="57"/>
      <c r="S50" s="57"/>
      <c r="T50" s="57"/>
      <c r="U50" s="57"/>
      <c r="V50" s="57"/>
      <c r="W50" s="57"/>
      <c r="X50" s="57"/>
      <c r="Y50" s="714" t="s">
        <v>1107</v>
      </c>
      <c r="Z50" s="57" t="s">
        <v>1283</v>
      </c>
      <c r="AA50" s="57"/>
      <c r="AB50" s="58"/>
      <c r="AC50" s="58"/>
      <c r="AD50" s="58"/>
      <c r="AE50" s="58"/>
      <c r="AF50" s="57"/>
      <c r="AG50" s="57"/>
      <c r="AH50" s="57"/>
      <c r="AI50" s="57"/>
      <c r="AJ50" s="103"/>
      <c r="AK50" s="105"/>
      <c r="AL50" s="60"/>
      <c r="AM50" s="60"/>
      <c r="AN50" s="60"/>
      <c r="AO50" s="119"/>
      <c r="AP50" s="57"/>
      <c r="AQ50" s="106"/>
    </row>
    <row r="51" spans="1:43" ht="12" customHeight="1">
      <c r="A51" s="1809"/>
      <c r="B51" s="119"/>
      <c r="C51" s="57"/>
      <c r="D51" s="57"/>
      <c r="E51" s="103"/>
      <c r="F51" s="131"/>
      <c r="G51" s="124"/>
      <c r="H51" s="132"/>
      <c r="I51" s="119"/>
      <c r="J51" s="57"/>
      <c r="K51" s="103"/>
      <c r="L51" s="642"/>
      <c r="M51" s="119"/>
      <c r="N51" s="570"/>
      <c r="O51" s="570"/>
      <c r="P51" s="639"/>
      <c r="Q51" s="57"/>
      <c r="R51" s="57"/>
      <c r="S51" s="57"/>
      <c r="T51" s="57"/>
      <c r="U51" s="57"/>
      <c r="V51" s="57"/>
      <c r="W51" s="57"/>
      <c r="X51" s="57"/>
      <c r="Y51" s="714" t="s">
        <v>1107</v>
      </c>
      <c r="Z51" s="58" t="s">
        <v>1284</v>
      </c>
      <c r="AA51" s="57"/>
      <c r="AB51" s="57"/>
      <c r="AC51" s="1759"/>
      <c r="AD51" s="1759"/>
      <c r="AE51" s="1759"/>
      <c r="AF51" s="1759"/>
      <c r="AG51" s="57" t="s">
        <v>1223</v>
      </c>
      <c r="AH51" s="57"/>
      <c r="AI51" s="57"/>
      <c r="AJ51" s="103"/>
      <c r="AK51" s="105"/>
      <c r="AL51" s="60"/>
      <c r="AM51" s="60"/>
      <c r="AN51" s="60"/>
      <c r="AO51" s="119"/>
      <c r="AP51" s="57"/>
      <c r="AQ51" s="106"/>
    </row>
    <row r="52" spans="1:43" ht="12" customHeight="1">
      <c r="A52" s="1809"/>
      <c r="B52" s="119"/>
      <c r="C52" s="57"/>
      <c r="D52" s="57"/>
      <c r="E52" s="103"/>
      <c r="F52" s="131"/>
      <c r="G52" s="124"/>
      <c r="H52" s="132"/>
      <c r="I52" s="119"/>
      <c r="J52" s="57"/>
      <c r="K52" s="103"/>
      <c r="L52" s="642"/>
      <c r="M52" s="119"/>
      <c r="N52" s="570"/>
      <c r="O52" s="570"/>
      <c r="P52" s="639"/>
      <c r="Q52" s="57"/>
      <c r="R52" s="57" t="s">
        <v>1588</v>
      </c>
      <c r="S52" s="57"/>
      <c r="T52" s="58"/>
      <c r="U52" s="58"/>
      <c r="V52" s="58"/>
      <c r="W52" s="58"/>
      <c r="X52" s="57"/>
      <c r="Y52" s="714" t="s">
        <v>1107</v>
      </c>
      <c r="Z52" s="57" t="s">
        <v>1228</v>
      </c>
      <c r="AA52" s="57"/>
      <c r="AB52" s="58"/>
      <c r="AC52" s="58"/>
      <c r="AD52" s="58"/>
      <c r="AE52" s="58"/>
      <c r="AF52" s="57"/>
      <c r="AG52" s="57"/>
      <c r="AH52" s="57"/>
      <c r="AI52" s="57"/>
      <c r="AJ52" s="103"/>
      <c r="AK52" s="105"/>
      <c r="AL52" s="60"/>
      <c r="AM52" s="60"/>
      <c r="AN52" s="60"/>
      <c r="AO52" s="119"/>
      <c r="AP52" s="57"/>
      <c r="AQ52" s="106"/>
    </row>
    <row r="53" spans="1:43" ht="12" customHeight="1">
      <c r="A53" s="1809"/>
      <c r="B53" s="119"/>
      <c r="C53" s="57"/>
      <c r="D53" s="57"/>
      <c r="E53" s="103"/>
      <c r="F53" s="131"/>
      <c r="G53" s="124"/>
      <c r="H53" s="132"/>
      <c r="I53" s="119"/>
      <c r="J53" s="57"/>
      <c r="K53" s="103"/>
      <c r="L53" s="642"/>
      <c r="M53" s="119"/>
      <c r="N53" s="57"/>
      <c r="O53" s="57"/>
      <c r="P53" s="103"/>
      <c r="Q53" s="57"/>
      <c r="R53" s="58"/>
      <c r="S53" s="57"/>
      <c r="T53" s="57"/>
      <c r="U53" s="57"/>
      <c r="V53" s="57"/>
      <c r="W53" s="57"/>
      <c r="X53" s="57"/>
      <c r="Y53" s="714" t="s">
        <v>1107</v>
      </c>
      <c r="Z53" s="57" t="s">
        <v>1291</v>
      </c>
      <c r="AA53" s="57"/>
      <c r="AB53" s="57" t="s">
        <v>271</v>
      </c>
      <c r="AC53" s="714" t="s">
        <v>1107</v>
      </c>
      <c r="AD53" s="57" t="s">
        <v>746</v>
      </c>
      <c r="AF53" s="714" t="s">
        <v>1107</v>
      </c>
      <c r="AG53" s="57" t="s">
        <v>916</v>
      </c>
      <c r="AH53" s="120" t="s">
        <v>779</v>
      </c>
      <c r="AI53" s="57"/>
      <c r="AJ53" s="103"/>
      <c r="AK53" s="105"/>
      <c r="AL53" s="60"/>
      <c r="AM53" s="60"/>
      <c r="AN53" s="60"/>
      <c r="AO53" s="119"/>
      <c r="AP53" s="57"/>
      <c r="AQ53" s="106"/>
    </row>
    <row r="54" spans="1:43" ht="12" customHeight="1">
      <c r="A54" s="1809"/>
      <c r="B54" s="119"/>
      <c r="C54" s="57"/>
      <c r="D54" s="57"/>
      <c r="E54" s="103"/>
      <c r="F54" s="131"/>
      <c r="G54" s="124"/>
      <c r="H54" s="132"/>
      <c r="I54" s="119"/>
      <c r="J54" s="57"/>
      <c r="K54" s="103"/>
      <c r="L54" s="642"/>
      <c r="M54" s="119"/>
      <c r="N54" s="57"/>
      <c r="O54" s="57"/>
      <c r="P54" s="103"/>
      <c r="Q54" s="57" t="s">
        <v>520</v>
      </c>
      <c r="R54" s="57" t="s">
        <v>1293</v>
      </c>
      <c r="S54" s="57"/>
      <c r="T54" s="57" t="s">
        <v>444</v>
      </c>
      <c r="U54" s="714" t="s">
        <v>1107</v>
      </c>
      <c r="V54" s="57" t="s">
        <v>1294</v>
      </c>
      <c r="W54" s="57"/>
      <c r="X54" s="58"/>
      <c r="Y54" s="57"/>
      <c r="Z54" s="57" t="s">
        <v>1777</v>
      </c>
      <c r="AA54" s="57"/>
      <c r="AB54" s="58"/>
      <c r="AC54" s="58"/>
      <c r="AD54" s="58"/>
      <c r="AE54" s="58"/>
      <c r="AF54" s="57"/>
      <c r="AG54" s="57"/>
      <c r="AH54" s="57"/>
      <c r="AI54" s="57"/>
      <c r="AJ54" s="103"/>
      <c r="AK54" s="105"/>
      <c r="AL54" s="60"/>
      <c r="AM54" s="60"/>
      <c r="AN54" s="60"/>
      <c r="AO54" s="119"/>
      <c r="AP54" s="57"/>
      <c r="AQ54" s="106"/>
    </row>
    <row r="55" spans="1:43" ht="12" customHeight="1">
      <c r="A55" s="1809"/>
      <c r="B55" s="119"/>
      <c r="C55" s="57"/>
      <c r="D55" s="57"/>
      <c r="E55" s="103"/>
      <c r="F55" s="131"/>
      <c r="G55" s="124"/>
      <c r="H55" s="132"/>
      <c r="I55" s="119"/>
      <c r="J55" s="57"/>
      <c r="K55" s="103"/>
      <c r="L55" s="642"/>
      <c r="M55" s="119"/>
      <c r="N55" s="57"/>
      <c r="O55" s="57"/>
      <c r="P55" s="103"/>
      <c r="Q55" s="57"/>
      <c r="R55" s="57" t="s">
        <v>1295</v>
      </c>
      <c r="S55" s="57"/>
      <c r="T55" s="57"/>
      <c r="U55" s="57"/>
      <c r="V55" s="714" t="s">
        <v>1107</v>
      </c>
      <c r="W55" s="57" t="s">
        <v>1296</v>
      </c>
      <c r="X55" s="57"/>
      <c r="Y55" s="57"/>
      <c r="Z55" s="57"/>
      <c r="AA55" s="57"/>
      <c r="AB55" s="57"/>
      <c r="AC55" s="57"/>
      <c r="AD55" s="57"/>
      <c r="AE55" s="714" t="s">
        <v>1107</v>
      </c>
      <c r="AF55" s="57" t="s">
        <v>692</v>
      </c>
      <c r="AG55" s="57"/>
      <c r="AH55" s="57"/>
      <c r="AI55" s="57"/>
      <c r="AJ55" s="103"/>
      <c r="AK55" s="105"/>
      <c r="AL55" s="60"/>
      <c r="AM55" s="60"/>
      <c r="AN55" s="60"/>
      <c r="AO55" s="119"/>
      <c r="AP55" s="57"/>
      <c r="AQ55" s="106"/>
    </row>
    <row r="56" spans="1:43" ht="12" customHeight="1">
      <c r="A56" s="1809"/>
      <c r="B56" s="119"/>
      <c r="C56" s="57"/>
      <c r="D56" s="57"/>
      <c r="E56" s="103"/>
      <c r="F56" s="131"/>
      <c r="G56" s="124"/>
      <c r="H56" s="132"/>
      <c r="I56" s="119"/>
      <c r="J56" s="57"/>
      <c r="K56" s="103"/>
      <c r="L56" s="642"/>
      <c r="M56" s="119"/>
      <c r="N56" s="57"/>
      <c r="O56" s="57"/>
      <c r="P56" s="103"/>
      <c r="Q56" s="57"/>
      <c r="R56" s="57" t="s">
        <v>1298</v>
      </c>
      <c r="S56" s="57"/>
      <c r="T56" s="57"/>
      <c r="U56" s="57"/>
      <c r="V56" s="57"/>
      <c r="W56" s="57"/>
      <c r="X56" s="57"/>
      <c r="Y56" s="57"/>
      <c r="Z56" s="714" t="s">
        <v>1107</v>
      </c>
      <c r="AA56" s="57" t="s">
        <v>1299</v>
      </c>
      <c r="AB56" s="57"/>
      <c r="AC56" s="57"/>
      <c r="AD56" s="57"/>
      <c r="AE56" s="57"/>
      <c r="AF56" s="57"/>
      <c r="AG56" s="57"/>
      <c r="AH56" s="57"/>
      <c r="AI56" s="57"/>
      <c r="AJ56" s="103"/>
      <c r="AK56" s="105"/>
      <c r="AL56" s="60"/>
      <c r="AM56" s="60"/>
      <c r="AN56" s="60"/>
      <c r="AO56" s="119"/>
      <c r="AP56" s="57"/>
      <c r="AQ56" s="106"/>
    </row>
    <row r="57" spans="1:43" ht="12" customHeight="1">
      <c r="A57" s="1809"/>
      <c r="B57" s="119"/>
      <c r="C57" s="57"/>
      <c r="D57" s="57"/>
      <c r="E57" s="103"/>
      <c r="F57" s="131"/>
      <c r="G57" s="124"/>
      <c r="H57" s="132"/>
      <c r="I57" s="119"/>
      <c r="J57" s="57"/>
      <c r="K57" s="103"/>
      <c r="L57" s="642"/>
      <c r="M57" s="119"/>
      <c r="N57" s="568" t="s">
        <v>1300</v>
      </c>
      <c r="O57" s="138"/>
      <c r="P57" s="568"/>
      <c r="Q57" s="138" t="s">
        <v>1050</v>
      </c>
      <c r="R57" s="109" t="s">
        <v>1301</v>
      </c>
      <c r="S57" s="109"/>
      <c r="T57" s="109"/>
      <c r="U57" s="109"/>
      <c r="V57" s="109"/>
      <c r="W57" s="153"/>
      <c r="X57" s="136"/>
      <c r="Y57" s="109"/>
      <c r="Z57" s="109"/>
      <c r="AA57" s="109"/>
      <c r="AB57" s="109"/>
      <c r="AC57" s="109"/>
      <c r="AD57" s="109"/>
      <c r="AE57" s="109"/>
      <c r="AF57" s="109"/>
      <c r="AG57" s="109"/>
      <c r="AH57" s="109"/>
      <c r="AI57" s="109"/>
      <c r="AJ57" s="110"/>
      <c r="AK57" s="105"/>
      <c r="AL57" s="60"/>
      <c r="AM57" s="60"/>
      <c r="AN57" s="60"/>
      <c r="AO57" s="119"/>
      <c r="AP57" s="57"/>
      <c r="AQ57" s="106"/>
    </row>
    <row r="58" spans="1:43" ht="12" customHeight="1">
      <c r="A58" s="1809"/>
      <c r="B58" s="119"/>
      <c r="C58" s="57"/>
      <c r="D58" s="57"/>
      <c r="E58" s="103"/>
      <c r="F58" s="131"/>
      <c r="G58" s="124"/>
      <c r="H58" s="132"/>
      <c r="I58" s="119"/>
      <c r="J58" s="57"/>
      <c r="K58" s="103"/>
      <c r="L58" s="642"/>
      <c r="M58" s="122"/>
      <c r="N58" s="627" t="s">
        <v>1304</v>
      </c>
      <c r="O58" s="122"/>
      <c r="P58" s="627"/>
      <c r="Q58" s="119"/>
      <c r="R58" s="57" t="s">
        <v>266</v>
      </c>
      <c r="S58" s="1755"/>
      <c r="T58" s="1755"/>
      <c r="U58" s="1755"/>
      <c r="V58" s="1755"/>
      <c r="W58" s="1755"/>
      <c r="X58" s="1755"/>
      <c r="Y58" s="1755"/>
      <c r="Z58" s="1755"/>
      <c r="AA58" s="1755"/>
      <c r="AB58" s="1755"/>
      <c r="AC58" s="1755"/>
      <c r="AD58" s="1755"/>
      <c r="AE58" s="1755"/>
      <c r="AF58" s="1755"/>
      <c r="AG58" s="1755"/>
      <c r="AH58" s="1755"/>
      <c r="AI58" s="1755"/>
      <c r="AJ58" s="103" t="s">
        <v>1398</v>
      </c>
      <c r="AK58" s="105"/>
      <c r="AL58" s="60"/>
      <c r="AM58" s="60"/>
      <c r="AN58" s="60"/>
      <c r="AO58" s="119"/>
      <c r="AP58" s="57"/>
      <c r="AQ58" s="106"/>
    </row>
    <row r="59" spans="1:43" ht="12" customHeight="1">
      <c r="A59" s="1809"/>
      <c r="B59" s="119"/>
      <c r="C59" s="57"/>
      <c r="D59" s="57"/>
      <c r="E59" s="103"/>
      <c r="F59" s="131"/>
      <c r="G59" s="124"/>
      <c r="H59" s="132"/>
      <c r="I59" s="119"/>
      <c r="J59" s="57"/>
      <c r="K59" s="103"/>
      <c r="L59" s="642"/>
      <c r="M59" s="138" t="s">
        <v>606</v>
      </c>
      <c r="N59" s="109"/>
      <c r="O59" s="109"/>
      <c r="P59" s="110"/>
      <c r="Q59" s="138" t="s">
        <v>1734</v>
      </c>
      <c r="R59" s="109" t="s">
        <v>1274</v>
      </c>
      <c r="S59" s="109"/>
      <c r="T59" s="698"/>
      <c r="U59" s="118" t="s">
        <v>1275</v>
      </c>
      <c r="V59" s="57"/>
      <c r="W59" s="1759"/>
      <c r="X59" s="1759"/>
      <c r="Y59" s="1759"/>
      <c r="Z59" s="1759"/>
      <c r="AA59" s="1759"/>
      <c r="AB59" s="1759"/>
      <c r="AC59" s="1759"/>
      <c r="AD59" s="1759"/>
      <c r="AE59" s="1759"/>
      <c r="AF59" s="1759"/>
      <c r="AG59" s="1759"/>
      <c r="AH59" s="1759"/>
      <c r="AI59" s="1759"/>
      <c r="AJ59" s="181" t="s">
        <v>1317</v>
      </c>
      <c r="AK59" s="105"/>
      <c r="AL59" s="60"/>
      <c r="AM59" s="60"/>
      <c r="AN59" s="60"/>
      <c r="AO59" s="119"/>
      <c r="AP59" s="57"/>
      <c r="AQ59" s="106"/>
    </row>
    <row r="60" spans="1:43" ht="12" customHeight="1">
      <c r="A60" s="1809"/>
      <c r="B60" s="119"/>
      <c r="C60" s="57"/>
      <c r="D60" s="57"/>
      <c r="E60" s="103"/>
      <c r="F60" s="131"/>
      <c r="G60" s="124"/>
      <c r="H60" s="132"/>
      <c r="I60" s="119"/>
      <c r="J60" s="57"/>
      <c r="K60" s="103"/>
      <c r="L60" s="642"/>
      <c r="M60" s="119" t="s">
        <v>407</v>
      </c>
      <c r="N60" s="57"/>
      <c r="O60" s="57"/>
      <c r="P60" s="103"/>
      <c r="Q60" s="119"/>
      <c r="R60" s="58" t="s">
        <v>1278</v>
      </c>
      <c r="S60" s="57"/>
      <c r="T60" s="698"/>
      <c r="U60" s="118" t="s">
        <v>1275</v>
      </c>
      <c r="V60" s="57"/>
      <c r="W60" s="1759"/>
      <c r="X60" s="1759"/>
      <c r="Y60" s="1759"/>
      <c r="Z60" s="1759"/>
      <c r="AA60" s="1759"/>
      <c r="AB60" s="1759"/>
      <c r="AC60" s="1759"/>
      <c r="AD60" s="1759"/>
      <c r="AE60" s="1759"/>
      <c r="AF60" s="1759"/>
      <c r="AG60" s="1759"/>
      <c r="AH60" s="1759"/>
      <c r="AI60" s="1759"/>
      <c r="AJ60" s="121" t="s">
        <v>1317</v>
      </c>
      <c r="AK60" s="105"/>
      <c r="AL60" s="60"/>
      <c r="AM60" s="60"/>
      <c r="AN60" s="60"/>
      <c r="AO60" s="119"/>
      <c r="AP60" s="57"/>
      <c r="AQ60" s="106"/>
    </row>
    <row r="61" spans="1:43" ht="12" customHeight="1">
      <c r="A61" s="1809"/>
      <c r="B61" s="119"/>
      <c r="C61" s="57"/>
      <c r="D61" s="57"/>
      <c r="E61" s="103"/>
      <c r="F61" s="131"/>
      <c r="G61" s="124"/>
      <c r="H61" s="132"/>
      <c r="I61" s="119"/>
      <c r="J61" s="57"/>
      <c r="K61" s="103"/>
      <c r="L61" s="642"/>
      <c r="M61" s="119"/>
      <c r="N61" s="57"/>
      <c r="O61" s="57"/>
      <c r="P61" s="103"/>
      <c r="Q61" s="182"/>
      <c r="R61" s="176" t="s">
        <v>1589</v>
      </c>
      <c r="S61" s="177"/>
      <c r="T61" s="716"/>
      <c r="U61" s="178" t="s">
        <v>1275</v>
      </c>
      <c r="V61" s="175"/>
      <c r="W61" s="1966"/>
      <c r="X61" s="1966"/>
      <c r="Y61" s="1966"/>
      <c r="Z61" s="1966"/>
      <c r="AA61" s="1966"/>
      <c r="AB61" s="1966"/>
      <c r="AC61" s="1966"/>
      <c r="AD61" s="1966"/>
      <c r="AE61" s="1966"/>
      <c r="AF61" s="1966"/>
      <c r="AG61" s="1966"/>
      <c r="AH61" s="1966"/>
      <c r="AI61" s="1966"/>
      <c r="AJ61" s="179" t="s">
        <v>1317</v>
      </c>
      <c r="AK61" s="105"/>
      <c r="AL61" s="60"/>
      <c r="AM61" s="60"/>
      <c r="AN61" s="60"/>
      <c r="AO61" s="119"/>
      <c r="AP61" s="57"/>
      <c r="AQ61" s="106"/>
    </row>
    <row r="62" spans="1:43" ht="12" customHeight="1">
      <c r="A62" s="1809"/>
      <c r="B62" s="119"/>
      <c r="C62" s="57"/>
      <c r="D62" s="57"/>
      <c r="E62" s="103"/>
      <c r="F62" s="131"/>
      <c r="G62" s="124"/>
      <c r="H62" s="132"/>
      <c r="I62" s="119"/>
      <c r="J62" s="57"/>
      <c r="K62" s="103"/>
      <c r="L62" s="642"/>
      <c r="M62" s="119"/>
      <c r="N62" s="57"/>
      <c r="O62" s="57"/>
      <c r="P62" s="103"/>
      <c r="Q62" s="119" t="s">
        <v>512</v>
      </c>
      <c r="R62" s="57" t="s">
        <v>607</v>
      </c>
      <c r="S62" s="57"/>
      <c r="T62" s="714" t="s">
        <v>1107</v>
      </c>
      <c r="U62" s="57" t="s">
        <v>608</v>
      </c>
      <c r="V62" s="57"/>
      <c r="W62" s="714" t="s">
        <v>1107</v>
      </c>
      <c r="X62" s="57" t="s">
        <v>1590</v>
      </c>
      <c r="Y62" s="57"/>
      <c r="Z62" s="57"/>
      <c r="AA62" s="57"/>
      <c r="AB62" s="714" t="s">
        <v>1107</v>
      </c>
      <c r="AC62" s="58" t="s">
        <v>617</v>
      </c>
      <c r="AD62" s="58"/>
      <c r="AE62" s="58"/>
      <c r="AF62" s="170"/>
      <c r="AG62" s="170"/>
      <c r="AH62" s="170"/>
      <c r="AI62" s="170"/>
      <c r="AJ62" s="180"/>
      <c r="AK62" s="105"/>
      <c r="AL62" s="60"/>
      <c r="AM62" s="60"/>
      <c r="AN62" s="60"/>
      <c r="AO62" s="119"/>
      <c r="AP62" s="57"/>
      <c r="AQ62" s="106"/>
    </row>
    <row r="63" spans="1:43" ht="12" customHeight="1">
      <c r="A63" s="1809"/>
      <c r="B63" s="119"/>
      <c r="C63" s="57"/>
      <c r="D63" s="57"/>
      <c r="E63" s="103"/>
      <c r="F63" s="131"/>
      <c r="G63" s="124"/>
      <c r="H63" s="132"/>
      <c r="I63" s="119"/>
      <c r="J63" s="57"/>
      <c r="K63" s="103"/>
      <c r="L63" s="642"/>
      <c r="M63" s="119"/>
      <c r="N63" s="57"/>
      <c r="O63" s="57"/>
      <c r="P63" s="103"/>
      <c r="Q63" s="119"/>
      <c r="R63" s="57"/>
      <c r="S63" s="57"/>
      <c r="T63" s="714" t="s">
        <v>1107</v>
      </c>
      <c r="U63" s="58" t="s">
        <v>609</v>
      </c>
      <c r="V63" s="58"/>
      <c r="W63" s="58"/>
      <c r="X63" s="1759"/>
      <c r="Y63" s="1759"/>
      <c r="Z63" s="1759"/>
      <c r="AA63" s="1759"/>
      <c r="AB63" s="1759"/>
      <c r="AC63" s="1759"/>
      <c r="AD63" s="1759"/>
      <c r="AE63" s="1759"/>
      <c r="AF63" s="1759"/>
      <c r="AG63" s="1759"/>
      <c r="AH63" s="1759"/>
      <c r="AI63" s="1759"/>
      <c r="AJ63" s="180" t="s">
        <v>1591</v>
      </c>
      <c r="AK63" s="105"/>
      <c r="AL63" s="60"/>
      <c r="AM63" s="60"/>
      <c r="AN63" s="60"/>
      <c r="AO63" s="119"/>
      <c r="AP63" s="57"/>
      <c r="AQ63" s="106"/>
    </row>
    <row r="64" spans="1:43" ht="12" customHeight="1">
      <c r="A64" s="1809"/>
      <c r="B64" s="119"/>
      <c r="C64" s="57"/>
      <c r="D64" s="57"/>
      <c r="E64" s="103"/>
      <c r="F64" s="131"/>
      <c r="G64" s="124"/>
      <c r="H64" s="132"/>
      <c r="I64" s="119"/>
      <c r="J64" s="57"/>
      <c r="K64" s="103"/>
      <c r="L64" s="642"/>
      <c r="M64" s="119"/>
      <c r="N64" s="57"/>
      <c r="O64" s="57"/>
      <c r="P64" s="103"/>
      <c r="Q64" s="119" t="s">
        <v>424</v>
      </c>
      <c r="R64" s="57" t="s">
        <v>610</v>
      </c>
      <c r="S64" s="57"/>
      <c r="T64" s="714" t="s">
        <v>1107</v>
      </c>
      <c r="U64" s="57" t="s">
        <v>1283</v>
      </c>
      <c r="V64" s="57"/>
      <c r="W64" s="57"/>
      <c r="X64" s="57"/>
      <c r="Y64" s="714" t="s">
        <v>1107</v>
      </c>
      <c r="Z64" s="58" t="s">
        <v>609</v>
      </c>
      <c r="AA64" s="57"/>
      <c r="AB64" s="58"/>
      <c r="AC64" s="1814"/>
      <c r="AD64" s="1814"/>
      <c r="AE64" s="1814"/>
      <c r="AF64" s="1814"/>
      <c r="AG64" s="1814"/>
      <c r="AH64" s="1814"/>
      <c r="AI64" s="1814"/>
      <c r="AJ64" s="180" t="s">
        <v>1591</v>
      </c>
      <c r="AK64" s="105"/>
      <c r="AL64" s="60"/>
      <c r="AM64" s="60"/>
      <c r="AN64" s="60"/>
      <c r="AO64" s="119"/>
      <c r="AP64" s="57"/>
      <c r="AQ64" s="106"/>
    </row>
    <row r="65" spans="1:43" ht="12" customHeight="1">
      <c r="A65" s="1809"/>
      <c r="B65" s="119"/>
      <c r="C65" s="57"/>
      <c r="D65" s="57"/>
      <c r="E65" s="103"/>
      <c r="F65" s="131"/>
      <c r="G65" s="124"/>
      <c r="H65" s="132"/>
      <c r="I65" s="119"/>
      <c r="J65" s="57"/>
      <c r="K65" s="103"/>
      <c r="L65" s="642"/>
      <c r="M65" s="138" t="s">
        <v>1763</v>
      </c>
      <c r="N65" s="109"/>
      <c r="O65" s="109"/>
      <c r="P65" s="110"/>
      <c r="Q65" s="138" t="s">
        <v>424</v>
      </c>
      <c r="R65" s="109" t="s">
        <v>1301</v>
      </c>
      <c r="S65" s="109"/>
      <c r="T65" s="109"/>
      <c r="U65" s="109"/>
      <c r="V65" s="109"/>
      <c r="W65" s="109"/>
      <c r="X65" s="109"/>
      <c r="Y65" s="109"/>
      <c r="Z65" s="109"/>
      <c r="AA65" s="109"/>
      <c r="AB65" s="153"/>
      <c r="AC65" s="153"/>
      <c r="AD65" s="109"/>
      <c r="AE65" s="153"/>
      <c r="AF65" s="153"/>
      <c r="AG65" s="109"/>
      <c r="AH65" s="109"/>
      <c r="AI65" s="109"/>
      <c r="AJ65" s="110"/>
      <c r="AK65" s="105"/>
      <c r="AL65" s="60"/>
      <c r="AM65" s="60"/>
      <c r="AN65" s="60"/>
      <c r="AO65" s="119"/>
      <c r="AP65" s="57"/>
      <c r="AQ65" s="106"/>
    </row>
    <row r="66" spans="1:43" ht="12" customHeight="1">
      <c r="A66" s="1809"/>
      <c r="B66" s="119"/>
      <c r="C66" s="57"/>
      <c r="D66" s="57"/>
      <c r="E66" s="103"/>
      <c r="F66" s="131"/>
      <c r="G66" s="124"/>
      <c r="H66" s="132"/>
      <c r="I66" s="119"/>
      <c r="J66" s="57"/>
      <c r="K66" s="103"/>
      <c r="L66" s="643"/>
      <c r="M66" s="122"/>
      <c r="N66" s="111"/>
      <c r="O66" s="111"/>
      <c r="P66" s="152"/>
      <c r="Q66" s="122"/>
      <c r="R66" s="111" t="s">
        <v>1222</v>
      </c>
      <c r="S66" s="1755"/>
      <c r="T66" s="1755"/>
      <c r="U66" s="1755"/>
      <c r="V66" s="1755"/>
      <c r="W66" s="1755"/>
      <c r="X66" s="1755"/>
      <c r="Y66" s="1755"/>
      <c r="Z66" s="1755"/>
      <c r="AA66" s="1755"/>
      <c r="AB66" s="1755"/>
      <c r="AC66" s="1755"/>
      <c r="AD66" s="1755"/>
      <c r="AE66" s="1755"/>
      <c r="AF66" s="1755"/>
      <c r="AG66" s="1755"/>
      <c r="AH66" s="1755"/>
      <c r="AI66" s="1755"/>
      <c r="AJ66" s="152" t="s">
        <v>1223</v>
      </c>
      <c r="AK66" s="105"/>
      <c r="AL66" s="60"/>
      <c r="AM66" s="60"/>
      <c r="AN66" s="60"/>
      <c r="AO66" s="119"/>
      <c r="AP66" s="57"/>
      <c r="AQ66" s="106"/>
    </row>
    <row r="67" spans="1:43" ht="12" customHeight="1">
      <c r="A67" s="1809"/>
      <c r="B67" s="119"/>
      <c r="C67" s="57"/>
      <c r="D67" s="57"/>
      <c r="E67" s="103"/>
      <c r="F67" s="131"/>
      <c r="G67" s="124"/>
      <c r="H67" s="132"/>
      <c r="I67" s="119"/>
      <c r="J67" s="57"/>
      <c r="K67" s="103"/>
      <c r="L67" s="1968" t="s">
        <v>618</v>
      </c>
      <c r="M67" s="119" t="s">
        <v>220</v>
      </c>
      <c r="N67" s="57"/>
      <c r="O67" s="57"/>
      <c r="P67" s="103"/>
      <c r="Q67" s="138" t="s">
        <v>512</v>
      </c>
      <c r="R67" s="109" t="s">
        <v>1274</v>
      </c>
      <c r="S67" s="109"/>
      <c r="T67" s="698"/>
      <c r="U67" s="118" t="s">
        <v>1275</v>
      </c>
      <c r="V67" s="57"/>
      <c r="W67" s="1759"/>
      <c r="X67" s="1759"/>
      <c r="Y67" s="1759"/>
      <c r="Z67" s="1759"/>
      <c r="AA67" s="1759"/>
      <c r="AB67" s="1759"/>
      <c r="AC67" s="1759"/>
      <c r="AD67" s="1759"/>
      <c r="AE67" s="1759"/>
      <c r="AF67" s="1759"/>
      <c r="AG67" s="1759"/>
      <c r="AH67" s="1759"/>
      <c r="AI67" s="1759"/>
      <c r="AJ67" s="181" t="s">
        <v>1317</v>
      </c>
      <c r="AK67" s="105"/>
      <c r="AL67" s="60"/>
      <c r="AM67" s="60"/>
      <c r="AN67" s="60"/>
      <c r="AO67" s="119"/>
      <c r="AP67" s="57"/>
      <c r="AQ67" s="106"/>
    </row>
    <row r="68" spans="1:43" ht="12" customHeight="1">
      <c r="A68" s="1809"/>
      <c r="B68" s="119"/>
      <c r="C68" s="57"/>
      <c r="D68" s="57"/>
      <c r="E68" s="103"/>
      <c r="F68" s="131"/>
      <c r="G68" s="124"/>
      <c r="H68" s="132"/>
      <c r="I68" s="119"/>
      <c r="J68" s="57"/>
      <c r="K68" s="103"/>
      <c r="L68" s="1969"/>
      <c r="M68" s="119" t="s">
        <v>614</v>
      </c>
      <c r="N68" s="57"/>
      <c r="O68" s="57"/>
      <c r="P68" s="103"/>
      <c r="Q68" s="119"/>
      <c r="R68" s="58" t="s">
        <v>1278</v>
      </c>
      <c r="S68" s="57"/>
      <c r="T68" s="698"/>
      <c r="U68" s="118" t="s">
        <v>1275</v>
      </c>
      <c r="V68" s="57"/>
      <c r="W68" s="1759"/>
      <c r="X68" s="1759"/>
      <c r="Y68" s="1759"/>
      <c r="Z68" s="1759"/>
      <c r="AA68" s="1759"/>
      <c r="AB68" s="1759"/>
      <c r="AC68" s="1759"/>
      <c r="AD68" s="1759"/>
      <c r="AE68" s="1759"/>
      <c r="AF68" s="1759"/>
      <c r="AG68" s="1759"/>
      <c r="AH68" s="1759"/>
      <c r="AI68" s="1759"/>
      <c r="AJ68" s="121" t="s">
        <v>1317</v>
      </c>
      <c r="AK68" s="105"/>
      <c r="AL68" s="60"/>
      <c r="AM68" s="60"/>
      <c r="AN68" s="60"/>
      <c r="AO68" s="119"/>
      <c r="AP68" s="57"/>
      <c r="AQ68" s="106"/>
    </row>
    <row r="69" spans="1:43" ht="12" customHeight="1">
      <c r="A69" s="1809"/>
      <c r="B69" s="119"/>
      <c r="C69" s="57"/>
      <c r="D69" s="57"/>
      <c r="E69" s="103"/>
      <c r="F69" s="131"/>
      <c r="G69" s="124"/>
      <c r="H69" s="132"/>
      <c r="I69" s="119"/>
      <c r="J69" s="57"/>
      <c r="K69" s="103"/>
      <c r="L69" s="1969"/>
      <c r="M69" s="119"/>
      <c r="N69" s="57"/>
      <c r="O69" s="57"/>
      <c r="P69" s="103"/>
      <c r="Q69" s="182"/>
      <c r="R69" s="176" t="s">
        <v>1589</v>
      </c>
      <c r="S69" s="177"/>
      <c r="T69" s="716"/>
      <c r="U69" s="178" t="s">
        <v>1275</v>
      </c>
      <c r="V69" s="175"/>
      <c r="W69" s="1966"/>
      <c r="X69" s="1966"/>
      <c r="Y69" s="1966"/>
      <c r="Z69" s="1966"/>
      <c r="AA69" s="1966"/>
      <c r="AB69" s="1966"/>
      <c r="AC69" s="1966"/>
      <c r="AD69" s="1966"/>
      <c r="AE69" s="1966"/>
      <c r="AF69" s="1966"/>
      <c r="AG69" s="1966"/>
      <c r="AH69" s="1966"/>
      <c r="AI69" s="1966"/>
      <c r="AJ69" s="179" t="s">
        <v>1317</v>
      </c>
      <c r="AK69" s="105"/>
      <c r="AL69" s="60"/>
      <c r="AM69" s="60"/>
      <c r="AN69" s="60"/>
      <c r="AO69" s="119"/>
      <c r="AP69" s="57"/>
      <c r="AQ69" s="106"/>
    </row>
    <row r="70" spans="1:43" ht="12" customHeight="1">
      <c r="A70" s="1809"/>
      <c r="B70" s="119"/>
      <c r="C70" s="57"/>
      <c r="D70" s="57"/>
      <c r="E70" s="103"/>
      <c r="F70" s="131"/>
      <c r="G70" s="124"/>
      <c r="H70" s="132"/>
      <c r="I70" s="119"/>
      <c r="J70" s="57"/>
      <c r="K70" s="103"/>
      <c r="L70" s="1969"/>
      <c r="M70" s="119"/>
      <c r="N70" s="57"/>
      <c r="O70" s="57"/>
      <c r="P70" s="103"/>
      <c r="Q70" s="119" t="s">
        <v>512</v>
      </c>
      <c r="R70" s="57" t="s">
        <v>1286</v>
      </c>
      <c r="S70" s="57"/>
      <c r="T70" s="57"/>
      <c r="U70" s="57"/>
      <c r="V70" s="57"/>
      <c r="W70" s="57"/>
      <c r="X70" s="57"/>
      <c r="Y70" s="57"/>
      <c r="Z70" s="57"/>
      <c r="AA70" s="57"/>
      <c r="AB70" s="58"/>
      <c r="AC70" s="58"/>
      <c r="AD70" s="58"/>
      <c r="AE70" s="58"/>
      <c r="AF70" s="57"/>
      <c r="AG70" s="57"/>
      <c r="AH70" s="57"/>
      <c r="AI70" s="57"/>
      <c r="AJ70" s="103"/>
      <c r="AK70" s="105"/>
      <c r="AL70" s="60"/>
      <c r="AM70" s="60"/>
      <c r="AN70" s="60"/>
      <c r="AO70" s="119"/>
      <c r="AP70" s="57"/>
      <c r="AQ70" s="106"/>
    </row>
    <row r="71" spans="1:43" ht="12" customHeight="1">
      <c r="A71" s="1809"/>
      <c r="B71" s="119"/>
      <c r="C71" s="57"/>
      <c r="D71" s="57"/>
      <c r="E71" s="103"/>
      <c r="F71" s="131"/>
      <c r="G71" s="124"/>
      <c r="H71" s="132"/>
      <c r="I71" s="119"/>
      <c r="J71" s="57"/>
      <c r="K71" s="103"/>
      <c r="L71" s="1969"/>
      <c r="M71" s="119"/>
      <c r="N71" s="57"/>
      <c r="O71" s="57"/>
      <c r="P71" s="103"/>
      <c r="Q71" s="119"/>
      <c r="R71" s="120" t="s">
        <v>983</v>
      </c>
      <c r="S71" s="714" t="s">
        <v>1107</v>
      </c>
      <c r="T71" s="57" t="s">
        <v>1283</v>
      </c>
      <c r="U71" s="57"/>
      <c r="V71" s="57"/>
      <c r="W71" s="714" t="s">
        <v>1107</v>
      </c>
      <c r="X71" s="58" t="s">
        <v>1284</v>
      </c>
      <c r="Y71" s="57"/>
      <c r="Z71" s="57"/>
      <c r="AA71" s="1759"/>
      <c r="AB71" s="1759"/>
      <c r="AC71" s="1759"/>
      <c r="AD71" s="1759"/>
      <c r="AE71" s="1759"/>
      <c r="AF71" s="1759"/>
      <c r="AG71" s="1759"/>
      <c r="AH71" s="57" t="s">
        <v>1587</v>
      </c>
      <c r="AI71" s="57"/>
      <c r="AJ71" s="103"/>
      <c r="AK71" s="105"/>
      <c r="AL71" s="60"/>
      <c r="AM71" s="60"/>
      <c r="AN71" s="60"/>
      <c r="AO71" s="119"/>
      <c r="AP71" s="57"/>
      <c r="AQ71" s="106"/>
    </row>
    <row r="72" spans="1:43" ht="12" customHeight="1">
      <c r="A72" s="1809"/>
      <c r="B72" s="119"/>
      <c r="C72" s="57"/>
      <c r="D72" s="57"/>
      <c r="E72" s="103"/>
      <c r="F72" s="131"/>
      <c r="G72" s="124"/>
      <c r="H72" s="132"/>
      <c r="I72" s="119"/>
      <c r="J72" s="57"/>
      <c r="K72" s="103"/>
      <c r="L72" s="1969"/>
      <c r="M72" s="119"/>
      <c r="N72" s="57"/>
      <c r="O72" s="57"/>
      <c r="P72" s="103"/>
      <c r="Q72" s="119"/>
      <c r="R72" s="57" t="s">
        <v>1588</v>
      </c>
      <c r="S72" s="57"/>
      <c r="T72" s="58"/>
      <c r="U72" s="58"/>
      <c r="V72" s="58"/>
      <c r="W72" s="58"/>
      <c r="X72" s="57"/>
      <c r="Y72" s="714" t="s">
        <v>1107</v>
      </c>
      <c r="Z72" s="57" t="s">
        <v>1228</v>
      </c>
      <c r="AA72" s="57"/>
      <c r="AB72" s="58"/>
      <c r="AC72" s="58"/>
      <c r="AD72" s="58"/>
      <c r="AE72" s="58"/>
      <c r="AF72" s="57"/>
      <c r="AG72" s="57"/>
      <c r="AH72" s="57"/>
      <c r="AI72" s="57"/>
      <c r="AJ72" s="103"/>
      <c r="AK72" s="105"/>
      <c r="AL72" s="60"/>
      <c r="AM72" s="60"/>
      <c r="AN72" s="60"/>
      <c r="AO72" s="119"/>
      <c r="AP72" s="57"/>
      <c r="AQ72" s="106"/>
    </row>
    <row r="73" spans="1:43" ht="12" customHeight="1">
      <c r="A73" s="1809"/>
      <c r="B73" s="119"/>
      <c r="C73" s="57"/>
      <c r="D73" s="57"/>
      <c r="E73" s="103"/>
      <c r="F73" s="131"/>
      <c r="G73" s="124"/>
      <c r="H73" s="132"/>
      <c r="I73" s="119"/>
      <c r="J73" s="57"/>
      <c r="K73" s="103"/>
      <c r="L73" s="1969"/>
      <c r="M73" s="119"/>
      <c r="N73" s="57"/>
      <c r="O73" s="57"/>
      <c r="P73" s="103"/>
      <c r="Q73" s="119"/>
      <c r="R73" s="113"/>
      <c r="S73" s="111"/>
      <c r="T73" s="111"/>
      <c r="U73" s="111"/>
      <c r="V73" s="111"/>
      <c r="W73" s="111"/>
      <c r="X73" s="111"/>
      <c r="Y73" s="718" t="s">
        <v>1107</v>
      </c>
      <c r="Z73" s="111" t="s">
        <v>1291</v>
      </c>
      <c r="AA73" s="111"/>
      <c r="AB73" s="111" t="s">
        <v>271</v>
      </c>
      <c r="AC73" s="718" t="s">
        <v>1107</v>
      </c>
      <c r="AD73" s="111" t="s">
        <v>746</v>
      </c>
      <c r="AE73" s="663"/>
      <c r="AF73" s="718" t="s">
        <v>1107</v>
      </c>
      <c r="AG73" s="111" t="s">
        <v>916</v>
      </c>
      <c r="AH73" s="145" t="s">
        <v>779</v>
      </c>
      <c r="AI73" s="111"/>
      <c r="AJ73" s="103"/>
      <c r="AK73" s="105"/>
      <c r="AL73" s="60"/>
      <c r="AM73" s="60"/>
      <c r="AN73" s="60"/>
      <c r="AO73" s="119"/>
      <c r="AP73" s="57"/>
      <c r="AQ73" s="106"/>
    </row>
    <row r="74" spans="1:43" ht="12" customHeight="1">
      <c r="A74" s="1809"/>
      <c r="B74" s="119"/>
      <c r="C74" s="57"/>
      <c r="D74" s="57"/>
      <c r="E74" s="103"/>
      <c r="F74" s="131"/>
      <c r="G74" s="124"/>
      <c r="H74" s="132"/>
      <c r="I74" s="119"/>
      <c r="J74" s="57"/>
      <c r="K74" s="103"/>
      <c r="L74" s="1969"/>
      <c r="M74" s="138" t="s">
        <v>606</v>
      </c>
      <c r="N74" s="109"/>
      <c r="O74" s="109"/>
      <c r="P74" s="110"/>
      <c r="Q74" s="138" t="s">
        <v>1734</v>
      </c>
      <c r="R74" s="57" t="s">
        <v>1274</v>
      </c>
      <c r="S74" s="57"/>
      <c r="T74" s="698"/>
      <c r="U74" s="118" t="s">
        <v>1275</v>
      </c>
      <c r="V74" s="57"/>
      <c r="W74" s="1759"/>
      <c r="X74" s="1759"/>
      <c r="Y74" s="1759"/>
      <c r="Z74" s="1759"/>
      <c r="AA74" s="1759"/>
      <c r="AB74" s="1759"/>
      <c r="AC74" s="1759"/>
      <c r="AD74" s="1759"/>
      <c r="AE74" s="1759"/>
      <c r="AF74" s="1759"/>
      <c r="AG74" s="1759"/>
      <c r="AH74" s="1759"/>
      <c r="AI74" s="1759"/>
      <c r="AJ74" s="181" t="s">
        <v>1317</v>
      </c>
      <c r="AK74" s="105"/>
      <c r="AL74" s="60"/>
      <c r="AM74" s="60"/>
      <c r="AN74" s="60"/>
      <c r="AO74" s="119"/>
      <c r="AP74" s="57"/>
      <c r="AQ74" s="106"/>
    </row>
    <row r="75" spans="1:43" ht="12" customHeight="1">
      <c r="A75" s="1809"/>
      <c r="B75" s="119"/>
      <c r="C75" s="57"/>
      <c r="D75" s="57"/>
      <c r="E75" s="103"/>
      <c r="F75" s="131"/>
      <c r="G75" s="124"/>
      <c r="H75" s="132"/>
      <c r="I75" s="119"/>
      <c r="J75" s="57"/>
      <c r="K75" s="103"/>
      <c r="L75" s="697" t="s">
        <v>1107</v>
      </c>
      <c r="M75" s="119" t="s">
        <v>407</v>
      </c>
      <c r="N75" s="57"/>
      <c r="O75" s="57"/>
      <c r="P75" s="103"/>
      <c r="Q75" s="119"/>
      <c r="R75" s="58" t="s">
        <v>1278</v>
      </c>
      <c r="S75" s="57"/>
      <c r="T75" s="698"/>
      <c r="U75" s="118" t="s">
        <v>1275</v>
      </c>
      <c r="V75" s="57"/>
      <c r="W75" s="1759"/>
      <c r="X75" s="1759"/>
      <c r="Y75" s="1759"/>
      <c r="Z75" s="1759"/>
      <c r="AA75" s="1759"/>
      <c r="AB75" s="1759"/>
      <c r="AC75" s="1759"/>
      <c r="AD75" s="1759"/>
      <c r="AE75" s="1759"/>
      <c r="AF75" s="1759"/>
      <c r="AG75" s="1759"/>
      <c r="AH75" s="1759"/>
      <c r="AI75" s="1759"/>
      <c r="AJ75" s="121" t="s">
        <v>1317</v>
      </c>
      <c r="AK75" s="105"/>
      <c r="AL75" s="60"/>
      <c r="AM75" s="60"/>
      <c r="AN75" s="60"/>
      <c r="AO75" s="119"/>
      <c r="AP75" s="57"/>
      <c r="AQ75" s="106"/>
    </row>
    <row r="76" spans="1:43" ht="12" customHeight="1">
      <c r="A76" s="1809"/>
      <c r="B76" s="119"/>
      <c r="C76" s="57"/>
      <c r="D76" s="57"/>
      <c r="E76" s="103"/>
      <c r="F76" s="131"/>
      <c r="G76" s="124"/>
      <c r="H76" s="132"/>
      <c r="I76" s="119"/>
      <c r="J76" s="57"/>
      <c r="K76" s="103"/>
      <c r="L76" s="1969" t="s">
        <v>163</v>
      </c>
      <c r="M76" s="119"/>
      <c r="N76" s="57"/>
      <c r="O76" s="57"/>
      <c r="P76" s="103"/>
      <c r="Q76" s="182"/>
      <c r="R76" s="176" t="s">
        <v>221</v>
      </c>
      <c r="S76" s="177"/>
      <c r="T76" s="716"/>
      <c r="U76" s="178" t="s">
        <v>1275</v>
      </c>
      <c r="V76" s="175"/>
      <c r="W76" s="1966"/>
      <c r="X76" s="1966"/>
      <c r="Y76" s="1966"/>
      <c r="Z76" s="1966"/>
      <c r="AA76" s="1966"/>
      <c r="AB76" s="1966"/>
      <c r="AC76" s="1966"/>
      <c r="AD76" s="1966"/>
      <c r="AE76" s="1966"/>
      <c r="AF76" s="1966"/>
      <c r="AG76" s="1966"/>
      <c r="AH76" s="1966"/>
      <c r="AI76" s="1966"/>
      <c r="AJ76" s="179" t="s">
        <v>1317</v>
      </c>
      <c r="AK76" s="105"/>
      <c r="AL76" s="60"/>
      <c r="AM76" s="60"/>
      <c r="AN76" s="60"/>
      <c r="AO76" s="119"/>
      <c r="AP76" s="57"/>
      <c r="AQ76" s="106"/>
    </row>
    <row r="77" spans="1:43" ht="12" customHeight="1">
      <c r="A77" s="1809"/>
      <c r="B77" s="119"/>
      <c r="C77" s="57"/>
      <c r="D77" s="57"/>
      <c r="E77" s="103"/>
      <c r="F77" s="131"/>
      <c r="G77" s="124"/>
      <c r="H77" s="132"/>
      <c r="I77" s="119"/>
      <c r="J77" s="57"/>
      <c r="K77" s="103"/>
      <c r="L77" s="1969"/>
      <c r="M77" s="119"/>
      <c r="N77" s="57"/>
      <c r="O77" s="57"/>
      <c r="P77" s="103"/>
      <c r="Q77" s="119" t="s">
        <v>512</v>
      </c>
      <c r="R77" s="57" t="s">
        <v>607</v>
      </c>
      <c r="S77" s="57"/>
      <c r="T77" s="714" t="s">
        <v>1107</v>
      </c>
      <c r="U77" s="57" t="s">
        <v>608</v>
      </c>
      <c r="V77" s="57"/>
      <c r="W77" s="714" t="s">
        <v>1107</v>
      </c>
      <c r="X77" s="57" t="s">
        <v>1590</v>
      </c>
      <c r="Y77" s="57"/>
      <c r="Z77" s="57"/>
      <c r="AA77" s="57"/>
      <c r="AB77" s="714" t="s">
        <v>1107</v>
      </c>
      <c r="AC77" s="58" t="s">
        <v>617</v>
      </c>
      <c r="AD77" s="58"/>
      <c r="AE77" s="58"/>
      <c r="AF77" s="170"/>
      <c r="AG77" s="170"/>
      <c r="AH77" s="170"/>
      <c r="AI77" s="170"/>
      <c r="AJ77" s="180"/>
      <c r="AK77" s="105"/>
      <c r="AL77" s="60"/>
      <c r="AM77" s="60"/>
      <c r="AN77" s="60"/>
      <c r="AO77" s="119"/>
      <c r="AP77" s="57"/>
      <c r="AQ77" s="106"/>
    </row>
    <row r="78" spans="1:43" ht="12" customHeight="1">
      <c r="A78" s="1809"/>
      <c r="B78" s="119"/>
      <c r="C78" s="57"/>
      <c r="D78" s="57"/>
      <c r="E78" s="103"/>
      <c r="F78" s="131"/>
      <c r="G78" s="124"/>
      <c r="H78" s="132"/>
      <c r="I78" s="119"/>
      <c r="J78" s="57"/>
      <c r="K78" s="103"/>
      <c r="L78" s="1969"/>
      <c r="M78" s="119"/>
      <c r="N78" s="57"/>
      <c r="O78" s="57"/>
      <c r="P78" s="103"/>
      <c r="Q78" s="119"/>
      <c r="R78" s="57"/>
      <c r="S78" s="57"/>
      <c r="T78" s="714" t="s">
        <v>1107</v>
      </c>
      <c r="U78" s="58" t="s">
        <v>609</v>
      </c>
      <c r="V78" s="58"/>
      <c r="W78" s="58"/>
      <c r="X78" s="1759"/>
      <c r="Y78" s="1759"/>
      <c r="Z78" s="1759"/>
      <c r="AA78" s="1759"/>
      <c r="AB78" s="1759"/>
      <c r="AC78" s="1759"/>
      <c r="AD78" s="1759"/>
      <c r="AE78" s="1759"/>
      <c r="AF78" s="1759"/>
      <c r="AG78" s="1759"/>
      <c r="AH78" s="1759"/>
      <c r="AI78" s="1759"/>
      <c r="AJ78" s="180" t="s">
        <v>1591</v>
      </c>
      <c r="AK78" s="105"/>
      <c r="AL78" s="60"/>
      <c r="AM78" s="60"/>
      <c r="AN78" s="60"/>
      <c r="AO78" s="119"/>
      <c r="AP78" s="57"/>
      <c r="AQ78" s="106"/>
    </row>
    <row r="79" spans="1:43" ht="12" customHeight="1">
      <c r="A79" s="1809"/>
      <c r="B79" s="119"/>
      <c r="C79" s="57"/>
      <c r="D79" s="57"/>
      <c r="E79" s="103"/>
      <c r="F79" s="131"/>
      <c r="G79" s="124"/>
      <c r="H79" s="132"/>
      <c r="I79" s="119"/>
      <c r="J79" s="57"/>
      <c r="K79" s="103"/>
      <c r="L79" s="1969"/>
      <c r="M79" s="119"/>
      <c r="N79" s="57"/>
      <c r="O79" s="57"/>
      <c r="P79" s="103"/>
      <c r="Q79" s="119" t="s">
        <v>424</v>
      </c>
      <c r="R79" s="57" t="s">
        <v>610</v>
      </c>
      <c r="S79" s="57"/>
      <c r="T79" s="714" t="s">
        <v>1107</v>
      </c>
      <c r="U79" s="57" t="s">
        <v>1283</v>
      </c>
      <c r="V79" s="57"/>
      <c r="W79" s="57"/>
      <c r="X79" s="57"/>
      <c r="Y79" s="714" t="s">
        <v>1107</v>
      </c>
      <c r="Z79" s="58" t="s">
        <v>609</v>
      </c>
      <c r="AA79" s="57"/>
      <c r="AB79" s="58"/>
      <c r="AC79" s="1814"/>
      <c r="AD79" s="1814"/>
      <c r="AE79" s="1814"/>
      <c r="AF79" s="1814"/>
      <c r="AG79" s="1814"/>
      <c r="AH79" s="1814"/>
      <c r="AI79" s="1814"/>
      <c r="AJ79" s="180" t="s">
        <v>1591</v>
      </c>
      <c r="AK79" s="105"/>
      <c r="AL79" s="60"/>
      <c r="AM79" s="60"/>
      <c r="AN79" s="60"/>
      <c r="AO79" s="119"/>
      <c r="AP79" s="57"/>
      <c r="AQ79" s="106"/>
    </row>
    <row r="80" spans="1:43" ht="12" customHeight="1">
      <c r="A80" s="1809"/>
      <c r="B80" s="119"/>
      <c r="C80" s="57"/>
      <c r="D80" s="57"/>
      <c r="E80" s="103"/>
      <c r="F80" s="131"/>
      <c r="G80" s="124"/>
      <c r="H80" s="132"/>
      <c r="I80" s="119"/>
      <c r="J80" s="57"/>
      <c r="K80" s="103"/>
      <c r="L80" s="1969"/>
      <c r="M80" s="138" t="s">
        <v>1763</v>
      </c>
      <c r="N80" s="109"/>
      <c r="O80" s="109"/>
      <c r="P80" s="110"/>
      <c r="Q80" s="138" t="s">
        <v>424</v>
      </c>
      <c r="R80" s="109" t="s">
        <v>1301</v>
      </c>
      <c r="S80" s="109"/>
      <c r="T80" s="109"/>
      <c r="U80" s="109"/>
      <c r="V80" s="109"/>
      <c r="W80" s="109"/>
      <c r="X80" s="109"/>
      <c r="Y80" s="109"/>
      <c r="Z80" s="109"/>
      <c r="AA80" s="109"/>
      <c r="AB80" s="153"/>
      <c r="AC80" s="153"/>
      <c r="AD80" s="109"/>
      <c r="AE80" s="153"/>
      <c r="AF80" s="153"/>
      <c r="AG80" s="109"/>
      <c r="AH80" s="109"/>
      <c r="AI80" s="109"/>
      <c r="AJ80" s="110"/>
      <c r="AK80" s="105"/>
      <c r="AL80" s="60"/>
      <c r="AM80" s="60"/>
      <c r="AN80" s="60"/>
      <c r="AO80" s="119"/>
      <c r="AP80" s="57"/>
      <c r="AQ80" s="106"/>
    </row>
    <row r="81" spans="1:43" ht="12" customHeight="1" thickBot="1">
      <c r="A81" s="1810"/>
      <c r="B81" s="140"/>
      <c r="C81" s="126"/>
      <c r="D81" s="126"/>
      <c r="E81" s="128"/>
      <c r="F81" s="523"/>
      <c r="G81" s="432"/>
      <c r="H81" s="524"/>
      <c r="I81" s="140"/>
      <c r="J81" s="126"/>
      <c r="K81" s="128"/>
      <c r="L81" s="644"/>
      <c r="M81" s="140"/>
      <c r="N81" s="126"/>
      <c r="O81" s="126"/>
      <c r="P81" s="128"/>
      <c r="Q81" s="140"/>
      <c r="R81" s="126" t="s">
        <v>1222</v>
      </c>
      <c r="S81" s="1807"/>
      <c r="T81" s="1807"/>
      <c r="U81" s="1807"/>
      <c r="V81" s="1807"/>
      <c r="W81" s="1807"/>
      <c r="X81" s="1807"/>
      <c r="Y81" s="1807"/>
      <c r="Z81" s="1807"/>
      <c r="AA81" s="1807"/>
      <c r="AB81" s="1807"/>
      <c r="AC81" s="1807"/>
      <c r="AD81" s="1807"/>
      <c r="AE81" s="1807"/>
      <c r="AF81" s="1807"/>
      <c r="AG81" s="1807"/>
      <c r="AH81" s="1807"/>
      <c r="AI81" s="1807"/>
      <c r="AJ81" s="128" t="s">
        <v>1223</v>
      </c>
      <c r="AK81" s="129"/>
      <c r="AL81" s="645"/>
      <c r="AM81" s="645"/>
      <c r="AN81" s="645"/>
      <c r="AO81" s="140"/>
      <c r="AP81" s="126"/>
      <c r="AQ81" s="130"/>
    </row>
    <row r="82" spans="1:43" ht="12" customHeight="1">
      <c r="A82" s="646"/>
      <c r="B82" s="120"/>
      <c r="C82" s="120"/>
      <c r="D82" s="120"/>
      <c r="E82" s="120" t="s">
        <v>1656</v>
      </c>
      <c r="F82" s="57" t="s">
        <v>619</v>
      </c>
      <c r="G82" s="57"/>
      <c r="H82" s="57"/>
      <c r="I82" s="57"/>
      <c r="J82" s="57"/>
      <c r="K82" s="57"/>
      <c r="L82" s="646"/>
      <c r="M82" s="57"/>
      <c r="N82" s="57"/>
      <c r="O82" s="57"/>
      <c r="P82" s="57"/>
      <c r="Q82" s="57"/>
      <c r="R82" s="124"/>
      <c r="S82" s="124"/>
      <c r="T82" s="124"/>
      <c r="U82" s="124"/>
      <c r="V82" s="124"/>
      <c r="W82" s="124"/>
      <c r="X82" s="124"/>
      <c r="Y82" s="124"/>
      <c r="Z82" s="124"/>
      <c r="AA82" s="57"/>
      <c r="AB82" s="58"/>
      <c r="AC82" s="124"/>
      <c r="AD82" s="124"/>
      <c r="AE82" s="124"/>
      <c r="AF82" s="124"/>
      <c r="AG82" s="124"/>
      <c r="AH82" s="124"/>
      <c r="AI82" s="124"/>
      <c r="AJ82" s="57"/>
      <c r="AK82" s="58"/>
      <c r="AL82" s="60"/>
      <c r="AM82" s="60"/>
      <c r="AN82" s="60"/>
      <c r="AO82" s="57"/>
      <c r="AP82" s="57"/>
      <c r="AQ82" s="57"/>
    </row>
    <row r="83" spans="1:43" ht="12" customHeight="1">
      <c r="A83" s="646"/>
      <c r="B83" s="57"/>
      <c r="C83" s="57"/>
      <c r="D83" s="57"/>
      <c r="E83" s="57"/>
      <c r="F83" s="57" t="s">
        <v>620</v>
      </c>
      <c r="G83" s="57"/>
      <c r="H83" s="57"/>
      <c r="I83" s="57"/>
      <c r="J83" s="57"/>
      <c r="K83" s="57"/>
      <c r="L83" s="646"/>
      <c r="M83" s="57"/>
      <c r="N83" s="57"/>
      <c r="O83" s="57"/>
      <c r="P83" s="57"/>
      <c r="Q83" s="57"/>
      <c r="R83" s="124"/>
      <c r="S83" s="124"/>
      <c r="T83" s="124"/>
      <c r="U83" s="124"/>
      <c r="V83" s="124"/>
      <c r="W83" s="124"/>
      <c r="X83" s="124"/>
      <c r="Y83" s="124"/>
      <c r="Z83" s="124"/>
      <c r="AA83" s="57"/>
      <c r="AB83" s="58"/>
      <c r="AC83" s="124"/>
      <c r="AD83" s="124"/>
      <c r="AE83" s="124"/>
      <c r="AF83" s="124"/>
      <c r="AG83" s="124"/>
      <c r="AH83" s="124"/>
      <c r="AI83" s="124"/>
      <c r="AJ83" s="57"/>
      <c r="AK83" s="58"/>
      <c r="AL83" s="60"/>
      <c r="AM83" s="60"/>
      <c r="AN83" s="60"/>
      <c r="AO83" s="57"/>
      <c r="AP83" s="57"/>
      <c r="AQ83" s="57"/>
    </row>
    <row r="84" spans="1:43" ht="12" customHeight="1">
      <c r="A84" s="646"/>
      <c r="B84" s="57"/>
      <c r="C84" s="57"/>
      <c r="D84" s="57"/>
      <c r="E84" s="57"/>
      <c r="F84" s="57" t="s">
        <v>621</v>
      </c>
      <c r="G84" s="57"/>
      <c r="H84" s="57"/>
      <c r="I84" s="57"/>
      <c r="J84" s="57"/>
      <c r="K84" s="57"/>
      <c r="L84" s="646"/>
      <c r="M84" s="57"/>
      <c r="N84" s="57"/>
      <c r="O84" s="57"/>
      <c r="P84" s="57"/>
      <c r="Q84" s="57"/>
      <c r="R84" s="124"/>
      <c r="S84" s="124"/>
      <c r="T84" s="124"/>
      <c r="U84" s="124"/>
      <c r="V84" s="124"/>
      <c r="W84" s="124"/>
      <c r="X84" s="124"/>
      <c r="Y84" s="124"/>
      <c r="Z84" s="124"/>
      <c r="AA84" s="57"/>
      <c r="AB84" s="58"/>
      <c r="AC84" s="124"/>
      <c r="AD84" s="124"/>
      <c r="AE84" s="124"/>
      <c r="AF84" s="124"/>
      <c r="AG84" s="124"/>
      <c r="AH84" s="124"/>
      <c r="AI84" s="124"/>
      <c r="AJ84" s="57"/>
      <c r="AK84" s="58"/>
      <c r="AL84" s="60"/>
      <c r="AM84" s="60"/>
      <c r="AN84" s="60"/>
      <c r="AO84" s="57"/>
      <c r="AP84" s="57"/>
      <c r="AQ84" s="57"/>
    </row>
    <row r="85" spans="1:43" ht="12" customHeight="1">
      <c r="A85" s="57"/>
      <c r="B85" s="57"/>
      <c r="C85" s="57"/>
      <c r="D85" s="57"/>
      <c r="E85" s="57"/>
      <c r="F85" s="57" t="s">
        <v>622</v>
      </c>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0"/>
      <c r="AP85" s="57"/>
      <c r="AQ85" s="57"/>
    </row>
    <row r="86" spans="1:43" ht="12" customHeight="1"/>
    <row r="87" spans="1:43" ht="12" customHeight="1"/>
    <row r="88" spans="1:43" ht="12" customHeight="1"/>
    <row r="89" spans="1:43" ht="12" customHeight="1"/>
    <row r="90" spans="1:43" ht="12" customHeight="1"/>
    <row r="91" spans="1:43" ht="12" customHeight="1"/>
    <row r="92" spans="1:43" ht="12" customHeight="1"/>
    <row r="93" spans="1:43" ht="12" customHeight="1"/>
    <row r="94" spans="1:43" ht="12" customHeight="1"/>
    <row r="95" spans="1:43" ht="12" customHeight="1"/>
    <row r="96" spans="1:43" ht="12" customHeight="1"/>
    <row r="97" ht="12" customHeight="1"/>
    <row r="98" ht="12" customHeight="1"/>
    <row r="99" ht="12" customHeight="1"/>
    <row r="100" ht="12" customHeight="1"/>
    <row r="101" ht="12" customHeight="1"/>
  </sheetData>
  <mergeCells count="80">
    <mergeCell ref="S81:AI81"/>
    <mergeCell ref="W75:AI75"/>
    <mergeCell ref="L76:L80"/>
    <mergeCell ref="W76:AI76"/>
    <mergeCell ref="X78:AI78"/>
    <mergeCell ref="AC79:AI79"/>
    <mergeCell ref="AC64:AI64"/>
    <mergeCell ref="S66:AI66"/>
    <mergeCell ref="L67:L74"/>
    <mergeCell ref="W67:AI67"/>
    <mergeCell ref="W68:AI68"/>
    <mergeCell ref="W69:AI69"/>
    <mergeCell ref="AA71:AG71"/>
    <mergeCell ref="W74:AI74"/>
    <mergeCell ref="W59:AI59"/>
    <mergeCell ref="W60:AI60"/>
    <mergeCell ref="W61:AI61"/>
    <mergeCell ref="X63:AI63"/>
    <mergeCell ref="F48:H48"/>
    <mergeCell ref="AA49:AE49"/>
    <mergeCell ref="AC51:AF51"/>
    <mergeCell ref="S58:AI58"/>
    <mergeCell ref="F42:H42"/>
    <mergeCell ref="L43:L47"/>
    <mergeCell ref="F44:H44"/>
    <mergeCell ref="W44:AI44"/>
    <mergeCell ref="W45:AI45"/>
    <mergeCell ref="F46:H46"/>
    <mergeCell ref="W46:AI46"/>
    <mergeCell ref="AD47:AG47"/>
    <mergeCell ref="W29:AI29"/>
    <mergeCell ref="AF30:AI30"/>
    <mergeCell ref="L34:L41"/>
    <mergeCell ref="W34:AI34"/>
    <mergeCell ref="W35:AI35"/>
    <mergeCell ref="W36:AI36"/>
    <mergeCell ref="AA38:AG38"/>
    <mergeCell ref="AA40:AG40"/>
    <mergeCell ref="F26:H26"/>
    <mergeCell ref="S26:AI26"/>
    <mergeCell ref="AK11:AN11"/>
    <mergeCell ref="AO11:AQ11"/>
    <mergeCell ref="A12:A81"/>
    <mergeCell ref="W12:AI12"/>
    <mergeCell ref="W13:AI13"/>
    <mergeCell ref="W14:AI14"/>
    <mergeCell ref="AD15:AG15"/>
    <mergeCell ref="AA17:AE17"/>
    <mergeCell ref="AC31:AI31"/>
    <mergeCell ref="S33:AI33"/>
    <mergeCell ref="B28:E28"/>
    <mergeCell ref="F28:H28"/>
    <mergeCell ref="W27:AI27"/>
    <mergeCell ref="W28:AI28"/>
    <mergeCell ref="AC19:AF19"/>
    <mergeCell ref="B22:E22"/>
    <mergeCell ref="F22:H22"/>
    <mergeCell ref="F24:H24"/>
    <mergeCell ref="B11:E11"/>
    <mergeCell ref="F11:H11"/>
    <mergeCell ref="I11:L11"/>
    <mergeCell ref="M11:P11"/>
    <mergeCell ref="F12:H12"/>
    <mergeCell ref="B21:E21"/>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8">
    <dataValidation type="list" allowBlank="1" showInputMessage="1" showErrorMessage="1" sqref="F48:H48 F28" xr:uid="{00000000-0002-0000-1D00-000000000000}">
      <formula1>"□ニ,■ニ"</formula1>
    </dataValidation>
    <dataValidation type="list" allowBlank="1" showInputMessage="1" showErrorMessage="1" sqref="F46:H46 F26" xr:uid="{00000000-0002-0000-1D00-000001000000}">
      <formula1>"□ハ,■ハ"</formula1>
    </dataValidation>
    <dataValidation type="list" allowBlank="1" showInputMessage="1" showErrorMessage="1" sqref="F44:H44 F24" xr:uid="{00000000-0002-0000-1D00-000002000000}">
      <formula1>"□ロ,■ロ"</formula1>
    </dataValidation>
    <dataValidation type="list" allowBlank="1" showInputMessage="1" showErrorMessage="1" sqref="F42:H42 F22" xr:uid="{00000000-0002-0000-1D00-000003000000}">
      <formula1>"□イ,■イ"</formula1>
    </dataValidation>
    <dataValidation type="list" allowBlank="1" showInputMessage="1" showErrorMessage="1" sqref="B28" xr:uid="{00000000-0002-0000-1D00-000004000000}">
      <formula1>"□メゾネット,■メゾネット"</formula1>
    </dataValidation>
    <dataValidation type="list" allowBlank="1" showInputMessage="1" showErrorMessage="1" sqref="B22:E22" xr:uid="{00000000-0002-0000-1D00-000005000000}">
      <formula1>"■該当なし,□該当なし"</formula1>
    </dataValidation>
    <dataValidation type="list" allowBlank="1" showInputMessage="1" showErrorMessage="1" sqref="AB30 L75 AB62 T62:T64 Y64 W62 V47 Z56 AE55 V55 U54 AF42 AC42 Y50:Y53 W48:W49 AF73 W43 L42 AF21 AC21 Y41:Y42 S40 S38 Y31 AK12:AK16 W30 T30:T31 V15 Z24 AE23 V23 U22 Z47 W71 Y18:Y21 W16:W17 AK34:AK38 AC73 W40 AF53 AC53 Y72:Y73 S71 AB77 T77:T79 Y79 W77 W38 Z15" xr:uid="{00000000-0002-0000-1D00-000006000000}">
      <formula1>"■,□"</formula1>
    </dataValidation>
    <dataValidation type="list" allowBlank="1" showInputMessage="1" showErrorMessage="1" sqref="B21:E21" xr:uid="{00000000-0002-0000-1D00-000007000000}">
      <formula1>"■選択無,□選択無"</formula1>
    </dataValidation>
  </dataValidations>
  <printOptions horizontalCentered="1"/>
  <pageMargins left="0.39370078740157483" right="0.39370078740157483" top="0.39370078740157483" bottom="0.24" header="0.39370078740157483" footer="0.31"/>
  <pageSetup paperSize="9" scale="85" orientation="portrait" blackAndWhite="1" verticalDpi="4294967293" r:id="rId1"/>
  <headerFooter alignWithMargins="0"/>
  <ignoredErrors>
    <ignoredError sqref="B2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X131"/>
  <sheetViews>
    <sheetView showGridLines="0" showZeros="0" view="pageBreakPreview" zoomScaleNormal="100" workbookViewId="0">
      <selection activeCell="T1" sqref="T1"/>
    </sheetView>
  </sheetViews>
  <sheetFormatPr defaultColWidth="9" defaultRowHeight="11.25"/>
  <cols>
    <col min="1" max="1" width="3.375" style="51" customWidth="1"/>
    <col min="2" max="4" width="6.5" style="51" customWidth="1"/>
    <col min="5" max="19" width="5.125" style="51" customWidth="1"/>
    <col min="20" max="16384" width="9" style="51"/>
  </cols>
  <sheetData>
    <row r="1" spans="1:19" ht="21.95" customHeight="1">
      <c r="A1" s="1344" t="s">
        <v>1235</v>
      </c>
      <c r="B1" s="1344"/>
      <c r="C1" s="1344"/>
      <c r="D1" s="1344"/>
      <c r="E1" s="1344"/>
      <c r="F1" s="1344"/>
      <c r="G1" s="1344"/>
      <c r="H1" s="1344"/>
      <c r="I1" s="1344"/>
      <c r="J1" s="1344"/>
      <c r="K1" s="1344"/>
      <c r="L1" s="1344"/>
      <c r="M1" s="1344"/>
      <c r="N1" s="1344"/>
      <c r="O1" s="1344"/>
      <c r="P1" s="1344"/>
      <c r="Q1" s="1344"/>
      <c r="R1" s="1344"/>
      <c r="S1" s="1344"/>
    </row>
    <row r="2" spans="1:19" ht="21.95" customHeight="1">
      <c r="A2" s="1094" t="s">
        <v>1236</v>
      </c>
      <c r="B2" s="1094"/>
      <c r="C2" s="1094"/>
      <c r="D2" s="1094"/>
      <c r="E2" s="1094"/>
      <c r="F2" s="1094"/>
      <c r="G2" s="1094"/>
      <c r="H2" s="1094"/>
      <c r="I2" s="1094"/>
      <c r="J2" s="1094"/>
      <c r="K2" s="1094"/>
      <c r="L2" s="1094"/>
      <c r="M2" s="1094"/>
      <c r="N2" s="1094"/>
      <c r="O2" s="1094"/>
      <c r="P2" s="1094"/>
      <c r="Q2" s="1094"/>
      <c r="R2" s="1094"/>
      <c r="S2" s="1094"/>
    </row>
    <row r="3" spans="1:19" ht="21.95" customHeight="1">
      <c r="A3" s="1095" t="s">
        <v>1237</v>
      </c>
      <c r="B3" s="75"/>
      <c r="C3" s="75"/>
      <c r="D3" s="1345"/>
      <c r="E3" s="1345"/>
      <c r="F3" s="1345"/>
      <c r="G3" s="1345"/>
      <c r="H3" s="1345"/>
      <c r="I3" s="1345"/>
      <c r="J3" s="1345"/>
      <c r="K3" s="1345"/>
      <c r="L3" s="1345"/>
      <c r="M3" s="1345"/>
      <c r="N3" s="1345"/>
      <c r="O3" s="1345"/>
      <c r="P3" s="1345"/>
      <c r="Q3" s="1345"/>
      <c r="R3" s="1345"/>
      <c r="S3" s="1345"/>
    </row>
    <row r="4" spans="1:19" ht="21.95" customHeight="1">
      <c r="A4" s="1095" t="s">
        <v>1238</v>
      </c>
      <c r="B4" s="1096"/>
      <c r="C4" s="1093"/>
      <c r="D4" s="1345"/>
      <c r="E4" s="1345"/>
      <c r="F4" s="1345"/>
      <c r="G4" s="1345"/>
      <c r="H4" s="1345"/>
      <c r="I4" s="1345"/>
      <c r="J4" s="1345"/>
      <c r="K4" s="1345"/>
      <c r="L4" s="1345"/>
      <c r="M4" s="1345"/>
      <c r="N4" s="1345"/>
      <c r="O4" s="1345"/>
      <c r="P4" s="1345"/>
      <c r="Q4" s="1345"/>
      <c r="R4" s="1345"/>
      <c r="S4" s="1345"/>
    </row>
    <row r="5" spans="1:19" ht="21.95" customHeight="1">
      <c r="A5" s="1097" t="s">
        <v>2795</v>
      </c>
      <c r="B5" s="76"/>
      <c r="C5" s="1269"/>
      <c r="D5" s="1092"/>
      <c r="E5" s="1092"/>
      <c r="F5" s="1092"/>
      <c r="G5" s="1092"/>
      <c r="H5" s="1092"/>
      <c r="I5" s="1092"/>
      <c r="J5" s="1092"/>
      <c r="K5" s="1092"/>
      <c r="L5" s="1092"/>
      <c r="M5" s="1092"/>
    </row>
    <row r="6" spans="1:19" ht="21.95" customHeight="1">
      <c r="A6" s="1342" t="s">
        <v>1239</v>
      </c>
      <c r="B6" s="1342"/>
      <c r="C6" s="1342"/>
      <c r="D6" s="1342"/>
      <c r="E6" s="1270"/>
      <c r="F6" s="1346"/>
      <c r="G6" s="1346"/>
      <c r="H6" s="1346"/>
      <c r="I6" s="1346"/>
      <c r="J6" s="1346"/>
      <c r="K6" s="1346"/>
      <c r="L6" s="1346"/>
      <c r="M6" s="51" t="s">
        <v>129</v>
      </c>
    </row>
    <row r="7" spans="1:19" ht="21.95" customHeight="1">
      <c r="A7" s="1347" t="s">
        <v>2796</v>
      </c>
      <c r="B7" s="1347"/>
      <c r="C7" s="1347"/>
      <c r="D7" s="1347"/>
      <c r="E7" s="1347"/>
      <c r="F7" s="1346"/>
      <c r="G7" s="1346"/>
      <c r="H7" s="1346"/>
      <c r="I7" s="1346"/>
      <c r="J7" s="1346"/>
      <c r="K7" s="1346"/>
      <c r="L7" s="1346"/>
      <c r="M7" s="51" t="s">
        <v>129</v>
      </c>
    </row>
    <row r="8" spans="1:19" ht="21.95" customHeight="1">
      <c r="A8" s="1341" t="s">
        <v>2797</v>
      </c>
      <c r="B8" s="1341"/>
      <c r="C8" s="1341"/>
      <c r="D8" s="1341"/>
      <c r="E8" s="1271"/>
      <c r="F8" s="1348"/>
      <c r="G8" s="1348"/>
      <c r="H8" s="1348"/>
      <c r="I8" s="1348"/>
      <c r="J8" s="1348"/>
      <c r="K8" s="1348"/>
      <c r="L8" s="1348"/>
      <c r="M8" s="51" t="s">
        <v>129</v>
      </c>
    </row>
    <row r="9" spans="1:19" ht="21.95" customHeight="1">
      <c r="A9" s="1097" t="s">
        <v>1240</v>
      </c>
      <c r="B9" s="1098"/>
      <c r="C9" s="76"/>
      <c r="D9" s="76"/>
      <c r="E9" s="76"/>
      <c r="F9" s="76"/>
      <c r="G9" s="76"/>
      <c r="H9" s="76"/>
      <c r="I9" s="76"/>
      <c r="J9" s="76"/>
      <c r="K9" s="76"/>
      <c r="L9" s="1092"/>
      <c r="M9" s="1092"/>
      <c r="N9" s="76"/>
      <c r="O9" s="76"/>
      <c r="P9" s="76"/>
      <c r="Q9" s="76"/>
      <c r="R9" s="76"/>
      <c r="S9" s="76"/>
    </row>
    <row r="10" spans="1:19" ht="21.95" customHeight="1">
      <c r="A10" s="1342" t="s">
        <v>1241</v>
      </c>
      <c r="B10" s="1342"/>
      <c r="C10" s="1342"/>
      <c r="D10" s="1342"/>
      <c r="F10" s="65" t="s">
        <v>1107</v>
      </c>
      <c r="G10" s="65" t="s">
        <v>557</v>
      </c>
      <c r="H10" s="206"/>
      <c r="I10" s="65" t="s">
        <v>1107</v>
      </c>
      <c r="J10" s="65" t="s">
        <v>558</v>
      </c>
      <c r="K10" s="65"/>
      <c r="L10" s="65"/>
      <c r="M10" s="65"/>
    </row>
    <row r="11" spans="1:19" ht="21.95" customHeight="1">
      <c r="A11" s="1342" t="s">
        <v>1242</v>
      </c>
      <c r="B11" s="1342"/>
      <c r="C11" s="1342"/>
      <c r="D11" s="1342"/>
      <c r="F11" s="65" t="s">
        <v>1107</v>
      </c>
      <c r="G11" s="65" t="s">
        <v>557</v>
      </c>
      <c r="H11" s="206"/>
      <c r="I11" s="65" t="s">
        <v>1107</v>
      </c>
      <c r="J11" s="65" t="s">
        <v>558</v>
      </c>
      <c r="K11" s="65"/>
      <c r="L11" s="65"/>
      <c r="M11" s="65"/>
    </row>
    <row r="12" spans="1:19" ht="21.95" customHeight="1">
      <c r="A12" s="1341" t="s">
        <v>1243</v>
      </c>
      <c r="B12" s="1341"/>
      <c r="C12" s="1341"/>
      <c r="D12" s="1341"/>
      <c r="E12" s="1094"/>
      <c r="F12" s="1099" t="s">
        <v>1107</v>
      </c>
      <c r="G12" s="1099" t="s">
        <v>557</v>
      </c>
      <c r="H12" s="1100"/>
      <c r="I12" s="1099" t="s">
        <v>1107</v>
      </c>
      <c r="J12" s="1099" t="s">
        <v>558</v>
      </c>
      <c r="K12" s="1099"/>
      <c r="L12" s="1099"/>
      <c r="M12" s="1099"/>
      <c r="N12" s="1094"/>
      <c r="O12" s="1094"/>
      <c r="P12" s="1094"/>
      <c r="Q12" s="1094"/>
      <c r="R12" s="1094"/>
      <c r="S12" s="1094"/>
    </row>
    <row r="13" spans="1:19" ht="21.95" customHeight="1">
      <c r="A13" s="1101" t="s">
        <v>1244</v>
      </c>
      <c r="B13" s="1102"/>
    </row>
    <row r="14" spans="1:19" ht="21.95" customHeight="1">
      <c r="A14" s="1342" t="s">
        <v>1245</v>
      </c>
      <c r="B14" s="1342"/>
      <c r="C14" s="1342"/>
      <c r="D14" s="1342"/>
      <c r="F14" s="65" t="s">
        <v>1107</v>
      </c>
      <c r="G14" s="65" t="s">
        <v>557</v>
      </c>
      <c r="H14" s="65" t="s">
        <v>1107</v>
      </c>
      <c r="I14" s="65" t="s">
        <v>558</v>
      </c>
    </row>
    <row r="15" spans="1:19" ht="21.95" customHeight="1">
      <c r="A15" s="1341" t="s">
        <v>1246</v>
      </c>
      <c r="B15" s="1341"/>
      <c r="C15" s="1341"/>
      <c r="D15" s="1341"/>
      <c r="E15" s="1094"/>
      <c r="F15" s="1099" t="s">
        <v>1107</v>
      </c>
      <c r="G15" s="1099" t="s">
        <v>557</v>
      </c>
      <c r="H15" s="1099" t="s">
        <v>1107</v>
      </c>
      <c r="I15" s="1099" t="s">
        <v>558</v>
      </c>
      <c r="J15" s="1100" t="s">
        <v>8</v>
      </c>
      <c r="K15" s="1099" t="s">
        <v>1107</v>
      </c>
      <c r="L15" s="1094" t="s">
        <v>1128</v>
      </c>
      <c r="M15" s="1099" t="s">
        <v>1107</v>
      </c>
      <c r="N15" s="1094" t="s">
        <v>1129</v>
      </c>
      <c r="O15" s="1094"/>
      <c r="P15" s="1094"/>
      <c r="Q15" s="1094"/>
      <c r="R15" s="1094"/>
      <c r="S15" s="1094"/>
    </row>
    <row r="16" spans="1:19" ht="21.95" customHeight="1">
      <c r="A16" s="1101" t="s">
        <v>2495</v>
      </c>
      <c r="B16" s="1102"/>
      <c r="C16" s="1102"/>
      <c r="D16" s="1102"/>
      <c r="E16" s="1102"/>
      <c r="F16" s="1102"/>
      <c r="G16" s="1102"/>
      <c r="H16" s="1102"/>
      <c r="I16" s="1102"/>
      <c r="J16" s="1102"/>
      <c r="K16" s="1102"/>
      <c r="L16" s="1102"/>
      <c r="M16" s="1102"/>
    </row>
    <row r="17" spans="1:24" ht="21.95" customHeight="1">
      <c r="A17" s="1094"/>
      <c r="B17" s="1343"/>
      <c r="C17" s="1343"/>
      <c r="D17" s="1343"/>
      <c r="E17" s="1343"/>
      <c r="F17" s="1343"/>
      <c r="G17" s="1343"/>
      <c r="H17" s="1343"/>
      <c r="I17" s="1343"/>
      <c r="J17" s="1343"/>
      <c r="K17" s="1343"/>
      <c r="L17" s="1343"/>
      <c r="M17" s="1343"/>
      <c r="N17" s="1343"/>
      <c r="O17" s="1343"/>
      <c r="P17" s="1343"/>
      <c r="Q17" s="1343"/>
      <c r="R17" s="1343"/>
      <c r="S17" s="1343"/>
    </row>
    <row r="18" spans="1:24" ht="21.95" customHeight="1">
      <c r="A18" s="1101" t="s">
        <v>2496</v>
      </c>
      <c r="B18" s="1102"/>
      <c r="C18" s="1102"/>
      <c r="D18" s="1102"/>
      <c r="E18" s="1102"/>
      <c r="F18" s="1102"/>
      <c r="G18" s="1102"/>
      <c r="H18" s="1102"/>
      <c r="I18" s="1102"/>
      <c r="J18" s="1102"/>
      <c r="K18" s="1102"/>
      <c r="L18" s="1102"/>
      <c r="M18" s="1102"/>
    </row>
    <row r="19" spans="1:24" ht="21.95" customHeight="1">
      <c r="B19" s="1340"/>
      <c r="C19" s="1340"/>
      <c r="D19" s="1340"/>
      <c r="E19" s="1340"/>
      <c r="F19" s="1340"/>
      <c r="G19" s="1340"/>
      <c r="H19" s="1340"/>
      <c r="I19" s="1340"/>
      <c r="J19" s="1340"/>
      <c r="K19" s="1340"/>
      <c r="L19" s="1340"/>
      <c r="M19" s="1340"/>
      <c r="N19" s="1340"/>
      <c r="O19" s="1340"/>
      <c r="P19" s="1340"/>
      <c r="Q19" s="1340"/>
      <c r="R19" s="1340"/>
      <c r="S19" s="1340"/>
    </row>
    <row r="20" spans="1:24" ht="21.95" customHeight="1">
      <c r="B20" s="1340"/>
      <c r="C20" s="1340"/>
      <c r="D20" s="1340"/>
      <c r="E20" s="1340"/>
      <c r="F20" s="1340"/>
      <c r="G20" s="1340"/>
      <c r="H20" s="1340"/>
      <c r="I20" s="1340"/>
      <c r="J20" s="1340"/>
      <c r="K20" s="1340"/>
      <c r="L20" s="1340"/>
      <c r="M20" s="1340"/>
      <c r="N20" s="1340"/>
      <c r="O20" s="1340"/>
      <c r="P20" s="1340"/>
      <c r="Q20" s="1340"/>
      <c r="R20" s="1340"/>
      <c r="S20" s="1340"/>
    </row>
    <row r="21" spans="1:24" ht="21.95" customHeight="1">
      <c r="A21" s="1094"/>
      <c r="B21" s="1103"/>
      <c r="C21" s="1103"/>
      <c r="D21" s="1103"/>
      <c r="E21" s="1103"/>
      <c r="F21" s="1103"/>
      <c r="G21" s="1103"/>
      <c r="H21" s="1103"/>
      <c r="I21" s="1103"/>
      <c r="J21" s="1103"/>
      <c r="K21" s="1103"/>
      <c r="L21" s="1103"/>
      <c r="M21" s="1103"/>
      <c r="N21" s="1103"/>
      <c r="O21" s="1103"/>
      <c r="P21" s="1103"/>
      <c r="Q21" s="1103"/>
      <c r="R21" s="1103"/>
      <c r="S21" s="1103"/>
    </row>
    <row r="22" spans="1:24" ht="21.95" customHeight="1"/>
    <row r="23" spans="1:24" ht="21.95" customHeight="1"/>
    <row r="24" spans="1:24" ht="21.95" customHeight="1"/>
    <row r="25" spans="1:24" s="459" customFormat="1" ht="13.5">
      <c r="A25" s="1260" t="s">
        <v>2493</v>
      </c>
      <c r="B25" s="1263"/>
      <c r="C25" s="51"/>
      <c r="D25" s="51"/>
      <c r="E25" s="51"/>
      <c r="F25" s="51"/>
      <c r="G25" s="51"/>
      <c r="H25" s="51"/>
      <c r="I25" s="51"/>
      <c r="J25" s="51"/>
      <c r="K25" s="51"/>
      <c r="L25" s="51"/>
      <c r="M25" s="51"/>
      <c r="N25" s="51"/>
      <c r="O25" s="51"/>
      <c r="P25" s="51"/>
      <c r="Q25" s="51"/>
      <c r="R25" s="51"/>
      <c r="S25" s="51"/>
      <c r="T25" s="189"/>
      <c r="U25" s="458"/>
      <c r="V25" s="458"/>
      <c r="W25" s="458"/>
      <c r="X25" s="458"/>
    </row>
    <row r="26" spans="1:24" s="1248" customFormat="1" ht="12" customHeight="1">
      <c r="A26" s="1249" t="s">
        <v>2772</v>
      </c>
      <c r="B26" s="1247"/>
      <c r="H26" s="404"/>
      <c r="U26" s="670"/>
      <c r="V26" s="669"/>
      <c r="W26" s="458"/>
      <c r="X26" s="458"/>
    </row>
    <row r="27" spans="1:24" s="1248" customFormat="1" ht="12" customHeight="1">
      <c r="A27" s="1250" t="s">
        <v>879</v>
      </c>
      <c r="B27" s="1252" t="s">
        <v>2499</v>
      </c>
      <c r="C27" s="202"/>
      <c r="D27" s="202"/>
      <c r="E27" s="202"/>
      <c r="F27" s="202"/>
      <c r="G27" s="202"/>
      <c r="H27" s="202"/>
      <c r="I27" s="202"/>
      <c r="J27" s="202"/>
      <c r="K27" s="202"/>
      <c r="L27" s="202"/>
      <c r="M27" s="202"/>
      <c r="N27" s="202"/>
      <c r="O27" s="202"/>
      <c r="P27" s="202"/>
      <c r="Q27" s="202"/>
      <c r="R27" s="202"/>
      <c r="S27" s="202"/>
      <c r="U27" s="458"/>
      <c r="V27" s="458"/>
      <c r="W27" s="458"/>
      <c r="X27" s="458"/>
    </row>
    <row r="28" spans="1:24" s="1248" customFormat="1" ht="12" customHeight="1">
      <c r="A28" s="1250" t="s">
        <v>581</v>
      </c>
      <c r="B28" s="1252" t="s">
        <v>2497</v>
      </c>
      <c r="C28" s="202"/>
      <c r="D28" s="202"/>
      <c r="E28" s="202"/>
      <c r="F28" s="202"/>
      <c r="G28" s="202"/>
      <c r="H28" s="202"/>
      <c r="I28" s="202"/>
      <c r="J28" s="202"/>
      <c r="K28" s="202"/>
      <c r="L28" s="202"/>
      <c r="M28" s="202"/>
      <c r="N28" s="202"/>
      <c r="O28" s="202"/>
      <c r="P28" s="202"/>
      <c r="Q28" s="202"/>
      <c r="R28" s="202"/>
      <c r="S28" s="202"/>
      <c r="T28" s="202"/>
      <c r="U28" s="458"/>
      <c r="V28" s="458"/>
      <c r="W28" s="458"/>
      <c r="X28" s="458"/>
    </row>
    <row r="29" spans="1:24" s="1248" customFormat="1" ht="12" customHeight="1">
      <c r="A29" s="1250" t="s">
        <v>582</v>
      </c>
      <c r="B29" s="1252" t="s">
        <v>2774</v>
      </c>
      <c r="C29" s="202"/>
      <c r="D29" s="202"/>
      <c r="E29" s="202"/>
      <c r="F29" s="202"/>
      <c r="G29" s="202"/>
      <c r="H29" s="202"/>
      <c r="I29" s="202"/>
      <c r="J29" s="202"/>
      <c r="K29" s="202"/>
      <c r="L29" s="202"/>
      <c r="M29" s="202"/>
      <c r="N29" s="202"/>
      <c r="O29" s="202"/>
      <c r="P29" s="202"/>
      <c r="Q29" s="202"/>
      <c r="R29" s="202"/>
      <c r="S29" s="202"/>
      <c r="U29" s="458"/>
      <c r="V29" s="458"/>
      <c r="W29" s="458"/>
      <c r="X29" s="458"/>
    </row>
    <row r="30" spans="1:24" s="1248" customFormat="1" ht="12" customHeight="1">
      <c r="A30" s="1250" t="s">
        <v>583</v>
      </c>
      <c r="B30" s="1252" t="s">
        <v>2498</v>
      </c>
      <c r="C30" s="202"/>
      <c r="D30" s="202"/>
      <c r="E30" s="202"/>
      <c r="F30" s="202"/>
      <c r="G30" s="202"/>
      <c r="H30" s="202"/>
      <c r="I30" s="202"/>
      <c r="J30" s="202"/>
      <c r="K30" s="202"/>
      <c r="L30" s="202"/>
      <c r="M30" s="202"/>
      <c r="N30" s="202"/>
      <c r="O30" s="202"/>
      <c r="P30" s="202"/>
      <c r="Q30" s="202"/>
      <c r="R30" s="202"/>
      <c r="S30" s="202"/>
      <c r="T30" s="202"/>
      <c r="U30" s="458"/>
      <c r="V30" s="458"/>
      <c r="W30" s="458"/>
      <c r="X30" s="458"/>
    </row>
    <row r="31" spans="1:24" ht="15.75" customHeight="1">
      <c r="A31" s="1104"/>
      <c r="B31" s="1105"/>
      <c r="C31" s="1105"/>
      <c r="D31" s="1105"/>
      <c r="E31" s="1105"/>
      <c r="F31" s="1105"/>
      <c r="G31" s="1105"/>
      <c r="H31" s="1105"/>
      <c r="I31" s="1105"/>
      <c r="J31" s="1105"/>
      <c r="K31" s="1105"/>
      <c r="L31" s="1105"/>
      <c r="M31" s="1105"/>
      <c r="N31" s="1105"/>
      <c r="O31" s="1105"/>
      <c r="P31" s="1105"/>
      <c r="Q31" s="1105"/>
      <c r="R31" s="1105"/>
      <c r="S31" s="1105"/>
    </row>
    <row r="32" spans="1:24" ht="15.75" customHeight="1"/>
    <row r="33" ht="15.75" customHeight="1"/>
    <row r="36" ht="13.5" customHeight="1"/>
    <row r="37" ht="13.15" customHeight="1"/>
    <row r="39" ht="13.5" customHeight="1"/>
    <row r="41" ht="13.5" customHeight="1"/>
    <row r="42" ht="13.15" customHeight="1"/>
    <row r="43" ht="13.5" customHeight="1"/>
    <row r="44" ht="13.15" customHeight="1"/>
    <row r="45" ht="13.5" customHeight="1"/>
    <row r="46" ht="13.15" customHeight="1"/>
    <row r="47" ht="13.15" customHeight="1"/>
    <row r="48" ht="13.15" customHeight="1"/>
    <row r="50" ht="13.15" customHeight="1"/>
    <row r="52" ht="13.15" customHeight="1"/>
    <row r="67" ht="13.15" customHeight="1"/>
    <row r="68" ht="13.15" customHeight="1"/>
    <row r="69" ht="13.15" customHeight="1"/>
    <row r="70" ht="13.15" customHeight="1"/>
    <row r="71" ht="13.15" customHeight="1"/>
    <row r="72" ht="13.15" customHeight="1"/>
    <row r="73" ht="13.15" customHeight="1"/>
    <row r="75" ht="13.15" customHeight="1"/>
    <row r="77" ht="13.15" customHeight="1"/>
    <row r="79" ht="13.15" customHeight="1"/>
    <row r="91" ht="13.15" customHeight="1"/>
    <row r="93" ht="13.15" customHeight="1"/>
    <row r="95" ht="13.15" customHeight="1"/>
    <row r="96" ht="13.15" customHeight="1"/>
    <row r="97" ht="13.15" customHeight="1"/>
    <row r="99" ht="13.15" customHeight="1"/>
    <row r="100" ht="13.15" customHeight="1"/>
    <row r="104" ht="13.15" customHeight="1"/>
    <row r="121" ht="13.15" customHeight="1"/>
    <row r="122" ht="13.15" customHeight="1"/>
    <row r="124" ht="13.15" customHeight="1"/>
    <row r="125" ht="13.15" customHeight="1"/>
    <row r="127" ht="13.15" customHeight="1"/>
    <row r="129" ht="13.15" customHeight="1"/>
    <row r="131" ht="13.15" customHeight="1"/>
  </sheetData>
  <mergeCells count="17">
    <mergeCell ref="A1:S1"/>
    <mergeCell ref="A6:D6"/>
    <mergeCell ref="A8:D8"/>
    <mergeCell ref="D4:S4"/>
    <mergeCell ref="D3:S3"/>
    <mergeCell ref="F6:L6"/>
    <mergeCell ref="A7:E7"/>
    <mergeCell ref="F7:L7"/>
    <mergeCell ref="F8:L8"/>
    <mergeCell ref="B19:S19"/>
    <mergeCell ref="B20:S20"/>
    <mergeCell ref="A15:D15"/>
    <mergeCell ref="A10:D10"/>
    <mergeCell ref="A11:D11"/>
    <mergeCell ref="A12:D12"/>
    <mergeCell ref="A14:D14"/>
    <mergeCell ref="B17:S17"/>
  </mergeCells>
  <phoneticPr fontId="4"/>
  <dataValidations count="1">
    <dataValidation type="list" allowBlank="1" showInputMessage="1" showErrorMessage="1" sqref="F10:F12 I10:I12 F14:F15 H14:H15 K15 M15" xr:uid="{51032742-8835-4878-AB0D-5EDEFECDFB2A}">
      <formula1>"□,■"</formula1>
    </dataValidation>
  </dataValidations>
  <pageMargins left="0.98425196850393704" right="0.51181102362204722" top="0.59055118110236227" bottom="0.59055118110236227" header="0.31496062992125984" footer="0.43307086614173229"/>
  <pageSetup paperSize="9" scale="87" orientation="portrait" blackAndWhite="1"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124"/>
      <c r="G1" s="124"/>
      <c r="H1" s="124"/>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637</v>
      </c>
      <c r="AN1" s="1722"/>
      <c r="AO1" s="1722"/>
      <c r="AP1" s="1722"/>
      <c r="AQ1" s="1723"/>
    </row>
    <row r="2" spans="1:43" ht="12" customHeight="1">
      <c r="A2" s="57"/>
      <c r="B2" s="57"/>
      <c r="C2" s="57"/>
      <c r="D2" s="57"/>
      <c r="E2" s="57"/>
      <c r="F2" s="124"/>
      <c r="G2" s="124"/>
      <c r="H2" s="124"/>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row>
    <row r="3" spans="1:43" ht="12" customHeight="1">
      <c r="A3" s="57"/>
      <c r="B3" s="57"/>
      <c r="C3" s="57"/>
      <c r="D3" s="57"/>
      <c r="E3" s="57"/>
      <c r="F3" s="124"/>
      <c r="G3" s="124"/>
      <c r="H3" s="124"/>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row>
    <row r="4" spans="1:43" ht="12" customHeight="1">
      <c r="A4" s="57"/>
      <c r="B4" s="57"/>
      <c r="C4" s="57"/>
      <c r="D4" s="57"/>
      <c r="E4" s="57"/>
      <c r="F4" s="124"/>
      <c r="G4" s="124"/>
      <c r="H4" s="124"/>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row>
    <row r="5" spans="1:43" ht="12" customHeight="1">
      <c r="A5" s="57"/>
      <c r="B5" s="57"/>
      <c r="C5" s="57"/>
      <c r="D5" s="57"/>
      <c r="E5" s="57"/>
      <c r="F5" s="124"/>
      <c r="G5" s="124"/>
      <c r="H5" s="124"/>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row>
    <row r="6" spans="1:43" ht="12" customHeight="1">
      <c r="A6" s="57"/>
      <c r="B6" s="57"/>
      <c r="C6" s="57"/>
      <c r="D6" s="57"/>
      <c r="E6" s="57"/>
      <c r="F6" s="124"/>
      <c r="G6" s="124"/>
      <c r="H6" s="12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0"/>
      <c r="AP6" s="57"/>
      <c r="AQ6" s="57"/>
    </row>
    <row r="7" spans="1:4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2690</v>
      </c>
    </row>
    <row r="8" spans="1:4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124"/>
      <c r="H9" s="124"/>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70"/>
      <c r="AP9" s="57"/>
      <c r="AQ9" s="57"/>
    </row>
    <row r="10" spans="1:4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row>
    <row r="11" spans="1:4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row>
    <row r="12" spans="1:43" ht="12" customHeight="1">
      <c r="A12" s="1628" t="s">
        <v>1256</v>
      </c>
      <c r="B12" s="146" t="s">
        <v>1583</v>
      </c>
      <c r="C12" s="147"/>
      <c r="D12" s="147"/>
      <c r="E12" s="148"/>
      <c r="F12" s="1953" t="str">
        <f>自己評価書表紙!O56</f>
        <v>-</v>
      </c>
      <c r="G12" s="1954"/>
      <c r="H12" s="1955"/>
      <c r="I12" s="525" t="s">
        <v>231</v>
      </c>
      <c r="J12" s="141"/>
      <c r="K12" s="172"/>
      <c r="L12" s="1968" t="s">
        <v>611</v>
      </c>
      <c r="M12" s="525" t="s">
        <v>612</v>
      </c>
      <c r="N12" s="141"/>
      <c r="O12" s="141"/>
      <c r="P12" s="172"/>
      <c r="Q12" s="109" t="s">
        <v>1581</v>
      </c>
      <c r="R12" s="109" t="s">
        <v>1274</v>
      </c>
      <c r="S12" s="109"/>
      <c r="T12" s="717"/>
      <c r="U12" s="139" t="s">
        <v>1275</v>
      </c>
      <c r="V12" s="109"/>
      <c r="W12" s="1743"/>
      <c r="X12" s="1743"/>
      <c r="Y12" s="1743"/>
      <c r="Z12" s="1743"/>
      <c r="AA12" s="1743"/>
      <c r="AB12" s="1743"/>
      <c r="AC12" s="1743"/>
      <c r="AD12" s="1743"/>
      <c r="AE12" s="1743"/>
      <c r="AF12" s="1743"/>
      <c r="AG12" s="1743"/>
      <c r="AH12" s="1743"/>
      <c r="AI12" s="1743"/>
      <c r="AJ12" s="181" t="s">
        <v>1317</v>
      </c>
      <c r="AK12" s="685" t="s">
        <v>1107</v>
      </c>
      <c r="AL12" s="153" t="s">
        <v>160</v>
      </c>
      <c r="AM12" s="153"/>
      <c r="AN12" s="641"/>
      <c r="AO12" s="138" t="s">
        <v>1682</v>
      </c>
      <c r="AP12" s="109" t="s">
        <v>1829</v>
      </c>
      <c r="AQ12" s="533"/>
    </row>
    <row r="13" spans="1:43" ht="12" customHeight="1">
      <c r="A13" s="1629"/>
      <c r="B13" s="119" t="s">
        <v>1276</v>
      </c>
      <c r="C13" s="57"/>
      <c r="D13" s="57"/>
      <c r="E13" s="103"/>
      <c r="F13" s="131"/>
      <c r="G13" s="124"/>
      <c r="H13" s="132"/>
      <c r="I13" s="119"/>
      <c r="J13" s="57"/>
      <c r="K13" s="103"/>
      <c r="L13" s="1969"/>
      <c r="M13" s="119" t="s">
        <v>220</v>
      </c>
      <c r="N13" s="57"/>
      <c r="O13" s="57"/>
      <c r="P13" s="103"/>
      <c r="Q13" s="57"/>
      <c r="R13" s="58" t="s">
        <v>1278</v>
      </c>
      <c r="S13" s="57"/>
      <c r="T13" s="698"/>
      <c r="U13" s="118" t="s">
        <v>1275</v>
      </c>
      <c r="V13" s="57"/>
      <c r="W13" s="1759"/>
      <c r="X13" s="1759"/>
      <c r="Y13" s="1759"/>
      <c r="Z13" s="1759"/>
      <c r="AA13" s="1759"/>
      <c r="AB13" s="1759"/>
      <c r="AC13" s="1759"/>
      <c r="AD13" s="1759"/>
      <c r="AE13" s="1759"/>
      <c r="AF13" s="1759"/>
      <c r="AG13" s="1759"/>
      <c r="AH13" s="1759"/>
      <c r="AI13" s="1759"/>
      <c r="AJ13" s="121" t="s">
        <v>1317</v>
      </c>
      <c r="AK13" s="682" t="s">
        <v>1107</v>
      </c>
      <c r="AL13" s="58" t="s">
        <v>1279</v>
      </c>
      <c r="AM13" s="58"/>
      <c r="AN13" s="60"/>
      <c r="AO13" s="119" t="s">
        <v>1682</v>
      </c>
      <c r="AP13" s="57" t="s">
        <v>1830</v>
      </c>
      <c r="AQ13" s="106"/>
    </row>
    <row r="14" spans="1:43" ht="12" customHeight="1">
      <c r="A14" s="1629"/>
      <c r="B14" s="119" t="s">
        <v>1280</v>
      </c>
      <c r="C14" s="57"/>
      <c r="D14" s="57"/>
      <c r="E14" s="103"/>
      <c r="F14" s="131"/>
      <c r="G14" s="124"/>
      <c r="H14" s="132"/>
      <c r="I14" s="119" t="s">
        <v>613</v>
      </c>
      <c r="J14" s="57"/>
      <c r="K14" s="103"/>
      <c r="L14" s="1969"/>
      <c r="M14" s="119" t="s">
        <v>614</v>
      </c>
      <c r="N14" s="57"/>
      <c r="O14" s="57"/>
      <c r="P14" s="103"/>
      <c r="Q14" s="175"/>
      <c r="R14" s="176" t="s">
        <v>214</v>
      </c>
      <c r="S14" s="177"/>
      <c r="T14" s="716"/>
      <c r="U14" s="178" t="s">
        <v>1275</v>
      </c>
      <c r="V14" s="175"/>
      <c r="W14" s="1966"/>
      <c r="X14" s="1966"/>
      <c r="Y14" s="1966"/>
      <c r="Z14" s="1966"/>
      <c r="AA14" s="1966"/>
      <c r="AB14" s="1966"/>
      <c r="AC14" s="1966"/>
      <c r="AD14" s="1966"/>
      <c r="AE14" s="1966"/>
      <c r="AF14" s="1966"/>
      <c r="AG14" s="1966"/>
      <c r="AH14" s="1966"/>
      <c r="AI14" s="1966"/>
      <c r="AJ14" s="179" t="s">
        <v>1317</v>
      </c>
      <c r="AK14" s="682" t="s">
        <v>1107</v>
      </c>
      <c r="AL14" s="58" t="s">
        <v>1618</v>
      </c>
      <c r="AM14" s="58"/>
      <c r="AN14" s="60"/>
      <c r="AO14" s="119"/>
      <c r="AP14" s="57"/>
      <c r="AQ14" s="106"/>
    </row>
    <row r="15" spans="1:43" ht="12" customHeight="1">
      <c r="A15" s="1629"/>
      <c r="B15" s="119" t="s">
        <v>1281</v>
      </c>
      <c r="C15" s="57"/>
      <c r="D15" s="57"/>
      <c r="E15" s="103"/>
      <c r="F15" s="131"/>
      <c r="G15" s="124"/>
      <c r="H15" s="132"/>
      <c r="I15" s="119" t="s">
        <v>615</v>
      </c>
      <c r="J15" s="57"/>
      <c r="K15" s="103"/>
      <c r="L15" s="1969"/>
      <c r="M15" s="119"/>
      <c r="N15" s="57"/>
      <c r="O15" s="57"/>
      <c r="P15" s="103"/>
      <c r="Q15" s="57" t="s">
        <v>168</v>
      </c>
      <c r="R15" s="57" t="s">
        <v>215</v>
      </c>
      <c r="S15" s="57"/>
      <c r="T15" s="57"/>
      <c r="U15" s="57"/>
      <c r="V15" s="120"/>
      <c r="W15" s="57"/>
      <c r="X15" s="57"/>
      <c r="Y15" s="57"/>
      <c r="Z15" s="57"/>
      <c r="AA15" s="57"/>
      <c r="AB15" s="58"/>
      <c r="AC15" s="57"/>
      <c r="AD15" s="57"/>
      <c r="AE15" s="170"/>
      <c r="AF15" s="170"/>
      <c r="AG15" s="170"/>
      <c r="AH15" s="170"/>
      <c r="AI15" s="57"/>
      <c r="AJ15" s="57"/>
      <c r="AK15" s="682" t="s">
        <v>1107</v>
      </c>
      <c r="AL15" s="58" t="s">
        <v>1640</v>
      </c>
      <c r="AM15" s="58"/>
      <c r="AN15" s="60"/>
      <c r="AO15" s="119"/>
      <c r="AP15" s="57"/>
      <c r="AQ15" s="106"/>
    </row>
    <row r="16" spans="1:43" ht="12" customHeight="1">
      <c r="A16" s="1629"/>
      <c r="B16" s="119" t="s">
        <v>633</v>
      </c>
      <c r="C16" s="57"/>
      <c r="D16" s="57"/>
      <c r="E16" s="103"/>
      <c r="F16" s="131"/>
      <c r="G16" s="124"/>
      <c r="H16" s="132"/>
      <c r="I16" s="119" t="s">
        <v>232</v>
      </c>
      <c r="J16" s="57"/>
      <c r="K16" s="103"/>
      <c r="L16" s="1969"/>
      <c r="M16" s="119"/>
      <c r="N16" s="57"/>
      <c r="O16" s="57"/>
      <c r="P16" s="103"/>
      <c r="Q16" s="57"/>
      <c r="R16" s="120" t="s">
        <v>224</v>
      </c>
      <c r="S16" s="714" t="s">
        <v>1107</v>
      </c>
      <c r="T16" s="57" t="s">
        <v>1283</v>
      </c>
      <c r="U16" s="57"/>
      <c r="V16" s="57"/>
      <c r="W16" s="714" t="s">
        <v>1107</v>
      </c>
      <c r="X16" s="58" t="s">
        <v>1284</v>
      </c>
      <c r="Y16" s="57"/>
      <c r="Z16" s="57"/>
      <c r="AA16" s="1759"/>
      <c r="AB16" s="1759"/>
      <c r="AC16" s="1759"/>
      <c r="AD16" s="1759"/>
      <c r="AE16" s="1759"/>
      <c r="AF16" s="1759"/>
      <c r="AG16" s="1759"/>
      <c r="AH16" s="57" t="s">
        <v>1587</v>
      </c>
      <c r="AI16" s="57"/>
      <c r="AJ16" s="103"/>
      <c r="AK16" s="682" t="s">
        <v>1107</v>
      </c>
      <c r="AL16" s="58" t="s">
        <v>1612</v>
      </c>
      <c r="AM16" s="58"/>
      <c r="AN16" s="60"/>
      <c r="AO16" s="119"/>
      <c r="AP16" s="57"/>
      <c r="AQ16" s="106"/>
    </row>
    <row r="17" spans="1:43" ht="12" customHeight="1">
      <c r="A17" s="1629"/>
      <c r="B17" s="119" t="s">
        <v>634</v>
      </c>
      <c r="C17" s="57"/>
      <c r="D17" s="57"/>
      <c r="E17" s="103"/>
      <c r="F17" s="131"/>
      <c r="G17" s="124"/>
      <c r="H17" s="132"/>
      <c r="I17" s="119" t="s">
        <v>233</v>
      </c>
      <c r="J17" s="57"/>
      <c r="K17" s="103"/>
      <c r="L17" s="1969"/>
      <c r="M17" s="119"/>
      <c r="N17" s="57"/>
      <c r="O17" s="57"/>
      <c r="P17" s="103"/>
      <c r="Q17" s="57" t="s">
        <v>1395</v>
      </c>
      <c r="R17" s="57" t="s">
        <v>1286</v>
      </c>
      <c r="S17" s="57"/>
      <c r="T17" s="57"/>
      <c r="U17" s="57"/>
      <c r="V17" s="57"/>
      <c r="W17" s="57"/>
      <c r="X17" s="57"/>
      <c r="Y17" s="57"/>
      <c r="Z17" s="57"/>
      <c r="AA17" s="57"/>
      <c r="AB17" s="58"/>
      <c r="AC17" s="58"/>
      <c r="AD17" s="58"/>
      <c r="AE17" s="58"/>
      <c r="AF17" s="57"/>
      <c r="AG17" s="57"/>
      <c r="AH17" s="57"/>
      <c r="AI17" s="57"/>
      <c r="AJ17" s="103"/>
      <c r="AK17" s="105"/>
      <c r="AL17" s="60"/>
      <c r="AM17" s="60"/>
      <c r="AN17" s="60"/>
      <c r="AO17" s="119"/>
      <c r="AP17" s="57"/>
      <c r="AQ17" s="106"/>
    </row>
    <row r="18" spans="1:43" ht="12" customHeight="1">
      <c r="A18" s="1629"/>
      <c r="B18" s="119" t="s">
        <v>234</v>
      </c>
      <c r="C18" s="57"/>
      <c r="D18" s="57"/>
      <c r="E18" s="103"/>
      <c r="F18" s="131"/>
      <c r="G18" s="124"/>
      <c r="H18" s="132"/>
      <c r="I18" s="119" t="s">
        <v>219</v>
      </c>
      <c r="J18" s="57"/>
      <c r="K18" s="103"/>
      <c r="L18" s="1969"/>
      <c r="M18" s="119"/>
      <c r="N18" s="57"/>
      <c r="O18" s="57"/>
      <c r="P18" s="103"/>
      <c r="Q18" s="57"/>
      <c r="R18" s="120" t="s">
        <v>983</v>
      </c>
      <c r="S18" s="714" t="s">
        <v>1107</v>
      </c>
      <c r="T18" s="57" t="s">
        <v>1283</v>
      </c>
      <c r="U18" s="57"/>
      <c r="V18" s="57"/>
      <c r="W18" s="714" t="s">
        <v>1107</v>
      </c>
      <c r="X18" s="58" t="s">
        <v>1284</v>
      </c>
      <c r="Y18" s="57"/>
      <c r="Z18" s="57"/>
      <c r="AA18" s="1759"/>
      <c r="AB18" s="1759"/>
      <c r="AC18" s="1759"/>
      <c r="AD18" s="1759"/>
      <c r="AE18" s="1759"/>
      <c r="AF18" s="1759"/>
      <c r="AG18" s="1759"/>
      <c r="AH18" s="57" t="s">
        <v>1587</v>
      </c>
      <c r="AI18" s="57"/>
      <c r="AJ18" s="103"/>
      <c r="AK18" s="105"/>
      <c r="AL18" s="60"/>
      <c r="AM18" s="60"/>
      <c r="AN18" s="60"/>
      <c r="AO18" s="119"/>
      <c r="AP18" s="57"/>
      <c r="AQ18" s="106"/>
    </row>
    <row r="19" spans="1:43" ht="12" customHeight="1">
      <c r="A19" s="1629"/>
      <c r="B19" s="119" t="s">
        <v>235</v>
      </c>
      <c r="C19" s="57"/>
      <c r="D19" s="57"/>
      <c r="E19" s="103"/>
      <c r="F19" s="131"/>
      <c r="G19" s="124"/>
      <c r="H19" s="132"/>
      <c r="I19" s="119"/>
      <c r="J19" s="57"/>
      <c r="K19" s="103"/>
      <c r="L19" s="1969"/>
      <c r="M19" s="119"/>
      <c r="N19" s="57"/>
      <c r="O19" s="57"/>
      <c r="P19" s="103"/>
      <c r="Q19" s="57"/>
      <c r="R19" s="57" t="s">
        <v>1588</v>
      </c>
      <c r="S19" s="57"/>
      <c r="T19" s="58"/>
      <c r="U19" s="58"/>
      <c r="V19" s="58"/>
      <c r="W19" s="58"/>
      <c r="X19" s="57"/>
      <c r="Y19" s="714" t="s">
        <v>1107</v>
      </c>
      <c r="Z19" s="57" t="s">
        <v>1228</v>
      </c>
      <c r="AA19" s="57"/>
      <c r="AB19" s="58"/>
      <c r="AC19" s="58"/>
      <c r="AD19" s="58"/>
      <c r="AE19" s="58"/>
      <c r="AF19" s="57"/>
      <c r="AG19" s="57"/>
      <c r="AH19" s="57"/>
      <c r="AI19" s="57"/>
      <c r="AJ19" s="103"/>
      <c r="AK19" s="105"/>
      <c r="AL19" s="60"/>
      <c r="AM19" s="60"/>
      <c r="AN19" s="60"/>
      <c r="AO19" s="119"/>
      <c r="AP19" s="57"/>
      <c r="AQ19" s="106"/>
    </row>
    <row r="20" spans="1:43" ht="12" customHeight="1">
      <c r="A20" s="1629"/>
      <c r="B20" s="119"/>
      <c r="C20" s="57"/>
      <c r="D20" s="57"/>
      <c r="E20" s="103"/>
      <c r="F20" s="131"/>
      <c r="G20" s="124"/>
      <c r="H20" s="132"/>
      <c r="I20" s="119"/>
      <c r="J20" s="57"/>
      <c r="K20" s="103"/>
      <c r="L20" s="697" t="s">
        <v>1107</v>
      </c>
      <c r="M20" s="119"/>
      <c r="N20" s="57"/>
      <c r="O20" s="57"/>
      <c r="P20" s="103"/>
      <c r="Q20" s="57"/>
      <c r="R20" s="58"/>
      <c r="S20" s="57"/>
      <c r="T20" s="57"/>
      <c r="U20" s="57"/>
      <c r="V20" s="57"/>
      <c r="W20" s="57"/>
      <c r="X20" s="57"/>
      <c r="Y20" s="714" t="s">
        <v>1107</v>
      </c>
      <c r="Z20" s="57" t="s">
        <v>1291</v>
      </c>
      <c r="AA20" s="57"/>
      <c r="AB20" s="57" t="s">
        <v>271</v>
      </c>
      <c r="AC20" s="714" t="s">
        <v>1107</v>
      </c>
      <c r="AD20" s="57" t="s">
        <v>746</v>
      </c>
      <c r="AF20" s="714" t="s">
        <v>1107</v>
      </c>
      <c r="AG20" s="57" t="s">
        <v>916</v>
      </c>
      <c r="AH20" s="120" t="s">
        <v>779</v>
      </c>
      <c r="AI20" s="57"/>
      <c r="AJ20" s="103"/>
      <c r="AK20" s="105"/>
      <c r="AL20" s="60"/>
      <c r="AM20" s="60"/>
      <c r="AN20" s="60"/>
      <c r="AO20" s="119"/>
      <c r="AP20" s="57"/>
      <c r="AQ20" s="106"/>
    </row>
    <row r="21" spans="1:43" ht="12" customHeight="1">
      <c r="A21" s="1629"/>
      <c r="B21" s="1686" t="str">
        <f>IF(自己評価書表紙!A56="□","■選択無","□選択無")</f>
        <v>■選択無</v>
      </c>
      <c r="C21" s="1687"/>
      <c r="D21" s="1687"/>
      <c r="E21" s="1692"/>
      <c r="F21" s="131"/>
      <c r="G21" s="124"/>
      <c r="H21" s="132"/>
      <c r="I21" s="119" t="s">
        <v>237</v>
      </c>
      <c r="J21" s="57"/>
      <c r="K21" s="103"/>
      <c r="L21" s="1969" t="s">
        <v>163</v>
      </c>
      <c r="M21" s="119"/>
      <c r="N21" s="57"/>
      <c r="O21" s="57"/>
      <c r="P21" s="103"/>
      <c r="Q21" s="57" t="s">
        <v>1353</v>
      </c>
      <c r="R21" s="57" t="s">
        <v>616</v>
      </c>
      <c r="S21" s="57"/>
      <c r="T21" s="57"/>
      <c r="U21" s="57"/>
      <c r="V21" s="57"/>
      <c r="W21" s="714" t="s">
        <v>1107</v>
      </c>
      <c r="X21" s="57" t="s">
        <v>1294</v>
      </c>
      <c r="Y21" s="57"/>
      <c r="Z21" s="58"/>
      <c r="AA21" s="57"/>
      <c r="AB21" s="57" t="s">
        <v>1777</v>
      </c>
      <c r="AC21" s="57"/>
      <c r="AD21" s="57"/>
      <c r="AE21" s="58"/>
      <c r="AF21" s="57"/>
      <c r="AG21" s="57"/>
      <c r="AH21" s="57"/>
      <c r="AI21" s="57"/>
      <c r="AJ21" s="103"/>
      <c r="AK21" s="105"/>
      <c r="AL21" s="60"/>
      <c r="AM21" s="60"/>
      <c r="AN21" s="60"/>
      <c r="AO21" s="119"/>
      <c r="AP21" s="57"/>
      <c r="AQ21" s="106"/>
    </row>
    <row r="22" spans="1:43" ht="12" customHeight="1">
      <c r="A22" s="1629"/>
      <c r="B22" s="1956" t="s">
        <v>236</v>
      </c>
      <c r="C22" s="1957"/>
      <c r="D22" s="1957"/>
      <c r="E22" s="1958"/>
      <c r="F22" s="1962" t="s">
        <v>1290</v>
      </c>
      <c r="G22" s="1653"/>
      <c r="H22" s="1831"/>
      <c r="I22" s="119" t="s">
        <v>238</v>
      </c>
      <c r="J22" s="57"/>
      <c r="K22" s="103"/>
      <c r="L22" s="1969"/>
      <c r="M22" s="138" t="s">
        <v>1273</v>
      </c>
      <c r="N22" s="109"/>
      <c r="O22" s="139"/>
      <c r="P22" s="181"/>
      <c r="Q22" s="109" t="s">
        <v>1030</v>
      </c>
      <c r="R22" s="109" t="s">
        <v>1274</v>
      </c>
      <c r="S22" s="109"/>
      <c r="T22" s="717"/>
      <c r="U22" s="139" t="s">
        <v>1275</v>
      </c>
      <c r="V22" s="109"/>
      <c r="W22" s="1743"/>
      <c r="X22" s="1743"/>
      <c r="Y22" s="1743"/>
      <c r="Z22" s="1743"/>
      <c r="AA22" s="1743"/>
      <c r="AB22" s="1743"/>
      <c r="AC22" s="1743"/>
      <c r="AD22" s="1743"/>
      <c r="AE22" s="1743"/>
      <c r="AF22" s="1743"/>
      <c r="AG22" s="1743"/>
      <c r="AH22" s="1743"/>
      <c r="AI22" s="1743"/>
      <c r="AJ22" s="181" t="s">
        <v>1317</v>
      </c>
      <c r="AK22" s="105"/>
      <c r="AL22" s="60"/>
      <c r="AM22" s="60"/>
      <c r="AN22" s="60"/>
      <c r="AO22" s="119"/>
      <c r="AP22" s="57"/>
      <c r="AQ22" s="106"/>
    </row>
    <row r="23" spans="1:43" ht="12" customHeight="1">
      <c r="A23" s="1629"/>
      <c r="B23" s="119"/>
      <c r="C23" s="57"/>
      <c r="D23" s="57"/>
      <c r="E23" s="103"/>
      <c r="F23" s="131"/>
      <c r="G23" s="124"/>
      <c r="H23" s="132"/>
      <c r="I23" s="119" t="s">
        <v>638</v>
      </c>
      <c r="J23" s="57"/>
      <c r="K23" s="103"/>
      <c r="L23" s="1969"/>
      <c r="M23" s="119" t="s">
        <v>1277</v>
      </c>
      <c r="N23" s="57"/>
      <c r="O23" s="118"/>
      <c r="P23" s="121"/>
      <c r="Q23" s="57"/>
      <c r="R23" s="58" t="s">
        <v>1278</v>
      </c>
      <c r="S23" s="57"/>
      <c r="T23" s="698"/>
      <c r="U23" s="118" t="s">
        <v>1275</v>
      </c>
      <c r="V23" s="57"/>
      <c r="W23" s="1759"/>
      <c r="X23" s="1759"/>
      <c r="Y23" s="1759"/>
      <c r="Z23" s="1759"/>
      <c r="AA23" s="1759"/>
      <c r="AB23" s="1759"/>
      <c r="AC23" s="1759"/>
      <c r="AD23" s="1759"/>
      <c r="AE23" s="1759"/>
      <c r="AF23" s="1759"/>
      <c r="AG23" s="1759"/>
      <c r="AH23" s="1759"/>
      <c r="AI23" s="1759"/>
      <c r="AJ23" s="121" t="s">
        <v>1317</v>
      </c>
      <c r="AK23" s="105"/>
      <c r="AL23" s="60"/>
      <c r="AM23" s="60"/>
      <c r="AN23" s="60"/>
      <c r="AO23" s="119"/>
      <c r="AP23" s="57"/>
      <c r="AQ23" s="106"/>
    </row>
    <row r="24" spans="1:43" ht="12" customHeight="1">
      <c r="A24" s="1629"/>
      <c r="B24" s="119"/>
      <c r="C24" s="57"/>
      <c r="D24" s="57"/>
      <c r="E24" s="103"/>
      <c r="F24" s="1962" t="s">
        <v>1292</v>
      </c>
      <c r="G24" s="1653"/>
      <c r="H24" s="1831"/>
      <c r="I24" s="119"/>
      <c r="J24" s="57"/>
      <c r="K24" s="103"/>
      <c r="L24" s="1969"/>
      <c r="M24" s="119"/>
      <c r="N24" s="57"/>
      <c r="O24" s="57"/>
      <c r="P24" s="103"/>
      <c r="Q24" s="175"/>
      <c r="R24" s="176" t="s">
        <v>1589</v>
      </c>
      <c r="S24" s="177"/>
      <c r="T24" s="716"/>
      <c r="U24" s="178" t="s">
        <v>1275</v>
      </c>
      <c r="V24" s="175"/>
      <c r="W24" s="1966"/>
      <c r="X24" s="1966"/>
      <c r="Y24" s="1966"/>
      <c r="Z24" s="1966"/>
      <c r="AA24" s="1966"/>
      <c r="AB24" s="1966"/>
      <c r="AC24" s="1966"/>
      <c r="AD24" s="1966"/>
      <c r="AE24" s="1966"/>
      <c r="AF24" s="1966"/>
      <c r="AG24" s="1966"/>
      <c r="AH24" s="1966"/>
      <c r="AI24" s="1966"/>
      <c r="AJ24" s="179" t="s">
        <v>1317</v>
      </c>
      <c r="AK24" s="105"/>
      <c r="AL24" s="60"/>
      <c r="AM24" s="60"/>
      <c r="AN24" s="60"/>
      <c r="AO24" s="119"/>
      <c r="AP24" s="57"/>
      <c r="AQ24" s="106"/>
    </row>
    <row r="25" spans="1:43" ht="12" customHeight="1">
      <c r="A25" s="1629"/>
      <c r="B25" s="119"/>
      <c r="C25" s="57"/>
      <c r="D25" s="57"/>
      <c r="E25" s="103"/>
      <c r="F25" s="131"/>
      <c r="G25" s="124"/>
      <c r="H25" s="132"/>
      <c r="I25" s="119"/>
      <c r="J25" s="57"/>
      <c r="K25" s="103"/>
      <c r="L25" s="1969"/>
      <c r="M25" s="119"/>
      <c r="N25" s="57"/>
      <c r="O25" s="57"/>
      <c r="P25" s="103"/>
      <c r="Q25" s="57" t="s">
        <v>512</v>
      </c>
      <c r="R25" s="58" t="s">
        <v>1282</v>
      </c>
      <c r="S25" s="57"/>
      <c r="T25" s="57"/>
      <c r="U25" s="120" t="s">
        <v>422</v>
      </c>
      <c r="V25" s="714" t="s">
        <v>1107</v>
      </c>
      <c r="W25" s="57" t="s">
        <v>1283</v>
      </c>
      <c r="X25" s="57"/>
      <c r="Y25" s="57"/>
      <c r="Z25" s="714" t="s">
        <v>1107</v>
      </c>
      <c r="AA25" s="58" t="s">
        <v>1284</v>
      </c>
      <c r="AB25" s="57"/>
      <c r="AC25" s="57"/>
      <c r="AD25" s="1967"/>
      <c r="AE25" s="1967"/>
      <c r="AF25" s="1967"/>
      <c r="AG25" s="1967"/>
      <c r="AH25" s="57" t="s">
        <v>1587</v>
      </c>
      <c r="AI25" s="57"/>
      <c r="AJ25" s="180"/>
      <c r="AK25" s="105"/>
      <c r="AL25" s="60"/>
      <c r="AM25" s="60"/>
      <c r="AN25" s="60"/>
      <c r="AO25" s="119"/>
      <c r="AP25" s="57"/>
      <c r="AQ25" s="106"/>
    </row>
    <row r="26" spans="1:43" ht="12" customHeight="1">
      <c r="A26" s="1629"/>
      <c r="B26" s="119"/>
      <c r="C26" s="57"/>
      <c r="D26" s="57"/>
      <c r="E26" s="103"/>
      <c r="F26" s="1962" t="s">
        <v>1297</v>
      </c>
      <c r="G26" s="1653"/>
      <c r="H26" s="1831"/>
      <c r="I26" s="119"/>
      <c r="J26" s="57"/>
      <c r="K26" s="103"/>
      <c r="L26" s="642"/>
      <c r="M26" s="119"/>
      <c r="N26" s="57"/>
      <c r="O26" s="57"/>
      <c r="P26" s="103"/>
      <c r="Q26" s="57" t="s">
        <v>424</v>
      </c>
      <c r="R26" s="57" t="s">
        <v>1286</v>
      </c>
      <c r="S26" s="57"/>
      <c r="T26" s="57"/>
      <c r="U26" s="57"/>
      <c r="V26" s="57"/>
      <c r="W26" s="714" t="s">
        <v>1107</v>
      </c>
      <c r="X26" s="58" t="s">
        <v>1287</v>
      </c>
      <c r="Y26" s="57"/>
      <c r="Z26" s="57"/>
      <c r="AA26" s="58"/>
      <c r="AB26" s="57"/>
      <c r="AC26" s="57"/>
      <c r="AD26" s="57"/>
      <c r="AE26" s="57"/>
      <c r="AF26" s="57"/>
      <c r="AG26" s="57"/>
      <c r="AH26" s="57"/>
      <c r="AI26" s="57"/>
      <c r="AJ26" s="103"/>
      <c r="AK26" s="105"/>
      <c r="AL26" s="60"/>
      <c r="AM26" s="60"/>
      <c r="AN26" s="60"/>
      <c r="AO26" s="119"/>
      <c r="AP26" s="57"/>
      <c r="AQ26" s="106"/>
    </row>
    <row r="27" spans="1:43" ht="12" customHeight="1">
      <c r="A27" s="1629"/>
      <c r="B27" s="119"/>
      <c r="C27" s="57"/>
      <c r="D27" s="57"/>
      <c r="E27" s="103"/>
      <c r="F27" s="131"/>
      <c r="G27" s="124"/>
      <c r="H27" s="132"/>
      <c r="I27" s="119"/>
      <c r="J27" s="57"/>
      <c r="K27" s="103"/>
      <c r="L27" s="642"/>
      <c r="M27" s="119"/>
      <c r="N27" s="57"/>
      <c r="O27" s="57"/>
      <c r="P27" s="103"/>
      <c r="Q27" s="57"/>
      <c r="R27" s="57"/>
      <c r="S27" s="57"/>
      <c r="T27" s="57"/>
      <c r="U27" s="57"/>
      <c r="V27" s="57"/>
      <c r="W27" s="714" t="s">
        <v>1107</v>
      </c>
      <c r="X27" s="57" t="s">
        <v>1289</v>
      </c>
      <c r="Y27" s="57"/>
      <c r="Z27" s="57" t="s">
        <v>1222</v>
      </c>
      <c r="AA27" s="1759"/>
      <c r="AB27" s="1759"/>
      <c r="AC27" s="1759"/>
      <c r="AD27" s="1759"/>
      <c r="AE27" s="1759"/>
      <c r="AF27" s="57" t="s">
        <v>1223</v>
      </c>
      <c r="AG27" s="57"/>
      <c r="AH27" s="57"/>
      <c r="AI27" s="57"/>
      <c r="AJ27" s="103"/>
      <c r="AK27" s="105"/>
      <c r="AL27" s="60"/>
      <c r="AM27" s="60"/>
      <c r="AN27" s="60"/>
      <c r="AO27" s="119"/>
      <c r="AP27" s="57"/>
      <c r="AQ27" s="106"/>
    </row>
    <row r="28" spans="1:43" ht="12" customHeight="1">
      <c r="A28" s="1629"/>
      <c r="B28" s="1959" t="s">
        <v>1302</v>
      </c>
      <c r="C28" s="1960"/>
      <c r="D28" s="1960"/>
      <c r="E28" s="1961"/>
      <c r="F28" s="1962" t="s">
        <v>1303</v>
      </c>
      <c r="G28" s="1653"/>
      <c r="H28" s="1831"/>
      <c r="I28" s="119"/>
      <c r="J28" s="57"/>
      <c r="K28" s="103"/>
      <c r="L28" s="642"/>
      <c r="M28" s="119"/>
      <c r="N28" s="57"/>
      <c r="O28" s="57"/>
      <c r="P28" s="103"/>
      <c r="Q28" s="57"/>
      <c r="R28" s="57"/>
      <c r="S28" s="57"/>
      <c r="T28" s="57"/>
      <c r="U28" s="57"/>
      <c r="V28" s="57"/>
      <c r="W28" s="57"/>
      <c r="X28" s="57"/>
      <c r="Y28" s="714" t="s">
        <v>1107</v>
      </c>
      <c r="Z28" s="57" t="s">
        <v>1283</v>
      </c>
      <c r="AA28" s="57"/>
      <c r="AB28" s="58"/>
      <c r="AC28" s="58"/>
      <c r="AD28" s="58"/>
      <c r="AE28" s="58"/>
      <c r="AF28" s="57"/>
      <c r="AG28" s="57"/>
      <c r="AH28" s="57"/>
      <c r="AI28" s="57"/>
      <c r="AJ28" s="103"/>
      <c r="AK28" s="105"/>
      <c r="AL28" s="60"/>
      <c r="AM28" s="60"/>
      <c r="AN28" s="60"/>
      <c r="AO28" s="119"/>
      <c r="AP28" s="57"/>
      <c r="AQ28" s="106"/>
    </row>
    <row r="29" spans="1:43" ht="12" customHeight="1">
      <c r="A29" s="1629"/>
      <c r="B29" s="119"/>
      <c r="C29" s="57"/>
      <c r="D29" s="57"/>
      <c r="E29" s="103"/>
      <c r="F29" s="131"/>
      <c r="G29" s="124"/>
      <c r="H29" s="132"/>
      <c r="I29" s="119"/>
      <c r="J29" s="57"/>
      <c r="K29" s="103"/>
      <c r="L29" s="642"/>
      <c r="M29" s="119"/>
      <c r="N29" s="570"/>
      <c r="O29" s="570"/>
      <c r="P29" s="639"/>
      <c r="Q29" s="57"/>
      <c r="R29" s="57"/>
      <c r="S29" s="57"/>
      <c r="T29" s="57"/>
      <c r="U29" s="57"/>
      <c r="V29" s="57"/>
      <c r="W29" s="57"/>
      <c r="X29" s="57"/>
      <c r="Y29" s="714" t="s">
        <v>1107</v>
      </c>
      <c r="Z29" s="58" t="s">
        <v>1284</v>
      </c>
      <c r="AA29" s="57"/>
      <c r="AB29" s="57"/>
      <c r="AC29" s="1759"/>
      <c r="AD29" s="1759"/>
      <c r="AE29" s="1759"/>
      <c r="AF29" s="1759"/>
      <c r="AG29" s="57" t="s">
        <v>1223</v>
      </c>
      <c r="AH29" s="57"/>
      <c r="AI29" s="57"/>
      <c r="AJ29" s="103"/>
      <c r="AK29" s="105"/>
      <c r="AL29" s="60"/>
      <c r="AM29" s="60"/>
      <c r="AN29" s="60"/>
      <c r="AO29" s="119"/>
      <c r="AP29" s="57"/>
      <c r="AQ29" s="106"/>
    </row>
    <row r="30" spans="1:43" ht="12" customHeight="1">
      <c r="A30" s="1629"/>
      <c r="B30" s="119"/>
      <c r="C30" s="57"/>
      <c r="D30" s="57"/>
      <c r="E30" s="103"/>
      <c r="F30" s="131"/>
      <c r="G30" s="124"/>
      <c r="H30" s="132"/>
      <c r="I30" s="119"/>
      <c r="J30" s="57"/>
      <c r="K30" s="103"/>
      <c r="L30" s="642"/>
      <c r="M30" s="119"/>
      <c r="N30" s="570"/>
      <c r="O30" s="570"/>
      <c r="P30" s="639"/>
      <c r="Q30" s="57"/>
      <c r="R30" s="57" t="s">
        <v>1588</v>
      </c>
      <c r="S30" s="57"/>
      <c r="T30" s="58"/>
      <c r="U30" s="58"/>
      <c r="V30" s="58"/>
      <c r="W30" s="58"/>
      <c r="X30" s="57"/>
      <c r="Y30" s="714" t="s">
        <v>1107</v>
      </c>
      <c r="Z30" s="57" t="s">
        <v>1228</v>
      </c>
      <c r="AA30" s="57"/>
      <c r="AB30" s="58"/>
      <c r="AC30" s="58"/>
      <c r="AD30" s="58"/>
      <c r="AE30" s="58"/>
      <c r="AF30" s="57"/>
      <c r="AG30" s="57"/>
      <c r="AH30" s="57"/>
      <c r="AI30" s="57"/>
      <c r="AJ30" s="103"/>
      <c r="AK30" s="105"/>
      <c r="AL30" s="60"/>
      <c r="AM30" s="60"/>
      <c r="AN30" s="60"/>
      <c r="AO30" s="119"/>
      <c r="AP30" s="57"/>
      <c r="AQ30" s="106"/>
    </row>
    <row r="31" spans="1:43" ht="12" customHeight="1">
      <c r="A31" s="1629"/>
      <c r="B31" s="119"/>
      <c r="C31" s="57"/>
      <c r="D31" s="57"/>
      <c r="E31" s="103"/>
      <c r="F31" s="131"/>
      <c r="G31" s="124"/>
      <c r="H31" s="132"/>
      <c r="I31" s="119"/>
      <c r="J31" s="57"/>
      <c r="K31" s="103"/>
      <c r="L31" s="642"/>
      <c r="M31" s="119"/>
      <c r="N31" s="57"/>
      <c r="O31" s="57"/>
      <c r="P31" s="103"/>
      <c r="Q31" s="57"/>
      <c r="R31" s="58"/>
      <c r="S31" s="57"/>
      <c r="T31" s="57"/>
      <c r="U31" s="57"/>
      <c r="V31" s="57"/>
      <c r="W31" s="57"/>
      <c r="X31" s="57"/>
      <c r="Y31" s="714" t="s">
        <v>1107</v>
      </c>
      <c r="Z31" s="57" t="s">
        <v>1291</v>
      </c>
      <c r="AA31" s="57"/>
      <c r="AB31" s="57" t="s">
        <v>271</v>
      </c>
      <c r="AC31" s="714" t="s">
        <v>1107</v>
      </c>
      <c r="AD31" s="57" t="s">
        <v>746</v>
      </c>
      <c r="AF31" s="714" t="s">
        <v>1107</v>
      </c>
      <c r="AG31" s="57" t="s">
        <v>916</v>
      </c>
      <c r="AH31" s="120" t="s">
        <v>779</v>
      </c>
      <c r="AI31" s="57"/>
      <c r="AJ31" s="103"/>
      <c r="AK31" s="105"/>
      <c r="AL31" s="60"/>
      <c r="AM31" s="60"/>
      <c r="AN31" s="60"/>
      <c r="AO31" s="119"/>
      <c r="AP31" s="57"/>
      <c r="AQ31" s="106"/>
    </row>
    <row r="32" spans="1:43" ht="12" customHeight="1">
      <c r="A32" s="1629"/>
      <c r="B32" s="119"/>
      <c r="C32" s="57"/>
      <c r="D32" s="57"/>
      <c r="E32" s="103"/>
      <c r="F32" s="131"/>
      <c r="G32" s="124"/>
      <c r="H32" s="132"/>
      <c r="I32" s="119"/>
      <c r="J32" s="57"/>
      <c r="K32" s="103"/>
      <c r="L32" s="642"/>
      <c r="M32" s="119"/>
      <c r="N32" s="57"/>
      <c r="O32" s="57"/>
      <c r="P32" s="103"/>
      <c r="Q32" s="57" t="s">
        <v>520</v>
      </c>
      <c r="R32" s="57" t="s">
        <v>1293</v>
      </c>
      <c r="S32" s="57"/>
      <c r="T32" s="57" t="s">
        <v>444</v>
      </c>
      <c r="U32" s="714" t="s">
        <v>1107</v>
      </c>
      <c r="V32" s="57" t="s">
        <v>1294</v>
      </c>
      <c r="W32" s="57"/>
      <c r="X32" s="58"/>
      <c r="Y32" s="57"/>
      <c r="Z32" s="57" t="s">
        <v>1777</v>
      </c>
      <c r="AA32" s="57"/>
      <c r="AB32" s="58"/>
      <c r="AC32" s="58"/>
      <c r="AD32" s="58"/>
      <c r="AE32" s="58"/>
      <c r="AF32" s="57"/>
      <c r="AG32" s="57"/>
      <c r="AH32" s="57"/>
      <c r="AI32" s="57"/>
      <c r="AJ32" s="103"/>
      <c r="AK32" s="105"/>
      <c r="AL32" s="60"/>
      <c r="AM32" s="60"/>
      <c r="AN32" s="60"/>
      <c r="AO32" s="119"/>
      <c r="AP32" s="57"/>
      <c r="AQ32" s="106"/>
    </row>
    <row r="33" spans="1:43" ht="12" customHeight="1">
      <c r="A33" s="1629"/>
      <c r="B33" s="119"/>
      <c r="C33" s="57"/>
      <c r="D33" s="57"/>
      <c r="E33" s="103"/>
      <c r="F33" s="131"/>
      <c r="G33" s="124"/>
      <c r="H33" s="132"/>
      <c r="I33" s="119"/>
      <c r="J33" s="57"/>
      <c r="K33" s="103"/>
      <c r="L33" s="642"/>
      <c r="M33" s="119"/>
      <c r="N33" s="57"/>
      <c r="O33" s="57"/>
      <c r="P33" s="103"/>
      <c r="Q33" s="57"/>
      <c r="R33" s="57" t="s">
        <v>1295</v>
      </c>
      <c r="S33" s="57"/>
      <c r="T33" s="57"/>
      <c r="U33" s="57"/>
      <c r="V33" s="714" t="s">
        <v>1107</v>
      </c>
      <c r="W33" s="57" t="s">
        <v>1296</v>
      </c>
      <c r="X33" s="57"/>
      <c r="Y33" s="57"/>
      <c r="Z33" s="57"/>
      <c r="AA33" s="57"/>
      <c r="AB33" s="57"/>
      <c r="AC33" s="57"/>
      <c r="AD33" s="57"/>
      <c r="AE33" s="714" t="s">
        <v>1107</v>
      </c>
      <c r="AF33" s="57" t="s">
        <v>692</v>
      </c>
      <c r="AG33" s="57"/>
      <c r="AH33" s="57"/>
      <c r="AI33" s="57"/>
      <c r="AJ33" s="103"/>
      <c r="AK33" s="105"/>
      <c r="AL33" s="60"/>
      <c r="AM33" s="60"/>
      <c r="AN33" s="60"/>
      <c r="AO33" s="119"/>
      <c r="AP33" s="57"/>
      <c r="AQ33" s="106"/>
    </row>
    <row r="34" spans="1:43" ht="12" customHeight="1">
      <c r="A34" s="1629"/>
      <c r="B34" s="119"/>
      <c r="C34" s="57"/>
      <c r="D34" s="57"/>
      <c r="E34" s="103"/>
      <c r="F34" s="131"/>
      <c r="G34" s="124"/>
      <c r="H34" s="132"/>
      <c r="I34" s="119"/>
      <c r="J34" s="57"/>
      <c r="K34" s="103"/>
      <c r="L34" s="642"/>
      <c r="M34" s="119"/>
      <c r="N34" s="57"/>
      <c r="O34" s="57"/>
      <c r="P34" s="103"/>
      <c r="Q34" s="57"/>
      <c r="R34" s="57" t="s">
        <v>1298</v>
      </c>
      <c r="S34" s="57"/>
      <c r="T34" s="57"/>
      <c r="U34" s="57"/>
      <c r="V34" s="57"/>
      <c r="W34" s="57"/>
      <c r="X34" s="57"/>
      <c r="Y34" s="57"/>
      <c r="Z34" s="714" t="s">
        <v>1107</v>
      </c>
      <c r="AA34" s="57" t="s">
        <v>1299</v>
      </c>
      <c r="AB34" s="57"/>
      <c r="AC34" s="57"/>
      <c r="AD34" s="57"/>
      <c r="AE34" s="57"/>
      <c r="AF34" s="57"/>
      <c r="AG34" s="57"/>
      <c r="AH34" s="57"/>
      <c r="AI34" s="57"/>
      <c r="AJ34" s="103"/>
      <c r="AK34" s="105"/>
      <c r="AL34" s="60"/>
      <c r="AM34" s="60"/>
      <c r="AN34" s="60"/>
      <c r="AO34" s="119"/>
      <c r="AP34" s="57"/>
      <c r="AQ34" s="106"/>
    </row>
    <row r="35" spans="1:43" ht="12" customHeight="1">
      <c r="A35" s="1629"/>
      <c r="B35" s="119"/>
      <c r="C35" s="57"/>
      <c r="D35" s="57"/>
      <c r="E35" s="103"/>
      <c r="F35" s="131"/>
      <c r="G35" s="124"/>
      <c r="H35" s="132"/>
      <c r="I35" s="119"/>
      <c r="J35" s="57"/>
      <c r="K35" s="103"/>
      <c r="L35" s="642"/>
      <c r="M35" s="119"/>
      <c r="N35" s="568" t="s">
        <v>1300</v>
      </c>
      <c r="O35" s="138"/>
      <c r="P35" s="568"/>
      <c r="Q35" s="138" t="s">
        <v>1050</v>
      </c>
      <c r="R35" s="109" t="s">
        <v>1301</v>
      </c>
      <c r="S35" s="109"/>
      <c r="T35" s="109"/>
      <c r="U35" s="109"/>
      <c r="V35" s="109"/>
      <c r="W35" s="153"/>
      <c r="X35" s="136"/>
      <c r="Y35" s="109"/>
      <c r="Z35" s="109"/>
      <c r="AA35" s="109"/>
      <c r="AB35" s="109"/>
      <c r="AC35" s="109"/>
      <c r="AD35" s="109"/>
      <c r="AE35" s="109"/>
      <c r="AF35" s="109"/>
      <c r="AG35" s="109"/>
      <c r="AH35" s="109"/>
      <c r="AI35" s="109"/>
      <c r="AJ35" s="110"/>
      <c r="AK35" s="105"/>
      <c r="AL35" s="60"/>
      <c r="AM35" s="60"/>
      <c r="AN35" s="60"/>
      <c r="AO35" s="119"/>
      <c r="AP35" s="57"/>
      <c r="AQ35" s="106"/>
    </row>
    <row r="36" spans="1:43" ht="12" customHeight="1">
      <c r="A36" s="1629"/>
      <c r="B36" s="119"/>
      <c r="C36" s="57"/>
      <c r="D36" s="57"/>
      <c r="E36" s="103"/>
      <c r="F36" s="131"/>
      <c r="G36" s="124"/>
      <c r="H36" s="132"/>
      <c r="I36" s="119"/>
      <c r="J36" s="57"/>
      <c r="K36" s="103"/>
      <c r="L36" s="642"/>
      <c r="M36" s="122"/>
      <c r="N36" s="627" t="s">
        <v>1304</v>
      </c>
      <c r="O36" s="122"/>
      <c r="P36" s="627"/>
      <c r="Q36" s="119"/>
      <c r="R36" s="57" t="s">
        <v>266</v>
      </c>
      <c r="S36" s="1755"/>
      <c r="T36" s="1755"/>
      <c r="U36" s="1755"/>
      <c r="V36" s="1755"/>
      <c r="W36" s="1755"/>
      <c r="X36" s="1755"/>
      <c r="Y36" s="1755"/>
      <c r="Z36" s="1755"/>
      <c r="AA36" s="1755"/>
      <c r="AB36" s="1755"/>
      <c r="AC36" s="1755"/>
      <c r="AD36" s="1755"/>
      <c r="AE36" s="1755"/>
      <c r="AF36" s="1755"/>
      <c r="AG36" s="1755"/>
      <c r="AH36" s="1755"/>
      <c r="AI36" s="1755"/>
      <c r="AJ36" s="103" t="s">
        <v>1398</v>
      </c>
      <c r="AK36" s="105"/>
      <c r="AL36" s="60"/>
      <c r="AM36" s="60"/>
      <c r="AN36" s="60"/>
      <c r="AO36" s="119"/>
      <c r="AP36" s="57"/>
      <c r="AQ36" s="106"/>
    </row>
    <row r="37" spans="1:43" ht="12" customHeight="1">
      <c r="A37" s="1629"/>
      <c r="B37" s="119"/>
      <c r="C37" s="57"/>
      <c r="D37" s="57"/>
      <c r="E37" s="103"/>
      <c r="F37" s="131"/>
      <c r="G37" s="124"/>
      <c r="H37" s="132"/>
      <c r="I37" s="119"/>
      <c r="J37" s="57"/>
      <c r="K37" s="103"/>
      <c r="L37" s="642"/>
      <c r="M37" s="138" t="s">
        <v>606</v>
      </c>
      <c r="N37" s="109"/>
      <c r="O37" s="109"/>
      <c r="P37" s="110"/>
      <c r="Q37" s="138" t="s">
        <v>1734</v>
      </c>
      <c r="R37" s="109" t="s">
        <v>1274</v>
      </c>
      <c r="S37" s="109"/>
      <c r="T37" s="717"/>
      <c r="U37" s="139" t="s">
        <v>1275</v>
      </c>
      <c r="V37" s="109"/>
      <c r="W37" s="1743"/>
      <c r="X37" s="1743"/>
      <c r="Y37" s="1743"/>
      <c r="Z37" s="1743"/>
      <c r="AA37" s="1743"/>
      <c r="AB37" s="1743"/>
      <c r="AC37" s="1743"/>
      <c r="AD37" s="1743"/>
      <c r="AE37" s="1743"/>
      <c r="AF37" s="1743"/>
      <c r="AG37" s="1743"/>
      <c r="AH37" s="1743"/>
      <c r="AI37" s="1743"/>
      <c r="AJ37" s="181" t="s">
        <v>1317</v>
      </c>
      <c r="AK37" s="105"/>
      <c r="AL37" s="60"/>
      <c r="AM37" s="60"/>
      <c r="AN37" s="60"/>
      <c r="AO37" s="119"/>
      <c r="AP37" s="57"/>
      <c r="AQ37" s="106"/>
    </row>
    <row r="38" spans="1:43" ht="12" customHeight="1">
      <c r="A38" s="1629"/>
      <c r="B38" s="119"/>
      <c r="C38" s="57"/>
      <c r="D38" s="57"/>
      <c r="E38" s="103"/>
      <c r="F38" s="131"/>
      <c r="G38" s="124"/>
      <c r="H38" s="132"/>
      <c r="I38" s="119"/>
      <c r="J38" s="57"/>
      <c r="K38" s="103"/>
      <c r="L38" s="642"/>
      <c r="M38" s="119" t="s">
        <v>407</v>
      </c>
      <c r="N38" s="57"/>
      <c r="O38" s="57"/>
      <c r="P38" s="103"/>
      <c r="Q38" s="119"/>
      <c r="R38" s="58" t="s">
        <v>1278</v>
      </c>
      <c r="S38" s="57"/>
      <c r="T38" s="698"/>
      <c r="U38" s="118" t="s">
        <v>1275</v>
      </c>
      <c r="V38" s="57"/>
      <c r="W38" s="1759"/>
      <c r="X38" s="1759"/>
      <c r="Y38" s="1759"/>
      <c r="Z38" s="1759"/>
      <c r="AA38" s="1759"/>
      <c r="AB38" s="1759"/>
      <c r="AC38" s="1759"/>
      <c r="AD38" s="1759"/>
      <c r="AE38" s="1759"/>
      <c r="AF38" s="1759"/>
      <c r="AG38" s="1759"/>
      <c r="AH38" s="1759"/>
      <c r="AI38" s="1759"/>
      <c r="AJ38" s="121" t="s">
        <v>1317</v>
      </c>
      <c r="AK38" s="105"/>
      <c r="AL38" s="60"/>
      <c r="AM38" s="60"/>
      <c r="AN38" s="60"/>
      <c r="AO38" s="119"/>
      <c r="AP38" s="57"/>
      <c r="AQ38" s="106"/>
    </row>
    <row r="39" spans="1:43" ht="12" customHeight="1">
      <c r="A39" s="1629"/>
      <c r="B39" s="119"/>
      <c r="C39" s="57"/>
      <c r="D39" s="57"/>
      <c r="E39" s="103"/>
      <c r="F39" s="131"/>
      <c r="G39" s="124"/>
      <c r="H39" s="132"/>
      <c r="I39" s="119"/>
      <c r="J39" s="57"/>
      <c r="K39" s="103"/>
      <c r="L39" s="642"/>
      <c r="M39" s="119"/>
      <c r="N39" s="57"/>
      <c r="O39" s="57"/>
      <c r="P39" s="103"/>
      <c r="Q39" s="182"/>
      <c r="R39" s="176" t="s">
        <v>1589</v>
      </c>
      <c r="S39" s="177"/>
      <c r="T39" s="716"/>
      <c r="U39" s="178" t="s">
        <v>1275</v>
      </c>
      <c r="V39" s="175"/>
      <c r="W39" s="1966"/>
      <c r="X39" s="1966"/>
      <c r="Y39" s="1966"/>
      <c r="Z39" s="1966"/>
      <c r="AA39" s="1966"/>
      <c r="AB39" s="1966"/>
      <c r="AC39" s="1966"/>
      <c r="AD39" s="1966"/>
      <c r="AE39" s="1966"/>
      <c r="AF39" s="1966"/>
      <c r="AG39" s="1966"/>
      <c r="AH39" s="1966"/>
      <c r="AI39" s="1966"/>
      <c r="AJ39" s="179" t="s">
        <v>1317</v>
      </c>
      <c r="AK39" s="105"/>
      <c r="AL39" s="60"/>
      <c r="AM39" s="60"/>
      <c r="AN39" s="60"/>
      <c r="AO39" s="119"/>
      <c r="AP39" s="57"/>
      <c r="AQ39" s="106"/>
    </row>
    <row r="40" spans="1:43" ht="12" customHeight="1">
      <c r="A40" s="1629"/>
      <c r="B40" s="119"/>
      <c r="C40" s="57"/>
      <c r="D40" s="57"/>
      <c r="E40" s="103"/>
      <c r="F40" s="131"/>
      <c r="G40" s="124"/>
      <c r="H40" s="132"/>
      <c r="I40" s="119"/>
      <c r="J40" s="57"/>
      <c r="K40" s="103"/>
      <c r="L40" s="642"/>
      <c r="M40" s="119"/>
      <c r="N40" s="57"/>
      <c r="O40" s="57"/>
      <c r="P40" s="103"/>
      <c r="Q40" s="119" t="s">
        <v>512</v>
      </c>
      <c r="R40" s="57" t="s">
        <v>607</v>
      </c>
      <c r="S40" s="57"/>
      <c r="T40" s="714" t="s">
        <v>1107</v>
      </c>
      <c r="U40" s="57" t="s">
        <v>608</v>
      </c>
      <c r="V40" s="57"/>
      <c r="W40" s="714" t="s">
        <v>1107</v>
      </c>
      <c r="X40" s="57" t="s">
        <v>1590</v>
      </c>
      <c r="Y40" s="57"/>
      <c r="Z40" s="57"/>
      <c r="AA40" s="57"/>
      <c r="AB40" s="714" t="s">
        <v>1107</v>
      </c>
      <c r="AC40" s="58" t="s">
        <v>617</v>
      </c>
      <c r="AD40" s="58"/>
      <c r="AE40" s="58"/>
      <c r="AF40" s="170"/>
      <c r="AG40" s="170"/>
      <c r="AH40" s="170"/>
      <c r="AI40" s="170"/>
      <c r="AJ40" s="180"/>
      <c r="AK40" s="105"/>
      <c r="AL40" s="60"/>
      <c r="AM40" s="60"/>
      <c r="AN40" s="60"/>
      <c r="AO40" s="119"/>
      <c r="AP40" s="57"/>
      <c r="AQ40" s="106"/>
    </row>
    <row r="41" spans="1:43" ht="12" customHeight="1">
      <c r="A41" s="1629"/>
      <c r="B41" s="119"/>
      <c r="C41" s="57"/>
      <c r="D41" s="57"/>
      <c r="E41" s="103"/>
      <c r="F41" s="131"/>
      <c r="G41" s="124"/>
      <c r="H41" s="132"/>
      <c r="I41" s="119"/>
      <c r="J41" s="57"/>
      <c r="K41" s="103"/>
      <c r="L41" s="642"/>
      <c r="M41" s="119"/>
      <c r="N41" s="57"/>
      <c r="O41" s="57"/>
      <c r="P41" s="103"/>
      <c r="Q41" s="119"/>
      <c r="R41" s="57"/>
      <c r="S41" s="57"/>
      <c r="T41" s="714" t="s">
        <v>1107</v>
      </c>
      <c r="U41" s="58" t="s">
        <v>609</v>
      </c>
      <c r="V41" s="58"/>
      <c r="W41" s="58"/>
      <c r="X41" s="1759"/>
      <c r="Y41" s="1759"/>
      <c r="Z41" s="1759"/>
      <c r="AA41" s="1759"/>
      <c r="AB41" s="1759"/>
      <c r="AC41" s="1759"/>
      <c r="AD41" s="1759"/>
      <c r="AE41" s="1759"/>
      <c r="AF41" s="1759"/>
      <c r="AG41" s="1759"/>
      <c r="AH41" s="1759"/>
      <c r="AI41" s="1759"/>
      <c r="AJ41" s="180" t="s">
        <v>1591</v>
      </c>
      <c r="AK41" s="105"/>
      <c r="AL41" s="60"/>
      <c r="AM41" s="60"/>
      <c r="AN41" s="60"/>
      <c r="AO41" s="119"/>
      <c r="AP41" s="57"/>
      <c r="AQ41" s="106"/>
    </row>
    <row r="42" spans="1:43" ht="12" customHeight="1">
      <c r="A42" s="1629"/>
      <c r="B42" s="119"/>
      <c r="C42" s="57"/>
      <c r="D42" s="57"/>
      <c r="E42" s="103"/>
      <c r="F42" s="131"/>
      <c r="G42" s="124"/>
      <c r="H42" s="132"/>
      <c r="I42" s="119"/>
      <c r="J42" s="57"/>
      <c r="K42" s="103"/>
      <c r="L42" s="642"/>
      <c r="M42" s="119"/>
      <c r="N42" s="57"/>
      <c r="O42" s="57"/>
      <c r="P42" s="103"/>
      <c r="Q42" s="119" t="s">
        <v>424</v>
      </c>
      <c r="R42" s="57" t="s">
        <v>610</v>
      </c>
      <c r="S42" s="57"/>
      <c r="T42" s="714" t="s">
        <v>1107</v>
      </c>
      <c r="U42" s="57" t="s">
        <v>1283</v>
      </c>
      <c r="V42" s="57"/>
      <c r="W42" s="57"/>
      <c r="X42" s="57"/>
      <c r="Y42" s="714" t="s">
        <v>1107</v>
      </c>
      <c r="Z42" s="58" t="s">
        <v>609</v>
      </c>
      <c r="AA42" s="57"/>
      <c r="AB42" s="58"/>
      <c r="AC42" s="1814"/>
      <c r="AD42" s="1814"/>
      <c r="AE42" s="1814"/>
      <c r="AF42" s="1814"/>
      <c r="AG42" s="1814"/>
      <c r="AH42" s="1814"/>
      <c r="AI42" s="1814"/>
      <c r="AJ42" s="180" t="s">
        <v>1591</v>
      </c>
      <c r="AK42" s="105"/>
      <c r="AL42" s="60"/>
      <c r="AM42" s="60"/>
      <c r="AN42" s="60"/>
      <c r="AO42" s="119"/>
      <c r="AP42" s="57"/>
      <c r="AQ42" s="106"/>
    </row>
    <row r="43" spans="1:43" ht="12" customHeight="1">
      <c r="A43" s="1629"/>
      <c r="B43" s="119"/>
      <c r="C43" s="57"/>
      <c r="D43" s="57"/>
      <c r="E43" s="103"/>
      <c r="F43" s="131"/>
      <c r="G43" s="124"/>
      <c r="H43" s="132"/>
      <c r="I43" s="119"/>
      <c r="J43" s="57"/>
      <c r="K43" s="103"/>
      <c r="L43" s="642"/>
      <c r="M43" s="138" t="s">
        <v>1763</v>
      </c>
      <c r="N43" s="109"/>
      <c r="O43" s="109"/>
      <c r="P43" s="110"/>
      <c r="Q43" s="138" t="s">
        <v>424</v>
      </c>
      <c r="R43" s="109" t="s">
        <v>1301</v>
      </c>
      <c r="S43" s="109"/>
      <c r="T43" s="109"/>
      <c r="U43" s="109"/>
      <c r="V43" s="109"/>
      <c r="W43" s="109"/>
      <c r="X43" s="109"/>
      <c r="Y43" s="109"/>
      <c r="Z43" s="109"/>
      <c r="AA43" s="109"/>
      <c r="AB43" s="153"/>
      <c r="AC43" s="153"/>
      <c r="AD43" s="109"/>
      <c r="AE43" s="153"/>
      <c r="AF43" s="153"/>
      <c r="AG43" s="109"/>
      <c r="AH43" s="109"/>
      <c r="AI43" s="109"/>
      <c r="AJ43" s="110"/>
      <c r="AK43" s="105"/>
      <c r="AL43" s="60"/>
      <c r="AM43" s="60"/>
      <c r="AN43" s="60"/>
      <c r="AO43" s="119"/>
      <c r="AP43" s="57"/>
      <c r="AQ43" s="106"/>
    </row>
    <row r="44" spans="1:43" ht="12" customHeight="1">
      <c r="A44" s="1629"/>
      <c r="B44" s="119"/>
      <c r="C44" s="57"/>
      <c r="D44" s="57"/>
      <c r="E44" s="103"/>
      <c r="F44" s="131"/>
      <c r="G44" s="124"/>
      <c r="H44" s="132"/>
      <c r="I44" s="119"/>
      <c r="J44" s="57"/>
      <c r="K44" s="103"/>
      <c r="L44" s="643"/>
      <c r="M44" s="122"/>
      <c r="N44" s="111"/>
      <c r="O44" s="111"/>
      <c r="P44" s="152"/>
      <c r="Q44" s="122"/>
      <c r="R44" s="111" t="s">
        <v>1222</v>
      </c>
      <c r="S44" s="1755"/>
      <c r="T44" s="1755"/>
      <c r="U44" s="1755"/>
      <c r="V44" s="1755"/>
      <c r="W44" s="1755"/>
      <c r="X44" s="1755"/>
      <c r="Y44" s="1755"/>
      <c r="Z44" s="1755"/>
      <c r="AA44" s="1755"/>
      <c r="AB44" s="1755"/>
      <c r="AC44" s="1755"/>
      <c r="AD44" s="1755"/>
      <c r="AE44" s="1755"/>
      <c r="AF44" s="1755"/>
      <c r="AG44" s="1755"/>
      <c r="AH44" s="1755"/>
      <c r="AI44" s="1755"/>
      <c r="AJ44" s="152" t="s">
        <v>1223</v>
      </c>
      <c r="AK44" s="105"/>
      <c r="AL44" s="60"/>
      <c r="AM44" s="60"/>
      <c r="AN44" s="60"/>
      <c r="AO44" s="119"/>
      <c r="AP44" s="57"/>
      <c r="AQ44" s="106"/>
    </row>
    <row r="45" spans="1:43" ht="12" customHeight="1">
      <c r="A45" s="1629"/>
      <c r="B45" s="119"/>
      <c r="C45" s="57"/>
      <c r="D45" s="57"/>
      <c r="E45" s="103"/>
      <c r="F45" s="131"/>
      <c r="G45" s="124"/>
      <c r="H45" s="132"/>
      <c r="I45" s="119"/>
      <c r="J45" s="57"/>
      <c r="K45" s="103"/>
      <c r="L45" s="1968" t="s">
        <v>618</v>
      </c>
      <c r="M45" s="119" t="s">
        <v>220</v>
      </c>
      <c r="N45" s="57"/>
      <c r="O45" s="57"/>
      <c r="P45" s="103"/>
      <c r="Q45" s="138" t="s">
        <v>512</v>
      </c>
      <c r="R45" s="109" t="s">
        <v>1274</v>
      </c>
      <c r="S45" s="109"/>
      <c r="T45" s="717"/>
      <c r="U45" s="139" t="s">
        <v>1275</v>
      </c>
      <c r="V45" s="109"/>
      <c r="W45" s="1743"/>
      <c r="X45" s="1743"/>
      <c r="Y45" s="1743"/>
      <c r="Z45" s="1743"/>
      <c r="AA45" s="1743"/>
      <c r="AB45" s="1743"/>
      <c r="AC45" s="1743"/>
      <c r="AD45" s="1743"/>
      <c r="AE45" s="1743"/>
      <c r="AF45" s="1743"/>
      <c r="AG45" s="1743"/>
      <c r="AH45" s="1743"/>
      <c r="AI45" s="1743"/>
      <c r="AJ45" s="181" t="s">
        <v>1317</v>
      </c>
      <c r="AK45" s="105"/>
      <c r="AL45" s="60"/>
      <c r="AM45" s="60"/>
      <c r="AN45" s="60"/>
      <c r="AO45" s="119"/>
      <c r="AP45" s="57"/>
      <c r="AQ45" s="106"/>
    </row>
    <row r="46" spans="1:43" ht="12" customHeight="1">
      <c r="A46" s="1629"/>
      <c r="B46" s="119"/>
      <c r="C46" s="57"/>
      <c r="D46" s="57"/>
      <c r="E46" s="103"/>
      <c r="F46" s="131"/>
      <c r="G46" s="124"/>
      <c r="H46" s="132"/>
      <c r="I46" s="119"/>
      <c r="J46" s="57"/>
      <c r="K46" s="103"/>
      <c r="L46" s="1969"/>
      <c r="M46" s="119" t="s">
        <v>614</v>
      </c>
      <c r="N46" s="57"/>
      <c r="O46" s="57"/>
      <c r="P46" s="103"/>
      <c r="Q46" s="119"/>
      <c r="R46" s="58" t="s">
        <v>1278</v>
      </c>
      <c r="S46" s="57"/>
      <c r="T46" s="698"/>
      <c r="U46" s="118" t="s">
        <v>1275</v>
      </c>
      <c r="V46" s="57"/>
      <c r="W46" s="1759"/>
      <c r="X46" s="1759"/>
      <c r="Y46" s="1759"/>
      <c r="Z46" s="1759"/>
      <c r="AA46" s="1759"/>
      <c r="AB46" s="1759"/>
      <c r="AC46" s="1759"/>
      <c r="AD46" s="1759"/>
      <c r="AE46" s="1759"/>
      <c r="AF46" s="1759"/>
      <c r="AG46" s="1759"/>
      <c r="AH46" s="1759"/>
      <c r="AI46" s="1759"/>
      <c r="AJ46" s="121" t="s">
        <v>1317</v>
      </c>
      <c r="AK46" s="105"/>
      <c r="AL46" s="60"/>
      <c r="AM46" s="60"/>
      <c r="AN46" s="60"/>
      <c r="AO46" s="119"/>
      <c r="AP46" s="57"/>
      <c r="AQ46" s="106"/>
    </row>
    <row r="47" spans="1:43" ht="12" customHeight="1">
      <c r="A47" s="1629"/>
      <c r="B47" s="119"/>
      <c r="C47" s="57"/>
      <c r="D47" s="57"/>
      <c r="E47" s="103"/>
      <c r="F47" s="131"/>
      <c r="G47" s="124"/>
      <c r="H47" s="132"/>
      <c r="I47" s="119"/>
      <c r="J47" s="57"/>
      <c r="K47" s="103"/>
      <c r="L47" s="1969"/>
      <c r="M47" s="119"/>
      <c r="N47" s="57"/>
      <c r="O47" s="57"/>
      <c r="P47" s="103"/>
      <c r="Q47" s="182"/>
      <c r="R47" s="176" t="s">
        <v>1589</v>
      </c>
      <c r="S47" s="177"/>
      <c r="T47" s="716"/>
      <c r="U47" s="178" t="s">
        <v>1275</v>
      </c>
      <c r="V47" s="175"/>
      <c r="W47" s="1966"/>
      <c r="X47" s="1966"/>
      <c r="Y47" s="1966"/>
      <c r="Z47" s="1966"/>
      <c r="AA47" s="1966"/>
      <c r="AB47" s="1966"/>
      <c r="AC47" s="1966"/>
      <c r="AD47" s="1966"/>
      <c r="AE47" s="1966"/>
      <c r="AF47" s="1966"/>
      <c r="AG47" s="1966"/>
      <c r="AH47" s="1966"/>
      <c r="AI47" s="1966"/>
      <c r="AJ47" s="179" t="s">
        <v>1317</v>
      </c>
      <c r="AK47" s="105"/>
      <c r="AL47" s="60"/>
      <c r="AM47" s="60"/>
      <c r="AN47" s="60"/>
      <c r="AO47" s="119"/>
      <c r="AP47" s="57"/>
      <c r="AQ47" s="106"/>
    </row>
    <row r="48" spans="1:43" ht="12" customHeight="1">
      <c r="A48" s="1629"/>
      <c r="B48" s="119"/>
      <c r="C48" s="57"/>
      <c r="D48" s="57"/>
      <c r="E48" s="103"/>
      <c r="F48" s="131"/>
      <c r="G48" s="124"/>
      <c r="H48" s="132"/>
      <c r="I48" s="119"/>
      <c r="J48" s="57"/>
      <c r="K48" s="103"/>
      <c r="L48" s="1969"/>
      <c r="M48" s="119"/>
      <c r="N48" s="57"/>
      <c r="O48" s="57"/>
      <c r="P48" s="103"/>
      <c r="Q48" s="119" t="s">
        <v>512</v>
      </c>
      <c r="R48" s="57" t="s">
        <v>1286</v>
      </c>
      <c r="S48" s="57"/>
      <c r="T48" s="57"/>
      <c r="U48" s="57"/>
      <c r="V48" s="57"/>
      <c r="W48" s="57"/>
      <c r="X48" s="57"/>
      <c r="Y48" s="57"/>
      <c r="Z48" s="57"/>
      <c r="AA48" s="57"/>
      <c r="AB48" s="58"/>
      <c r="AC48" s="58"/>
      <c r="AD48" s="58"/>
      <c r="AE48" s="58"/>
      <c r="AF48" s="57"/>
      <c r="AG48" s="57"/>
      <c r="AH48" s="57"/>
      <c r="AI48" s="57"/>
      <c r="AJ48" s="103"/>
      <c r="AK48" s="105"/>
      <c r="AL48" s="60"/>
      <c r="AM48" s="60"/>
      <c r="AN48" s="60"/>
      <c r="AO48" s="119"/>
      <c r="AP48" s="57"/>
      <c r="AQ48" s="106"/>
    </row>
    <row r="49" spans="1:43" ht="12" customHeight="1">
      <c r="A49" s="1629"/>
      <c r="B49" s="119"/>
      <c r="C49" s="57"/>
      <c r="D49" s="57"/>
      <c r="E49" s="103"/>
      <c r="F49" s="131"/>
      <c r="G49" s="124"/>
      <c r="H49" s="132"/>
      <c r="I49" s="119"/>
      <c r="J49" s="57"/>
      <c r="K49" s="103"/>
      <c r="L49" s="1969"/>
      <c r="M49" s="119"/>
      <c r="N49" s="57"/>
      <c r="O49" s="57"/>
      <c r="P49" s="103"/>
      <c r="Q49" s="119"/>
      <c r="R49" s="120" t="s">
        <v>983</v>
      </c>
      <c r="S49" s="714" t="s">
        <v>1107</v>
      </c>
      <c r="T49" s="57" t="s">
        <v>1283</v>
      </c>
      <c r="U49" s="57"/>
      <c r="V49" s="57"/>
      <c r="W49" s="714" t="s">
        <v>1107</v>
      </c>
      <c r="X49" s="58" t="s">
        <v>1284</v>
      </c>
      <c r="Y49" s="57"/>
      <c r="Z49" s="57"/>
      <c r="AA49" s="1759"/>
      <c r="AB49" s="1759"/>
      <c r="AC49" s="1759"/>
      <c r="AD49" s="1759"/>
      <c r="AE49" s="1759"/>
      <c r="AF49" s="1759"/>
      <c r="AG49" s="1759"/>
      <c r="AH49" s="57" t="s">
        <v>1587</v>
      </c>
      <c r="AI49" s="57"/>
      <c r="AJ49" s="103"/>
      <c r="AK49" s="105"/>
      <c r="AL49" s="60"/>
      <c r="AM49" s="60"/>
      <c r="AN49" s="60"/>
      <c r="AO49" s="119"/>
      <c r="AP49" s="57"/>
      <c r="AQ49" s="106"/>
    </row>
    <row r="50" spans="1:43" ht="12" customHeight="1">
      <c r="A50" s="1629"/>
      <c r="B50" s="119"/>
      <c r="C50" s="57"/>
      <c r="D50" s="57"/>
      <c r="E50" s="103"/>
      <c r="F50" s="131"/>
      <c r="G50" s="124"/>
      <c r="H50" s="132"/>
      <c r="I50" s="119"/>
      <c r="J50" s="57"/>
      <c r="K50" s="103"/>
      <c r="L50" s="1969"/>
      <c r="M50" s="119"/>
      <c r="N50" s="57"/>
      <c r="O50" s="57"/>
      <c r="P50" s="103"/>
      <c r="Q50" s="119"/>
      <c r="R50" s="57" t="s">
        <v>1588</v>
      </c>
      <c r="S50" s="57"/>
      <c r="T50" s="58"/>
      <c r="U50" s="58"/>
      <c r="V50" s="58"/>
      <c r="W50" s="58"/>
      <c r="X50" s="57"/>
      <c r="Y50" s="714" t="s">
        <v>1107</v>
      </c>
      <c r="Z50" s="57" t="s">
        <v>1228</v>
      </c>
      <c r="AA50" s="57"/>
      <c r="AB50" s="58"/>
      <c r="AC50" s="58"/>
      <c r="AD50" s="58"/>
      <c r="AE50" s="58"/>
      <c r="AF50" s="57"/>
      <c r="AG50" s="57"/>
      <c r="AH50" s="57"/>
      <c r="AI50" s="57"/>
      <c r="AJ50" s="103"/>
      <c r="AK50" s="105"/>
      <c r="AL50" s="60"/>
      <c r="AM50" s="60"/>
      <c r="AN50" s="60"/>
      <c r="AO50" s="119"/>
      <c r="AP50" s="57"/>
      <c r="AQ50" s="106"/>
    </row>
    <row r="51" spans="1:43" ht="12" customHeight="1">
      <c r="A51" s="1629"/>
      <c r="B51" s="119"/>
      <c r="C51" s="57"/>
      <c r="D51" s="57"/>
      <c r="E51" s="103"/>
      <c r="F51" s="131"/>
      <c r="G51" s="124"/>
      <c r="H51" s="132"/>
      <c r="I51" s="119"/>
      <c r="J51" s="57"/>
      <c r="K51" s="103"/>
      <c r="L51" s="1969"/>
      <c r="M51" s="119"/>
      <c r="N51" s="57"/>
      <c r="O51" s="57"/>
      <c r="P51" s="103"/>
      <c r="Q51" s="119"/>
      <c r="R51" s="58"/>
      <c r="S51" s="57"/>
      <c r="T51" s="57"/>
      <c r="U51" s="57"/>
      <c r="V51" s="57"/>
      <c r="W51" s="57"/>
      <c r="X51" s="57"/>
      <c r="Y51" s="714" t="s">
        <v>1107</v>
      </c>
      <c r="Z51" s="57" t="s">
        <v>1291</v>
      </c>
      <c r="AA51" s="57"/>
      <c r="AB51" s="57" t="s">
        <v>271</v>
      </c>
      <c r="AC51" s="714" t="s">
        <v>1107</v>
      </c>
      <c r="AD51" s="57" t="s">
        <v>746</v>
      </c>
      <c r="AF51" s="714" t="s">
        <v>1107</v>
      </c>
      <c r="AG51" s="57" t="s">
        <v>916</v>
      </c>
      <c r="AH51" s="120" t="s">
        <v>779</v>
      </c>
      <c r="AI51" s="57"/>
      <c r="AJ51" s="103"/>
      <c r="AK51" s="105"/>
      <c r="AL51" s="60"/>
      <c r="AM51" s="60"/>
      <c r="AN51" s="60"/>
      <c r="AO51" s="119"/>
      <c r="AP51" s="57"/>
      <c r="AQ51" s="106"/>
    </row>
    <row r="52" spans="1:43" ht="12" customHeight="1">
      <c r="A52" s="1629"/>
      <c r="B52" s="119"/>
      <c r="C52" s="57"/>
      <c r="D52" s="57"/>
      <c r="E52" s="103"/>
      <c r="F52" s="131"/>
      <c r="G52" s="124"/>
      <c r="H52" s="132"/>
      <c r="I52" s="119"/>
      <c r="J52" s="57"/>
      <c r="K52" s="103"/>
      <c r="L52" s="1969"/>
      <c r="M52" s="138" t="s">
        <v>606</v>
      </c>
      <c r="N52" s="109"/>
      <c r="O52" s="109"/>
      <c r="P52" s="110"/>
      <c r="Q52" s="138" t="s">
        <v>1734</v>
      </c>
      <c r="R52" s="109" t="s">
        <v>1274</v>
      </c>
      <c r="S52" s="109"/>
      <c r="T52" s="717"/>
      <c r="U52" s="139" t="s">
        <v>1275</v>
      </c>
      <c r="V52" s="109"/>
      <c r="W52" s="1743"/>
      <c r="X52" s="1743"/>
      <c r="Y52" s="1743"/>
      <c r="Z52" s="1743"/>
      <c r="AA52" s="1743"/>
      <c r="AB52" s="1743"/>
      <c r="AC52" s="1743"/>
      <c r="AD52" s="1743"/>
      <c r="AE52" s="1743"/>
      <c r="AF52" s="1743"/>
      <c r="AG52" s="1743"/>
      <c r="AH52" s="1743"/>
      <c r="AI52" s="1743"/>
      <c r="AJ52" s="181" t="s">
        <v>1317</v>
      </c>
      <c r="AK52" s="105"/>
      <c r="AL52" s="60"/>
      <c r="AM52" s="60"/>
      <c r="AN52" s="60"/>
      <c r="AO52" s="119"/>
      <c r="AP52" s="57"/>
      <c r="AQ52" s="106"/>
    </row>
    <row r="53" spans="1:43" ht="12" customHeight="1">
      <c r="A53" s="1629"/>
      <c r="B53" s="119"/>
      <c r="C53" s="57"/>
      <c r="D53" s="57"/>
      <c r="E53" s="103"/>
      <c r="F53" s="131"/>
      <c r="G53" s="124"/>
      <c r="H53" s="132"/>
      <c r="I53" s="119"/>
      <c r="J53" s="57"/>
      <c r="K53" s="103"/>
      <c r="L53" s="697" t="s">
        <v>1107</v>
      </c>
      <c r="M53" s="119" t="s">
        <v>407</v>
      </c>
      <c r="N53" s="57"/>
      <c r="O53" s="57"/>
      <c r="P53" s="103"/>
      <c r="Q53" s="119"/>
      <c r="R53" s="58" t="s">
        <v>1278</v>
      </c>
      <c r="S53" s="57"/>
      <c r="T53" s="698"/>
      <c r="U53" s="118" t="s">
        <v>1275</v>
      </c>
      <c r="V53" s="57"/>
      <c r="W53" s="1759"/>
      <c r="X53" s="1759"/>
      <c r="Y53" s="1759"/>
      <c r="Z53" s="1759"/>
      <c r="AA53" s="1759"/>
      <c r="AB53" s="1759"/>
      <c r="AC53" s="1759"/>
      <c r="AD53" s="1759"/>
      <c r="AE53" s="1759"/>
      <c r="AF53" s="1759"/>
      <c r="AG53" s="1759"/>
      <c r="AH53" s="1759"/>
      <c r="AI53" s="1759"/>
      <c r="AJ53" s="121" t="s">
        <v>1317</v>
      </c>
      <c r="AK53" s="105"/>
      <c r="AL53" s="60"/>
      <c r="AM53" s="60"/>
      <c r="AN53" s="60"/>
      <c r="AO53" s="119"/>
      <c r="AP53" s="57"/>
      <c r="AQ53" s="106"/>
    </row>
    <row r="54" spans="1:43" ht="12" customHeight="1">
      <c r="A54" s="1629"/>
      <c r="B54" s="119"/>
      <c r="C54" s="57"/>
      <c r="D54" s="57"/>
      <c r="E54" s="103"/>
      <c r="F54" s="131"/>
      <c r="G54" s="124"/>
      <c r="H54" s="132"/>
      <c r="I54" s="119"/>
      <c r="J54" s="57"/>
      <c r="K54" s="103"/>
      <c r="L54" s="1969" t="s">
        <v>163</v>
      </c>
      <c r="M54" s="119"/>
      <c r="N54" s="57"/>
      <c r="O54" s="57"/>
      <c r="P54" s="103"/>
      <c r="Q54" s="182"/>
      <c r="R54" s="176" t="s">
        <v>221</v>
      </c>
      <c r="S54" s="177"/>
      <c r="T54" s="716"/>
      <c r="U54" s="178" t="s">
        <v>1275</v>
      </c>
      <c r="V54" s="175"/>
      <c r="W54" s="1966"/>
      <c r="X54" s="1966"/>
      <c r="Y54" s="1966"/>
      <c r="Z54" s="1966"/>
      <c r="AA54" s="1966"/>
      <c r="AB54" s="1966"/>
      <c r="AC54" s="1966"/>
      <c r="AD54" s="1966"/>
      <c r="AE54" s="1966"/>
      <c r="AF54" s="1966"/>
      <c r="AG54" s="1966"/>
      <c r="AH54" s="1966"/>
      <c r="AI54" s="1966"/>
      <c r="AJ54" s="179" t="s">
        <v>1317</v>
      </c>
      <c r="AK54" s="105"/>
      <c r="AL54" s="60"/>
      <c r="AM54" s="60"/>
      <c r="AN54" s="60"/>
      <c r="AO54" s="119"/>
      <c r="AP54" s="57"/>
      <c r="AQ54" s="106"/>
    </row>
    <row r="55" spans="1:43" ht="12" customHeight="1">
      <c r="A55" s="1629"/>
      <c r="B55" s="119"/>
      <c r="C55" s="57"/>
      <c r="D55" s="57"/>
      <c r="E55" s="103"/>
      <c r="F55" s="131"/>
      <c r="G55" s="124"/>
      <c r="H55" s="132"/>
      <c r="I55" s="119"/>
      <c r="J55" s="57"/>
      <c r="K55" s="103"/>
      <c r="L55" s="1969"/>
      <c r="M55" s="119"/>
      <c r="N55" s="57"/>
      <c r="O55" s="57"/>
      <c r="P55" s="103"/>
      <c r="Q55" s="119" t="s">
        <v>512</v>
      </c>
      <c r="R55" s="57" t="s">
        <v>607</v>
      </c>
      <c r="S55" s="57"/>
      <c r="T55" s="714" t="s">
        <v>1107</v>
      </c>
      <c r="U55" s="57" t="s">
        <v>608</v>
      </c>
      <c r="V55" s="57"/>
      <c r="W55" s="714" t="s">
        <v>1107</v>
      </c>
      <c r="X55" s="57" t="s">
        <v>1590</v>
      </c>
      <c r="Y55" s="57"/>
      <c r="Z55" s="57"/>
      <c r="AA55" s="57"/>
      <c r="AB55" s="714" t="s">
        <v>1107</v>
      </c>
      <c r="AC55" s="58" t="s">
        <v>617</v>
      </c>
      <c r="AD55" s="58"/>
      <c r="AE55" s="58"/>
      <c r="AF55" s="170"/>
      <c r="AG55" s="170"/>
      <c r="AH55" s="170"/>
      <c r="AI55" s="170"/>
      <c r="AJ55" s="180"/>
      <c r="AK55" s="105"/>
      <c r="AL55" s="60"/>
      <c r="AM55" s="60"/>
      <c r="AN55" s="60"/>
      <c r="AO55" s="119"/>
      <c r="AP55" s="57"/>
      <c r="AQ55" s="106"/>
    </row>
    <row r="56" spans="1:43" ht="12" customHeight="1">
      <c r="A56" s="1629"/>
      <c r="B56" s="119"/>
      <c r="C56" s="57"/>
      <c r="D56" s="57"/>
      <c r="E56" s="103"/>
      <c r="F56" s="131"/>
      <c r="G56" s="124"/>
      <c r="H56" s="132"/>
      <c r="I56" s="119"/>
      <c r="J56" s="57"/>
      <c r="K56" s="103"/>
      <c r="L56" s="1969"/>
      <c r="M56" s="119"/>
      <c r="N56" s="57"/>
      <c r="O56" s="57"/>
      <c r="P56" s="103"/>
      <c r="Q56" s="119"/>
      <c r="R56" s="57"/>
      <c r="S56" s="57"/>
      <c r="T56" s="714" t="s">
        <v>1107</v>
      </c>
      <c r="U56" s="58" t="s">
        <v>609</v>
      </c>
      <c r="V56" s="58"/>
      <c r="W56" s="58"/>
      <c r="X56" s="1759"/>
      <c r="Y56" s="1759"/>
      <c r="Z56" s="1759"/>
      <c r="AA56" s="1759"/>
      <c r="AB56" s="1759"/>
      <c r="AC56" s="1759"/>
      <c r="AD56" s="1759"/>
      <c r="AE56" s="1759"/>
      <c r="AF56" s="1759"/>
      <c r="AG56" s="1759"/>
      <c r="AH56" s="1759"/>
      <c r="AI56" s="1759"/>
      <c r="AJ56" s="180" t="s">
        <v>1591</v>
      </c>
      <c r="AK56" s="105"/>
      <c r="AL56" s="60"/>
      <c r="AM56" s="60"/>
      <c r="AN56" s="60"/>
      <c r="AO56" s="119"/>
      <c r="AP56" s="57"/>
      <c r="AQ56" s="106"/>
    </row>
    <row r="57" spans="1:43" ht="12" customHeight="1">
      <c r="A57" s="1629"/>
      <c r="B57" s="119"/>
      <c r="C57" s="57"/>
      <c r="D57" s="57"/>
      <c r="E57" s="103"/>
      <c r="F57" s="131"/>
      <c r="G57" s="124"/>
      <c r="H57" s="132"/>
      <c r="I57" s="119"/>
      <c r="J57" s="57"/>
      <c r="K57" s="103"/>
      <c r="L57" s="1969"/>
      <c r="M57" s="119"/>
      <c r="N57" s="57"/>
      <c r="O57" s="57"/>
      <c r="P57" s="103"/>
      <c r="Q57" s="119" t="s">
        <v>424</v>
      </c>
      <c r="R57" s="57" t="s">
        <v>610</v>
      </c>
      <c r="S57" s="57"/>
      <c r="T57" s="714" t="s">
        <v>1107</v>
      </c>
      <c r="U57" s="57" t="s">
        <v>1283</v>
      </c>
      <c r="V57" s="57"/>
      <c r="W57" s="57"/>
      <c r="X57" s="57"/>
      <c r="Y57" s="714" t="s">
        <v>1107</v>
      </c>
      <c r="Z57" s="58" t="s">
        <v>609</v>
      </c>
      <c r="AA57" s="57"/>
      <c r="AB57" s="58"/>
      <c r="AC57" s="1814"/>
      <c r="AD57" s="1814"/>
      <c r="AE57" s="1814"/>
      <c r="AF57" s="1814"/>
      <c r="AG57" s="1814"/>
      <c r="AH57" s="1814"/>
      <c r="AI57" s="1814"/>
      <c r="AJ57" s="180" t="s">
        <v>1591</v>
      </c>
      <c r="AK57" s="105"/>
      <c r="AL57" s="60"/>
      <c r="AM57" s="60"/>
      <c r="AN57" s="60"/>
      <c r="AO57" s="119"/>
      <c r="AP57" s="57"/>
      <c r="AQ57" s="106"/>
    </row>
    <row r="58" spans="1:43" ht="12" customHeight="1">
      <c r="A58" s="1629"/>
      <c r="B58" s="119"/>
      <c r="C58" s="57"/>
      <c r="D58" s="57"/>
      <c r="E58" s="103"/>
      <c r="F58" s="131"/>
      <c r="G58" s="124"/>
      <c r="H58" s="132"/>
      <c r="I58" s="119"/>
      <c r="J58" s="57"/>
      <c r="K58" s="103"/>
      <c r="L58" s="1969"/>
      <c r="M58" s="138" t="s">
        <v>1763</v>
      </c>
      <c r="N58" s="109"/>
      <c r="O58" s="109"/>
      <c r="P58" s="110"/>
      <c r="Q58" s="138" t="s">
        <v>424</v>
      </c>
      <c r="R58" s="109" t="s">
        <v>1301</v>
      </c>
      <c r="S58" s="109"/>
      <c r="T58" s="109"/>
      <c r="U58" s="109"/>
      <c r="V58" s="109"/>
      <c r="W58" s="109"/>
      <c r="X58" s="109"/>
      <c r="Y58" s="109"/>
      <c r="Z58" s="109"/>
      <c r="AA58" s="109"/>
      <c r="AB58" s="153"/>
      <c r="AC58" s="153"/>
      <c r="AD58" s="109"/>
      <c r="AE58" s="153"/>
      <c r="AF58" s="153"/>
      <c r="AG58" s="109"/>
      <c r="AH58" s="109"/>
      <c r="AI58" s="109"/>
      <c r="AJ58" s="110"/>
      <c r="AK58" s="105"/>
      <c r="AL58" s="60"/>
      <c r="AM58" s="60"/>
      <c r="AN58" s="60"/>
      <c r="AO58" s="119"/>
      <c r="AP58" s="57"/>
      <c r="AQ58" s="106"/>
    </row>
    <row r="59" spans="1:43" ht="12" customHeight="1" thickBot="1">
      <c r="A59" s="1630"/>
      <c r="B59" s="140"/>
      <c r="C59" s="126"/>
      <c r="D59" s="126"/>
      <c r="E59" s="128"/>
      <c r="F59" s="523"/>
      <c r="G59" s="432"/>
      <c r="H59" s="524"/>
      <c r="I59" s="140"/>
      <c r="J59" s="126"/>
      <c r="K59" s="128"/>
      <c r="L59" s="644"/>
      <c r="M59" s="140"/>
      <c r="N59" s="126"/>
      <c r="O59" s="126"/>
      <c r="P59" s="128"/>
      <c r="Q59" s="140"/>
      <c r="R59" s="126" t="s">
        <v>1222</v>
      </c>
      <c r="S59" s="1807"/>
      <c r="T59" s="1807"/>
      <c r="U59" s="1807"/>
      <c r="V59" s="1807"/>
      <c r="W59" s="1807"/>
      <c r="X59" s="1807"/>
      <c r="Y59" s="1807"/>
      <c r="Z59" s="1807"/>
      <c r="AA59" s="1807"/>
      <c r="AB59" s="1807"/>
      <c r="AC59" s="1807"/>
      <c r="AD59" s="1807"/>
      <c r="AE59" s="1807"/>
      <c r="AF59" s="1807"/>
      <c r="AG59" s="1807"/>
      <c r="AH59" s="1807"/>
      <c r="AI59" s="1807"/>
      <c r="AJ59" s="128" t="s">
        <v>1223</v>
      </c>
      <c r="AK59" s="129"/>
      <c r="AL59" s="645"/>
      <c r="AM59" s="645"/>
      <c r="AN59" s="645"/>
      <c r="AO59" s="140"/>
      <c r="AP59" s="126"/>
      <c r="AQ59" s="130"/>
    </row>
    <row r="60" spans="1:43" ht="12" customHeight="1">
      <c r="A60" s="646"/>
      <c r="B60" s="120"/>
      <c r="C60" s="120"/>
      <c r="D60" s="120"/>
      <c r="E60" s="120" t="s">
        <v>1656</v>
      </c>
      <c r="F60" s="57" t="s">
        <v>619</v>
      </c>
      <c r="G60" s="57"/>
      <c r="H60" s="57"/>
      <c r="I60" s="57"/>
      <c r="J60" s="57"/>
      <c r="K60" s="57"/>
      <c r="L60" s="646"/>
      <c r="M60" s="57"/>
      <c r="N60" s="57"/>
      <c r="O60" s="57"/>
      <c r="P60" s="57"/>
      <c r="Q60" s="57"/>
      <c r="R60" s="124"/>
      <c r="S60" s="124"/>
      <c r="T60" s="124"/>
      <c r="U60" s="124"/>
      <c r="V60" s="124"/>
      <c r="W60" s="124"/>
      <c r="X60" s="124"/>
      <c r="Y60" s="124"/>
      <c r="Z60" s="124"/>
      <c r="AA60" s="57"/>
      <c r="AB60" s="58"/>
      <c r="AC60" s="124"/>
      <c r="AD60" s="124"/>
      <c r="AE60" s="124"/>
      <c r="AF60" s="124"/>
      <c r="AG60" s="124"/>
      <c r="AH60" s="124"/>
      <c r="AI60" s="124"/>
      <c r="AJ60" s="57"/>
      <c r="AK60" s="58"/>
      <c r="AL60" s="60"/>
      <c r="AM60" s="60"/>
      <c r="AN60" s="60"/>
      <c r="AO60" s="57"/>
      <c r="AP60" s="57"/>
      <c r="AQ60" s="57"/>
    </row>
    <row r="61" spans="1:43" ht="12" customHeight="1">
      <c r="A61" s="652"/>
      <c r="B61" s="57"/>
      <c r="C61" s="57"/>
      <c r="D61" s="57"/>
      <c r="E61" s="57"/>
      <c r="F61" s="57" t="s">
        <v>620</v>
      </c>
      <c r="G61" s="57"/>
      <c r="H61" s="57"/>
      <c r="I61" s="57"/>
      <c r="J61" s="57"/>
      <c r="K61" s="57"/>
      <c r="L61" s="646"/>
      <c r="M61" s="57"/>
      <c r="N61" s="57"/>
      <c r="O61" s="57"/>
      <c r="P61" s="57"/>
      <c r="Q61" s="57"/>
      <c r="R61" s="124"/>
      <c r="S61" s="124"/>
      <c r="T61" s="124"/>
      <c r="U61" s="124"/>
      <c r="V61" s="124"/>
      <c r="W61" s="124"/>
      <c r="X61" s="124"/>
      <c r="Y61" s="124"/>
      <c r="Z61" s="124"/>
      <c r="AA61" s="57"/>
      <c r="AB61" s="58"/>
      <c r="AC61" s="124"/>
      <c r="AD61" s="124"/>
      <c r="AE61" s="124"/>
      <c r="AF61" s="124"/>
      <c r="AG61" s="124"/>
      <c r="AH61" s="124"/>
      <c r="AI61" s="124"/>
      <c r="AJ61" s="57"/>
      <c r="AK61" s="58"/>
      <c r="AL61" s="60"/>
      <c r="AM61" s="60"/>
      <c r="AN61" s="60"/>
      <c r="AO61" s="57"/>
      <c r="AP61" s="57"/>
      <c r="AQ61" s="57"/>
    </row>
    <row r="62" spans="1:43" ht="12" customHeight="1">
      <c r="A62" s="652"/>
      <c r="B62" s="57"/>
      <c r="C62" s="57"/>
      <c r="D62" s="57"/>
      <c r="E62" s="57"/>
      <c r="F62" s="57" t="s">
        <v>621</v>
      </c>
      <c r="G62" s="57"/>
      <c r="H62" s="57"/>
      <c r="I62" s="57"/>
      <c r="J62" s="57"/>
      <c r="K62" s="57"/>
      <c r="L62" s="646"/>
      <c r="M62" s="57"/>
      <c r="N62" s="57"/>
      <c r="O62" s="57"/>
      <c r="P62" s="57"/>
      <c r="Q62" s="57"/>
      <c r="R62" s="124"/>
      <c r="S62" s="124"/>
      <c r="T62" s="124"/>
      <c r="U62" s="124"/>
      <c r="V62" s="124"/>
      <c r="W62" s="124"/>
      <c r="X62" s="124"/>
      <c r="Y62" s="124"/>
      <c r="Z62" s="124"/>
      <c r="AA62" s="57"/>
      <c r="AB62" s="58"/>
      <c r="AC62" s="124"/>
      <c r="AD62" s="124"/>
      <c r="AE62" s="124"/>
      <c r="AF62" s="124"/>
      <c r="AG62" s="124"/>
      <c r="AH62" s="124"/>
      <c r="AI62" s="124"/>
      <c r="AJ62" s="57"/>
      <c r="AK62" s="58"/>
      <c r="AL62" s="60"/>
      <c r="AM62" s="60"/>
      <c r="AN62" s="60"/>
      <c r="AO62" s="57"/>
      <c r="AP62" s="57"/>
      <c r="AQ62" s="57"/>
    </row>
    <row r="63" spans="1:43" ht="12" customHeight="1">
      <c r="A63" s="652"/>
      <c r="B63" s="57"/>
      <c r="C63" s="57"/>
      <c r="D63" s="57"/>
      <c r="E63" s="57"/>
      <c r="F63" s="57" t="s">
        <v>622</v>
      </c>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0"/>
      <c r="AP63" s="57"/>
      <c r="AQ63" s="57"/>
    </row>
    <row r="64" spans="1:4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3">
    <mergeCell ref="B21:E21"/>
    <mergeCell ref="F12:H12"/>
    <mergeCell ref="S59:AI59"/>
    <mergeCell ref="W53:AI53"/>
    <mergeCell ref="L54:L58"/>
    <mergeCell ref="W54:AI54"/>
    <mergeCell ref="X56:AI56"/>
    <mergeCell ref="AC57:AI57"/>
    <mergeCell ref="X41:AI41"/>
    <mergeCell ref="AC42:AI42"/>
    <mergeCell ref="S44:AI44"/>
    <mergeCell ref="L45:L52"/>
    <mergeCell ref="W45:AI45"/>
    <mergeCell ref="W46:AI46"/>
    <mergeCell ref="W47:AI47"/>
    <mergeCell ref="AA49:AG49"/>
    <mergeCell ref="W52:AI52"/>
    <mergeCell ref="W37:AI37"/>
    <mergeCell ref="W38:AI38"/>
    <mergeCell ref="W39:AI39"/>
    <mergeCell ref="B28:E28"/>
    <mergeCell ref="F28:H28"/>
    <mergeCell ref="W23:AI23"/>
    <mergeCell ref="W24:AI24"/>
    <mergeCell ref="F26:H26"/>
    <mergeCell ref="AD25:AG25"/>
    <mergeCell ref="S36:AI36"/>
    <mergeCell ref="AK11:AN11"/>
    <mergeCell ref="AO11:AQ11"/>
    <mergeCell ref="A12:A59"/>
    <mergeCell ref="L12:L19"/>
    <mergeCell ref="W12:AI12"/>
    <mergeCell ref="W13:AI13"/>
    <mergeCell ref="W14:AI14"/>
    <mergeCell ref="AA16:AG16"/>
    <mergeCell ref="AA18:AG18"/>
    <mergeCell ref="B22:E22"/>
    <mergeCell ref="AA27:AE27"/>
    <mergeCell ref="AC29:AF29"/>
    <mergeCell ref="F22:H22"/>
    <mergeCell ref="L21:L25"/>
    <mergeCell ref="W22:AI22"/>
    <mergeCell ref="F24:H24"/>
    <mergeCell ref="B11:E11"/>
    <mergeCell ref="F11:H11"/>
    <mergeCell ref="I11:L11"/>
    <mergeCell ref="M11:P11"/>
    <mergeCell ref="Q5:T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 ref="U5:AQ5"/>
  </mergeCells>
  <phoneticPr fontId="4"/>
  <dataValidations count="8">
    <dataValidation type="list" allowBlank="1" showInputMessage="1" showErrorMessage="1" sqref="B28" xr:uid="{00000000-0002-0000-1E00-000000000000}">
      <formula1>"□メゾネット,■メゾネット"</formula1>
    </dataValidation>
    <dataValidation type="list" allowBlank="1" showInputMessage="1" showErrorMessage="1" sqref="B22:E22" xr:uid="{00000000-0002-0000-1E00-000001000000}">
      <formula1>"■該当なし,□該当なし"</formula1>
    </dataValidation>
    <dataValidation type="list" allowBlank="1" showInputMessage="1" showErrorMessage="1" sqref="F28" xr:uid="{00000000-0002-0000-1E00-000002000000}">
      <formula1>"□ニ,■ニ"</formula1>
    </dataValidation>
    <dataValidation type="list" allowBlank="1" showInputMessage="1" showErrorMessage="1" sqref="F26" xr:uid="{00000000-0002-0000-1E00-000003000000}">
      <formula1>"□ハ,■ハ"</formula1>
    </dataValidation>
    <dataValidation type="list" allowBlank="1" showInputMessage="1" showErrorMessage="1" sqref="F24" xr:uid="{00000000-0002-0000-1E00-000004000000}">
      <formula1>"□ロ,■ロ"</formula1>
    </dataValidation>
    <dataValidation type="list" allowBlank="1" showInputMessage="1" showErrorMessage="1" sqref="F22" xr:uid="{00000000-0002-0000-1E00-000005000000}">
      <formula1>"□イ,■イ"</formula1>
    </dataValidation>
    <dataValidation type="list" allowBlank="1" showInputMessage="1" showErrorMessage="1" sqref="L53 AC51 W16 W55 Y57 T55:T57 AB55 S49 Y50:Y51 AF31 AC31 W18 AK12:AK16 S16 S18 Y19:Y20 Z25 W49 L20 W21 AF51 W26:W27 Y28:Y31 AF20 AC20 U32 V33 AE33 Z34 V25 W40 Y42 T40:T42 AB40" xr:uid="{00000000-0002-0000-1E00-000006000000}">
      <formula1>"■,□"</formula1>
    </dataValidation>
    <dataValidation type="list" allowBlank="1" showInputMessage="1" showErrorMessage="1" sqref="B21:E21" xr:uid="{00000000-0002-0000-1E00-000007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639</v>
      </c>
      <c r="AN1" s="1722"/>
      <c r="AO1" s="1722"/>
      <c r="AP1" s="1722"/>
      <c r="AQ1" s="1723"/>
    </row>
    <row r="2" spans="1:43"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24"/>
      <c r="AM2" s="1825" t="s">
        <v>267</v>
      </c>
      <c r="AN2" s="1826"/>
      <c r="AO2" s="1826"/>
      <c r="AP2" s="1732">
        <v>1</v>
      </c>
      <c r="AQ2" s="1830"/>
    </row>
    <row r="3" spans="1:43"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34"/>
      <c r="AM3" s="1827"/>
      <c r="AN3" s="1828"/>
      <c r="AO3" s="1828"/>
      <c r="AP3" s="1653"/>
      <c r="AQ3" s="1831"/>
    </row>
    <row r="4" spans="1:43"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36"/>
      <c r="AM4" s="1829"/>
      <c r="AN4" s="1731"/>
      <c r="AO4" s="1731"/>
      <c r="AP4" s="1654"/>
      <c r="AQ4" s="1832"/>
    </row>
    <row r="5" spans="1:43"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row>
    <row r="6" spans="1:4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0"/>
      <c r="AP6" s="57"/>
      <c r="AQ6" s="57"/>
    </row>
    <row r="7" spans="1:4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2691</v>
      </c>
    </row>
    <row r="8" spans="1:4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70"/>
      <c r="AP9" s="57"/>
      <c r="AQ9" s="57"/>
    </row>
    <row r="10" spans="1:4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row>
    <row r="11" spans="1:4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row>
    <row r="12" spans="1:43" ht="12" customHeight="1">
      <c r="A12" s="1628" t="s">
        <v>1256</v>
      </c>
      <c r="B12" s="146" t="s">
        <v>1583</v>
      </c>
      <c r="C12" s="147"/>
      <c r="D12" s="147"/>
      <c r="E12" s="148"/>
      <c r="F12" s="1953" t="str">
        <f>自己評価書表紙!O56</f>
        <v>-</v>
      </c>
      <c r="G12" s="1954"/>
      <c r="H12" s="1955"/>
      <c r="I12" s="525" t="s">
        <v>222</v>
      </c>
      <c r="J12" s="141"/>
      <c r="K12" s="172"/>
      <c r="L12" s="1972" t="s">
        <v>611</v>
      </c>
      <c r="M12" s="525" t="s">
        <v>612</v>
      </c>
      <c r="N12" s="141"/>
      <c r="O12" s="141"/>
      <c r="P12" s="172"/>
      <c r="Q12" s="141" t="s">
        <v>1581</v>
      </c>
      <c r="R12" s="141" t="s">
        <v>1274</v>
      </c>
      <c r="S12" s="141"/>
      <c r="T12" s="715"/>
      <c r="U12" s="173" t="s">
        <v>1275</v>
      </c>
      <c r="V12" s="141"/>
      <c r="W12" s="1965"/>
      <c r="X12" s="1965"/>
      <c r="Y12" s="1965"/>
      <c r="Z12" s="1965"/>
      <c r="AA12" s="1965"/>
      <c r="AB12" s="1965"/>
      <c r="AC12" s="1965"/>
      <c r="AD12" s="1965"/>
      <c r="AE12" s="1965"/>
      <c r="AF12" s="1965"/>
      <c r="AG12" s="1965"/>
      <c r="AH12" s="1965"/>
      <c r="AI12" s="1965"/>
      <c r="AJ12" s="174" t="s">
        <v>1317</v>
      </c>
      <c r="AK12" s="693" t="s">
        <v>1107</v>
      </c>
      <c r="AL12" s="59" t="s">
        <v>160</v>
      </c>
      <c r="AM12" s="59"/>
      <c r="AN12" s="647"/>
      <c r="AO12" s="525" t="s">
        <v>1682</v>
      </c>
      <c r="AP12" s="141" t="s">
        <v>1829</v>
      </c>
      <c r="AQ12" s="526"/>
    </row>
    <row r="13" spans="1:43" ht="12" customHeight="1">
      <c r="A13" s="1629"/>
      <c r="B13" s="119" t="s">
        <v>1276</v>
      </c>
      <c r="C13" s="57"/>
      <c r="D13" s="57"/>
      <c r="E13" s="103"/>
      <c r="F13" s="131"/>
      <c r="G13" s="124"/>
      <c r="H13" s="132"/>
      <c r="I13" s="119"/>
      <c r="J13" s="57"/>
      <c r="K13" s="103"/>
      <c r="L13" s="1969"/>
      <c r="M13" s="119" t="s">
        <v>220</v>
      </c>
      <c r="N13" s="57"/>
      <c r="O13" s="57"/>
      <c r="P13" s="103"/>
      <c r="Q13" s="57"/>
      <c r="R13" s="58" t="s">
        <v>1278</v>
      </c>
      <c r="S13" s="57"/>
      <c r="T13" s="698"/>
      <c r="U13" s="118" t="s">
        <v>1275</v>
      </c>
      <c r="V13" s="57"/>
      <c r="W13" s="1759"/>
      <c r="X13" s="1759"/>
      <c r="Y13" s="1759"/>
      <c r="Z13" s="1759"/>
      <c r="AA13" s="1759"/>
      <c r="AB13" s="1759"/>
      <c r="AC13" s="1759"/>
      <c r="AD13" s="1759"/>
      <c r="AE13" s="1759"/>
      <c r="AF13" s="1759"/>
      <c r="AG13" s="1759"/>
      <c r="AH13" s="1759"/>
      <c r="AI13" s="1759"/>
      <c r="AJ13" s="121" t="s">
        <v>1317</v>
      </c>
      <c r="AK13" s="682" t="s">
        <v>1107</v>
      </c>
      <c r="AL13" s="58" t="s">
        <v>1279</v>
      </c>
      <c r="AM13" s="58"/>
      <c r="AN13" s="60"/>
      <c r="AO13" s="119" t="s">
        <v>1682</v>
      </c>
      <c r="AP13" s="57" t="s">
        <v>1830</v>
      </c>
      <c r="AQ13" s="106"/>
    </row>
    <row r="14" spans="1:43" ht="12" customHeight="1">
      <c r="A14" s="1629"/>
      <c r="B14" s="119" t="s">
        <v>1280</v>
      </c>
      <c r="C14" s="57"/>
      <c r="D14" s="57"/>
      <c r="E14" s="103"/>
      <c r="F14" s="131"/>
      <c r="G14" s="124"/>
      <c r="H14" s="132"/>
      <c r="I14" s="119" t="s">
        <v>624</v>
      </c>
      <c r="J14" s="57"/>
      <c r="K14" s="103"/>
      <c r="L14" s="1969"/>
      <c r="M14" s="119" t="s">
        <v>614</v>
      </c>
      <c r="N14" s="57"/>
      <c r="O14" s="57"/>
      <c r="P14" s="103"/>
      <c r="Q14" s="175"/>
      <c r="R14" s="176" t="s">
        <v>214</v>
      </c>
      <c r="S14" s="177"/>
      <c r="T14" s="716"/>
      <c r="U14" s="178" t="s">
        <v>1275</v>
      </c>
      <c r="V14" s="175"/>
      <c r="W14" s="1966"/>
      <c r="X14" s="1966"/>
      <c r="Y14" s="1966"/>
      <c r="Z14" s="1966"/>
      <c r="AA14" s="1966"/>
      <c r="AB14" s="1966"/>
      <c r="AC14" s="1966"/>
      <c r="AD14" s="1966"/>
      <c r="AE14" s="1966"/>
      <c r="AF14" s="1966"/>
      <c r="AG14" s="1966"/>
      <c r="AH14" s="1966"/>
      <c r="AI14" s="1966"/>
      <c r="AJ14" s="179" t="s">
        <v>1317</v>
      </c>
      <c r="AK14" s="682" t="s">
        <v>1107</v>
      </c>
      <c r="AL14" s="58" t="s">
        <v>1618</v>
      </c>
      <c r="AM14" s="58"/>
      <c r="AN14" s="60"/>
      <c r="AO14" s="119"/>
      <c r="AP14" s="57"/>
      <c r="AQ14" s="106"/>
    </row>
    <row r="15" spans="1:43" ht="12" customHeight="1">
      <c r="A15" s="1629"/>
      <c r="B15" s="119" t="s">
        <v>1281</v>
      </c>
      <c r="C15" s="57"/>
      <c r="D15" s="57"/>
      <c r="E15" s="103"/>
      <c r="F15" s="131"/>
      <c r="G15" s="124"/>
      <c r="H15" s="132"/>
      <c r="I15" s="119" t="s">
        <v>625</v>
      </c>
      <c r="J15" s="57"/>
      <c r="K15" s="103"/>
      <c r="L15" s="1969"/>
      <c r="M15" s="119"/>
      <c r="N15" s="57"/>
      <c r="O15" s="57"/>
      <c r="P15" s="103"/>
      <c r="Q15" s="57" t="s">
        <v>512</v>
      </c>
      <c r="R15" s="57" t="s">
        <v>223</v>
      </c>
      <c r="S15" s="57"/>
      <c r="T15" s="57"/>
      <c r="U15" s="57"/>
      <c r="V15" s="120"/>
      <c r="W15" s="57"/>
      <c r="X15" s="57"/>
      <c r="Y15" s="57"/>
      <c r="Z15" s="57"/>
      <c r="AA15" s="57"/>
      <c r="AB15" s="58"/>
      <c r="AC15" s="57"/>
      <c r="AD15" s="57"/>
      <c r="AE15" s="170"/>
      <c r="AF15" s="170"/>
      <c r="AG15" s="170"/>
      <c r="AH15" s="170"/>
      <c r="AI15" s="57"/>
      <c r="AJ15" s="57"/>
      <c r="AK15" s="682" t="s">
        <v>1107</v>
      </c>
      <c r="AL15" s="58" t="s">
        <v>1640</v>
      </c>
      <c r="AM15" s="58"/>
      <c r="AN15" s="60"/>
      <c r="AO15" s="119"/>
      <c r="AP15" s="57"/>
      <c r="AQ15" s="106"/>
    </row>
    <row r="16" spans="1:43" ht="12" customHeight="1">
      <c r="A16" s="1629"/>
      <c r="B16" s="119" t="s">
        <v>633</v>
      </c>
      <c r="C16" s="57"/>
      <c r="D16" s="57"/>
      <c r="E16" s="103"/>
      <c r="F16" s="131"/>
      <c r="G16" s="124"/>
      <c r="H16" s="132"/>
      <c r="I16" s="119"/>
      <c r="J16" s="57"/>
      <c r="K16" s="103"/>
      <c r="L16" s="1969"/>
      <c r="M16" s="119"/>
      <c r="N16" s="57"/>
      <c r="O16" s="57"/>
      <c r="P16" s="103"/>
      <c r="Q16" s="57"/>
      <c r="R16" s="120" t="s">
        <v>224</v>
      </c>
      <c r="S16" s="714" t="s">
        <v>1107</v>
      </c>
      <c r="T16" s="57" t="s">
        <v>1283</v>
      </c>
      <c r="U16" s="57"/>
      <c r="V16" s="57"/>
      <c r="W16" s="714" t="s">
        <v>1107</v>
      </c>
      <c r="X16" s="58" t="s">
        <v>1284</v>
      </c>
      <c r="Y16" s="57"/>
      <c r="Z16" s="57"/>
      <c r="AA16" s="1759"/>
      <c r="AB16" s="1759"/>
      <c r="AC16" s="1759"/>
      <c r="AD16" s="1759"/>
      <c r="AE16" s="1759"/>
      <c r="AF16" s="1759"/>
      <c r="AG16" s="1759"/>
      <c r="AH16" s="57" t="s">
        <v>1587</v>
      </c>
      <c r="AI16" s="57"/>
      <c r="AJ16" s="103"/>
      <c r="AK16" s="682" t="s">
        <v>1107</v>
      </c>
      <c r="AL16" s="58" t="s">
        <v>1612</v>
      </c>
      <c r="AM16" s="58"/>
      <c r="AN16" s="60"/>
      <c r="AO16" s="119"/>
      <c r="AP16" s="57"/>
      <c r="AQ16" s="106"/>
    </row>
    <row r="17" spans="1:43" ht="12" customHeight="1">
      <c r="A17" s="1629"/>
      <c r="B17" s="119" t="s">
        <v>634</v>
      </c>
      <c r="C17" s="57"/>
      <c r="D17" s="57"/>
      <c r="E17" s="103"/>
      <c r="F17" s="131"/>
      <c r="G17" s="124"/>
      <c r="H17" s="132"/>
      <c r="I17" s="119"/>
      <c r="J17" s="57"/>
      <c r="K17" s="103"/>
      <c r="L17" s="1969"/>
      <c r="M17" s="119"/>
      <c r="N17" s="57"/>
      <c r="O17" s="57"/>
      <c r="P17" s="103"/>
      <c r="Q17" s="57" t="s">
        <v>1395</v>
      </c>
      <c r="R17" s="57" t="s">
        <v>1286</v>
      </c>
      <c r="S17" s="57"/>
      <c r="T17" s="57"/>
      <c r="U17" s="57"/>
      <c r="V17" s="57"/>
      <c r="W17" s="57"/>
      <c r="X17" s="57"/>
      <c r="Y17" s="57"/>
      <c r="Z17" s="57"/>
      <c r="AA17" s="57"/>
      <c r="AB17" s="58"/>
      <c r="AC17" s="58"/>
      <c r="AD17" s="58"/>
      <c r="AE17" s="58"/>
      <c r="AF17" s="57"/>
      <c r="AG17" s="57"/>
      <c r="AH17" s="57"/>
      <c r="AI17" s="57"/>
      <c r="AJ17" s="103"/>
      <c r="AK17" s="105"/>
      <c r="AL17" s="60"/>
      <c r="AM17" s="60"/>
      <c r="AN17" s="60"/>
      <c r="AO17" s="119"/>
      <c r="AP17" s="57"/>
      <c r="AQ17" s="106"/>
    </row>
    <row r="18" spans="1:43" ht="12" customHeight="1">
      <c r="A18" s="1629"/>
      <c r="B18" s="119" t="s">
        <v>234</v>
      </c>
      <c r="C18" s="57"/>
      <c r="D18" s="57"/>
      <c r="E18" s="103"/>
      <c r="F18" s="131"/>
      <c r="G18" s="124"/>
      <c r="H18" s="132"/>
      <c r="I18" s="119"/>
      <c r="J18" s="57"/>
      <c r="K18" s="103"/>
      <c r="L18" s="1969"/>
      <c r="M18" s="119"/>
      <c r="N18" s="57"/>
      <c r="O18" s="57"/>
      <c r="P18" s="103"/>
      <c r="Q18" s="57"/>
      <c r="R18" s="120" t="s">
        <v>983</v>
      </c>
      <c r="S18" s="714" t="s">
        <v>1107</v>
      </c>
      <c r="T18" s="57" t="s">
        <v>1283</v>
      </c>
      <c r="U18" s="57"/>
      <c r="V18" s="57"/>
      <c r="W18" s="714" t="s">
        <v>1107</v>
      </c>
      <c r="X18" s="58" t="s">
        <v>1284</v>
      </c>
      <c r="Y18" s="57"/>
      <c r="Z18" s="57"/>
      <c r="AA18" s="1759"/>
      <c r="AB18" s="1759"/>
      <c r="AC18" s="1759"/>
      <c r="AD18" s="1759"/>
      <c r="AE18" s="1759"/>
      <c r="AF18" s="1759"/>
      <c r="AG18" s="1759"/>
      <c r="AH18" s="57" t="s">
        <v>1587</v>
      </c>
      <c r="AI18" s="57"/>
      <c r="AJ18" s="103"/>
      <c r="AK18" s="105"/>
      <c r="AL18" s="60"/>
      <c r="AM18" s="60"/>
      <c r="AN18" s="60"/>
      <c r="AO18" s="119"/>
      <c r="AP18" s="57"/>
      <c r="AQ18" s="106"/>
    </row>
    <row r="19" spans="1:43" ht="12" customHeight="1">
      <c r="A19" s="1629"/>
      <c r="B19" s="119" t="s">
        <v>235</v>
      </c>
      <c r="C19" s="57"/>
      <c r="D19" s="57"/>
      <c r="E19" s="103"/>
      <c r="F19" s="131"/>
      <c r="G19" s="124"/>
      <c r="H19" s="132"/>
      <c r="I19" s="119"/>
      <c r="J19" s="57"/>
      <c r="K19" s="103"/>
      <c r="L19" s="1969"/>
      <c r="M19" s="119"/>
      <c r="N19" s="57"/>
      <c r="O19" s="57"/>
      <c r="P19" s="103"/>
      <c r="Q19" s="57"/>
      <c r="R19" s="57" t="s">
        <v>1588</v>
      </c>
      <c r="S19" s="57"/>
      <c r="T19" s="58"/>
      <c r="U19" s="58"/>
      <c r="V19" s="58"/>
      <c r="W19" s="58"/>
      <c r="X19" s="57"/>
      <c r="Y19" s="714" t="s">
        <v>1107</v>
      </c>
      <c r="Z19" s="57" t="s">
        <v>1228</v>
      </c>
      <c r="AA19" s="57"/>
      <c r="AB19" s="58"/>
      <c r="AC19" s="58"/>
      <c r="AD19" s="58"/>
      <c r="AE19" s="58"/>
      <c r="AF19" s="57"/>
      <c r="AG19" s="57"/>
      <c r="AH19" s="57"/>
      <c r="AI19" s="57"/>
      <c r="AJ19" s="103"/>
      <c r="AK19" s="105"/>
      <c r="AL19" s="60"/>
      <c r="AM19" s="60"/>
      <c r="AN19" s="60"/>
      <c r="AO19" s="119"/>
      <c r="AP19" s="57"/>
      <c r="AQ19" s="106"/>
    </row>
    <row r="20" spans="1:43" ht="12" customHeight="1">
      <c r="A20" s="1629"/>
      <c r="B20" s="57"/>
      <c r="C20" s="57"/>
      <c r="D20" s="57"/>
      <c r="E20" s="57"/>
      <c r="F20" s="119"/>
      <c r="G20" s="57"/>
      <c r="H20" s="103"/>
      <c r="I20" s="119"/>
      <c r="J20" s="57"/>
      <c r="K20" s="103"/>
      <c r="L20" s="697" t="s">
        <v>1107</v>
      </c>
      <c r="M20" s="119"/>
      <c r="N20" s="57"/>
      <c r="O20" s="57"/>
      <c r="P20" s="103"/>
      <c r="Q20" s="57"/>
      <c r="R20" s="58"/>
      <c r="S20" s="57"/>
      <c r="T20" s="57"/>
      <c r="U20" s="57"/>
      <c r="V20" s="57"/>
      <c r="W20" s="57"/>
      <c r="X20" s="57"/>
      <c r="Y20" s="714" t="s">
        <v>1107</v>
      </c>
      <c r="Z20" s="57" t="s">
        <v>1291</v>
      </c>
      <c r="AA20" s="57"/>
      <c r="AB20" s="57" t="s">
        <v>271</v>
      </c>
      <c r="AC20" s="714" t="s">
        <v>1107</v>
      </c>
      <c r="AD20" s="57" t="s">
        <v>746</v>
      </c>
      <c r="AF20" s="714" t="s">
        <v>1107</v>
      </c>
      <c r="AG20" s="57" t="s">
        <v>916</v>
      </c>
      <c r="AH20" s="120" t="s">
        <v>779</v>
      </c>
      <c r="AI20" s="57"/>
      <c r="AJ20" s="103"/>
      <c r="AK20" s="105"/>
      <c r="AL20" s="60"/>
      <c r="AM20" s="60"/>
      <c r="AN20" s="60"/>
      <c r="AO20" s="119"/>
      <c r="AP20" s="57"/>
      <c r="AQ20" s="106"/>
    </row>
    <row r="21" spans="1:43" ht="12" customHeight="1">
      <c r="A21" s="1629"/>
      <c r="B21" s="1686" t="str">
        <f>IF(自己評価書表紙!A56="□","■選択無","□選択無")</f>
        <v>■選択無</v>
      </c>
      <c r="C21" s="1687"/>
      <c r="D21" s="1687"/>
      <c r="E21" s="1692"/>
      <c r="F21" s="131"/>
      <c r="G21" s="124"/>
      <c r="H21" s="132"/>
      <c r="I21" s="119"/>
      <c r="J21" s="57"/>
      <c r="K21" s="103"/>
      <c r="L21" s="1969" t="s">
        <v>163</v>
      </c>
      <c r="M21" s="122"/>
      <c r="N21" s="111"/>
      <c r="O21" s="111"/>
      <c r="P21" s="152"/>
      <c r="Q21" s="57" t="s">
        <v>1353</v>
      </c>
      <c r="R21" s="57" t="s">
        <v>616</v>
      </c>
      <c r="S21" s="111"/>
      <c r="T21" s="111"/>
      <c r="U21" s="111"/>
      <c r="V21" s="111"/>
      <c r="W21" s="718" t="s">
        <v>1107</v>
      </c>
      <c r="X21" s="111" t="s">
        <v>1294</v>
      </c>
      <c r="Y21" s="111"/>
      <c r="Z21" s="113"/>
      <c r="AA21" s="111"/>
      <c r="AB21" s="111" t="s">
        <v>1777</v>
      </c>
      <c r="AC21" s="111"/>
      <c r="AD21" s="111"/>
      <c r="AE21" s="113"/>
      <c r="AF21" s="111"/>
      <c r="AG21" s="111"/>
      <c r="AH21" s="111"/>
      <c r="AI21" s="111"/>
      <c r="AJ21" s="103"/>
      <c r="AK21" s="105"/>
      <c r="AL21" s="60"/>
      <c r="AM21" s="60"/>
      <c r="AN21" s="60"/>
      <c r="AO21" s="119"/>
      <c r="AP21" s="57"/>
      <c r="AQ21" s="106"/>
    </row>
    <row r="22" spans="1:43" ht="12" customHeight="1">
      <c r="A22" s="1629"/>
      <c r="B22" s="1956" t="s">
        <v>236</v>
      </c>
      <c r="C22" s="1957"/>
      <c r="D22" s="1957"/>
      <c r="E22" s="1958"/>
      <c r="F22" s="1962" t="s">
        <v>1290</v>
      </c>
      <c r="G22" s="1653"/>
      <c r="H22" s="1831"/>
      <c r="I22" s="119"/>
      <c r="J22" s="57"/>
      <c r="K22" s="103"/>
      <c r="L22" s="1969"/>
      <c r="M22" s="545" t="s">
        <v>1273</v>
      </c>
      <c r="N22" s="139"/>
      <c r="O22" s="139"/>
      <c r="P22" s="181"/>
      <c r="Q22" s="109" t="s">
        <v>1030</v>
      </c>
      <c r="R22" s="109" t="s">
        <v>1274</v>
      </c>
      <c r="S22" s="57"/>
      <c r="T22" s="698"/>
      <c r="U22" s="118" t="s">
        <v>1275</v>
      </c>
      <c r="V22" s="57"/>
      <c r="W22" s="1759"/>
      <c r="X22" s="1759"/>
      <c r="Y22" s="1759"/>
      <c r="Z22" s="1759"/>
      <c r="AA22" s="1759"/>
      <c r="AB22" s="1759"/>
      <c r="AC22" s="1759"/>
      <c r="AD22" s="1759"/>
      <c r="AE22" s="1759"/>
      <c r="AF22" s="1759"/>
      <c r="AG22" s="1759"/>
      <c r="AH22" s="1759"/>
      <c r="AI22" s="1759"/>
      <c r="AJ22" s="181" t="s">
        <v>1317</v>
      </c>
      <c r="AK22" s="105"/>
      <c r="AL22" s="60"/>
      <c r="AM22" s="60"/>
      <c r="AN22" s="60"/>
      <c r="AO22" s="119"/>
      <c r="AP22" s="57"/>
      <c r="AQ22" s="106"/>
    </row>
    <row r="23" spans="1:43" ht="12" customHeight="1">
      <c r="A23" s="1629"/>
      <c r="B23" s="119"/>
      <c r="C23" s="57"/>
      <c r="D23" s="57"/>
      <c r="E23" s="103"/>
      <c r="F23" s="131"/>
      <c r="G23" s="124"/>
      <c r="H23" s="132"/>
      <c r="I23" s="119"/>
      <c r="J23" s="57"/>
      <c r="K23" s="103"/>
      <c r="L23" s="1969"/>
      <c r="M23" s="578" t="s">
        <v>407</v>
      </c>
      <c r="N23" s="118"/>
      <c r="O23" s="118"/>
      <c r="P23" s="121"/>
      <c r="Q23" s="57"/>
      <c r="R23" s="58" t="s">
        <v>1278</v>
      </c>
      <c r="S23" s="57"/>
      <c r="T23" s="698"/>
      <c r="U23" s="118" t="s">
        <v>1275</v>
      </c>
      <c r="V23" s="57"/>
      <c r="W23" s="1759"/>
      <c r="X23" s="1759"/>
      <c r="Y23" s="1759"/>
      <c r="Z23" s="1759"/>
      <c r="AA23" s="1759"/>
      <c r="AB23" s="1759"/>
      <c r="AC23" s="1759"/>
      <c r="AD23" s="1759"/>
      <c r="AE23" s="1759"/>
      <c r="AF23" s="1759"/>
      <c r="AG23" s="1759"/>
      <c r="AH23" s="1759"/>
      <c r="AI23" s="1759"/>
      <c r="AJ23" s="121" t="s">
        <v>1317</v>
      </c>
      <c r="AK23" s="105"/>
      <c r="AL23" s="60"/>
      <c r="AM23" s="60"/>
      <c r="AN23" s="60"/>
      <c r="AO23" s="119"/>
      <c r="AP23" s="57"/>
      <c r="AQ23" s="106"/>
    </row>
    <row r="24" spans="1:43" ht="12" customHeight="1">
      <c r="A24" s="1629"/>
      <c r="B24" s="119"/>
      <c r="C24" s="57"/>
      <c r="D24" s="57"/>
      <c r="E24" s="103"/>
      <c r="F24" s="1962" t="s">
        <v>1292</v>
      </c>
      <c r="G24" s="1653"/>
      <c r="H24" s="1831"/>
      <c r="I24" s="119"/>
      <c r="J24" s="57"/>
      <c r="K24" s="103"/>
      <c r="L24" s="1969"/>
      <c r="M24" s="119"/>
      <c r="N24" s="57"/>
      <c r="O24" s="57"/>
      <c r="P24" s="103"/>
      <c r="Q24" s="175"/>
      <c r="R24" s="176" t="s">
        <v>1589</v>
      </c>
      <c r="S24" s="177"/>
      <c r="T24" s="716"/>
      <c r="U24" s="178" t="s">
        <v>1275</v>
      </c>
      <c r="V24" s="175"/>
      <c r="W24" s="1966"/>
      <c r="X24" s="1966"/>
      <c r="Y24" s="1966"/>
      <c r="Z24" s="1966"/>
      <c r="AA24" s="1966"/>
      <c r="AB24" s="1966"/>
      <c r="AC24" s="1966"/>
      <c r="AD24" s="1966"/>
      <c r="AE24" s="1966"/>
      <c r="AF24" s="1966"/>
      <c r="AG24" s="1966"/>
      <c r="AH24" s="1966"/>
      <c r="AI24" s="1966"/>
      <c r="AJ24" s="179" t="s">
        <v>1317</v>
      </c>
      <c r="AK24" s="105"/>
      <c r="AL24" s="60"/>
      <c r="AM24" s="60"/>
      <c r="AN24" s="60"/>
      <c r="AO24" s="119"/>
      <c r="AP24" s="57"/>
      <c r="AQ24" s="106"/>
    </row>
    <row r="25" spans="1:43" ht="12" customHeight="1">
      <c r="A25" s="1629"/>
      <c r="B25" s="119"/>
      <c r="C25" s="57"/>
      <c r="D25" s="57"/>
      <c r="E25" s="103"/>
      <c r="F25" s="131"/>
      <c r="G25" s="124"/>
      <c r="H25" s="132"/>
      <c r="I25" s="119"/>
      <c r="J25" s="57"/>
      <c r="K25" s="103"/>
      <c r="L25" s="1969"/>
      <c r="M25" s="119"/>
      <c r="N25" s="57"/>
      <c r="O25" s="57"/>
      <c r="P25" s="103"/>
      <c r="Q25" s="57" t="s">
        <v>512</v>
      </c>
      <c r="R25" s="58" t="s">
        <v>1282</v>
      </c>
      <c r="S25" s="57"/>
      <c r="T25" s="57"/>
      <c r="U25" s="120" t="s">
        <v>422</v>
      </c>
      <c r="V25" s="714" t="s">
        <v>1107</v>
      </c>
      <c r="W25" s="57" t="s">
        <v>1283</v>
      </c>
      <c r="X25" s="57"/>
      <c r="Y25" s="57"/>
      <c r="Z25" s="714" t="s">
        <v>1107</v>
      </c>
      <c r="AA25" s="58" t="s">
        <v>1284</v>
      </c>
      <c r="AB25" s="57"/>
      <c r="AC25" s="57"/>
      <c r="AD25" s="1967"/>
      <c r="AE25" s="1967"/>
      <c r="AF25" s="1967"/>
      <c r="AG25" s="1967"/>
      <c r="AH25" s="57" t="s">
        <v>1587</v>
      </c>
      <c r="AI25" s="57"/>
      <c r="AJ25" s="180"/>
      <c r="AK25" s="105"/>
      <c r="AL25" s="60"/>
      <c r="AM25" s="60"/>
      <c r="AN25" s="60"/>
      <c r="AO25" s="119"/>
      <c r="AP25" s="57"/>
      <c r="AQ25" s="106"/>
    </row>
    <row r="26" spans="1:43" ht="12" customHeight="1">
      <c r="A26" s="1629"/>
      <c r="B26" s="119"/>
      <c r="C26" s="57"/>
      <c r="D26" s="57"/>
      <c r="E26" s="103"/>
      <c r="F26" s="1962" t="s">
        <v>1297</v>
      </c>
      <c r="G26" s="1653"/>
      <c r="H26" s="1831"/>
      <c r="I26" s="119"/>
      <c r="J26" s="57"/>
      <c r="K26" s="103"/>
      <c r="L26" s="651"/>
      <c r="M26" s="119"/>
      <c r="N26" s="57"/>
      <c r="O26" s="57"/>
      <c r="P26" s="103"/>
      <c r="Q26" s="57" t="s">
        <v>424</v>
      </c>
      <c r="R26" s="57" t="s">
        <v>1286</v>
      </c>
      <c r="S26" s="57"/>
      <c r="T26" s="57"/>
      <c r="U26" s="57"/>
      <c r="V26" s="57"/>
      <c r="W26" s="714" t="s">
        <v>1107</v>
      </c>
      <c r="X26" s="58" t="s">
        <v>1287</v>
      </c>
      <c r="Y26" s="57"/>
      <c r="Z26" s="57"/>
      <c r="AA26" s="58"/>
      <c r="AB26" s="57"/>
      <c r="AC26" s="57"/>
      <c r="AD26" s="57"/>
      <c r="AE26" s="57"/>
      <c r="AF26" s="57"/>
      <c r="AG26" s="57"/>
      <c r="AH26" s="57"/>
      <c r="AI26" s="57"/>
      <c r="AJ26" s="103"/>
      <c r="AK26" s="105"/>
      <c r="AL26" s="60"/>
      <c r="AM26" s="60"/>
      <c r="AN26" s="60"/>
      <c r="AO26" s="119"/>
      <c r="AP26" s="57"/>
      <c r="AQ26" s="106"/>
    </row>
    <row r="27" spans="1:43" ht="12" customHeight="1">
      <c r="A27" s="1629"/>
      <c r="B27" s="119"/>
      <c r="C27" s="57"/>
      <c r="D27" s="57"/>
      <c r="E27" s="103"/>
      <c r="F27" s="131"/>
      <c r="G27" s="124"/>
      <c r="H27" s="132"/>
      <c r="I27" s="119"/>
      <c r="J27" s="57"/>
      <c r="K27" s="103"/>
      <c r="L27" s="642"/>
      <c r="M27" s="119"/>
      <c r="N27" s="57"/>
      <c r="O27" s="57"/>
      <c r="P27" s="103"/>
      <c r="Q27" s="57"/>
      <c r="R27" s="57"/>
      <c r="S27" s="57"/>
      <c r="T27" s="57"/>
      <c r="U27" s="57"/>
      <c r="V27" s="57"/>
      <c r="W27" s="714" t="s">
        <v>1107</v>
      </c>
      <c r="X27" s="57" t="s">
        <v>1289</v>
      </c>
      <c r="Y27" s="57"/>
      <c r="Z27" s="57" t="s">
        <v>1222</v>
      </c>
      <c r="AA27" s="1759"/>
      <c r="AB27" s="1759"/>
      <c r="AC27" s="1759"/>
      <c r="AD27" s="1759"/>
      <c r="AE27" s="1759"/>
      <c r="AF27" s="57" t="s">
        <v>1223</v>
      </c>
      <c r="AG27" s="57"/>
      <c r="AH27" s="57"/>
      <c r="AI27" s="57"/>
      <c r="AJ27" s="103"/>
      <c r="AK27" s="105"/>
      <c r="AL27" s="60"/>
      <c r="AM27" s="60"/>
      <c r="AN27" s="60"/>
      <c r="AO27" s="119"/>
      <c r="AP27" s="57"/>
      <c r="AQ27" s="106"/>
    </row>
    <row r="28" spans="1:43" ht="12" customHeight="1">
      <c r="A28" s="1629"/>
      <c r="B28" s="1959" t="s">
        <v>1302</v>
      </c>
      <c r="C28" s="1960"/>
      <c r="D28" s="1960"/>
      <c r="E28" s="1961"/>
      <c r="F28" s="1962" t="s">
        <v>1303</v>
      </c>
      <c r="G28" s="1653"/>
      <c r="H28" s="1831"/>
      <c r="I28" s="119"/>
      <c r="J28" s="57"/>
      <c r="K28" s="103"/>
      <c r="L28" s="642"/>
      <c r="M28" s="119"/>
      <c r="N28" s="57"/>
      <c r="O28" s="57"/>
      <c r="P28" s="103"/>
      <c r="Q28" s="57"/>
      <c r="R28" s="57"/>
      <c r="S28" s="57"/>
      <c r="T28" s="57"/>
      <c r="U28" s="57"/>
      <c r="V28" s="57"/>
      <c r="W28" s="57"/>
      <c r="X28" s="57"/>
      <c r="Y28" s="714" t="s">
        <v>1107</v>
      </c>
      <c r="Z28" s="57" t="s">
        <v>1283</v>
      </c>
      <c r="AA28" s="57"/>
      <c r="AB28" s="58"/>
      <c r="AC28" s="58"/>
      <c r="AD28" s="58"/>
      <c r="AE28" s="58"/>
      <c r="AF28" s="57"/>
      <c r="AG28" s="57"/>
      <c r="AH28" s="57"/>
      <c r="AI28" s="57"/>
      <c r="AJ28" s="103"/>
      <c r="AK28" s="105"/>
      <c r="AL28" s="60"/>
      <c r="AM28" s="60"/>
      <c r="AN28" s="60"/>
      <c r="AO28" s="119"/>
      <c r="AP28" s="57"/>
      <c r="AQ28" s="106"/>
    </row>
    <row r="29" spans="1:43" ht="12" customHeight="1">
      <c r="A29" s="1629"/>
      <c r="B29" s="57"/>
      <c r="C29" s="57"/>
      <c r="D29" s="57"/>
      <c r="E29" s="57"/>
      <c r="F29" s="131"/>
      <c r="G29" s="124"/>
      <c r="H29" s="132"/>
      <c r="I29" s="119"/>
      <c r="J29" s="57"/>
      <c r="K29" s="103"/>
      <c r="L29" s="642"/>
      <c r="M29" s="119"/>
      <c r="N29" s="570"/>
      <c r="O29" s="570"/>
      <c r="P29" s="639"/>
      <c r="Q29" s="57"/>
      <c r="R29" s="57"/>
      <c r="S29" s="57"/>
      <c r="T29" s="57"/>
      <c r="U29" s="57"/>
      <c r="V29" s="57"/>
      <c r="W29" s="57"/>
      <c r="X29" s="57"/>
      <c r="Y29" s="714" t="s">
        <v>1107</v>
      </c>
      <c r="Z29" s="58" t="s">
        <v>1284</v>
      </c>
      <c r="AA29" s="57"/>
      <c r="AB29" s="57"/>
      <c r="AC29" s="1759"/>
      <c r="AD29" s="1759"/>
      <c r="AE29" s="1759"/>
      <c r="AF29" s="1759"/>
      <c r="AG29" s="57" t="s">
        <v>1223</v>
      </c>
      <c r="AH29" s="57"/>
      <c r="AI29" s="57"/>
      <c r="AJ29" s="103"/>
      <c r="AK29" s="105"/>
      <c r="AL29" s="60"/>
      <c r="AM29" s="60"/>
      <c r="AN29" s="60"/>
      <c r="AO29" s="119"/>
      <c r="AP29" s="57"/>
      <c r="AQ29" s="106"/>
    </row>
    <row r="30" spans="1:43" ht="12" customHeight="1">
      <c r="A30" s="1629"/>
      <c r="B30" s="57"/>
      <c r="C30" s="57"/>
      <c r="D30" s="57"/>
      <c r="E30" s="57"/>
      <c r="F30" s="119"/>
      <c r="G30" s="57"/>
      <c r="H30" s="103"/>
      <c r="I30" s="119"/>
      <c r="J30" s="57"/>
      <c r="K30" s="103"/>
      <c r="L30" s="642"/>
      <c r="M30" s="119"/>
      <c r="N30" s="570"/>
      <c r="O30" s="570"/>
      <c r="P30" s="639"/>
      <c r="Q30" s="57"/>
      <c r="R30" s="57" t="s">
        <v>1588</v>
      </c>
      <c r="S30" s="57"/>
      <c r="T30" s="58"/>
      <c r="U30" s="58"/>
      <c r="V30" s="58"/>
      <c r="W30" s="58"/>
      <c r="X30" s="57"/>
      <c r="Y30" s="714" t="s">
        <v>1107</v>
      </c>
      <c r="Z30" s="57" t="s">
        <v>1228</v>
      </c>
      <c r="AA30" s="57"/>
      <c r="AB30" s="58"/>
      <c r="AC30" s="58"/>
      <c r="AD30" s="58"/>
      <c r="AE30" s="58"/>
      <c r="AF30" s="57"/>
      <c r="AG30" s="57"/>
      <c r="AH30" s="57"/>
      <c r="AI30" s="57"/>
      <c r="AJ30" s="103"/>
      <c r="AK30" s="105"/>
      <c r="AL30" s="60"/>
      <c r="AM30" s="60"/>
      <c r="AN30" s="60"/>
      <c r="AO30" s="119"/>
      <c r="AP30" s="57"/>
      <c r="AQ30" s="106"/>
    </row>
    <row r="31" spans="1:43" ht="12" customHeight="1">
      <c r="A31" s="1629"/>
      <c r="B31" s="57"/>
      <c r="C31" s="57"/>
      <c r="D31" s="57"/>
      <c r="E31" s="57"/>
      <c r="F31" s="119"/>
      <c r="G31" s="57"/>
      <c r="H31" s="103"/>
      <c r="I31" s="119"/>
      <c r="J31" s="57"/>
      <c r="K31" s="103"/>
      <c r="L31" s="642"/>
      <c r="M31" s="119"/>
      <c r="N31" s="57"/>
      <c r="O31" s="57"/>
      <c r="P31" s="103"/>
      <c r="Q31" s="57"/>
      <c r="R31" s="58"/>
      <c r="S31" s="57"/>
      <c r="T31" s="57"/>
      <c r="U31" s="57"/>
      <c r="V31" s="57"/>
      <c r="W31" s="57"/>
      <c r="X31" s="57"/>
      <c r="Y31" s="714" t="s">
        <v>1107</v>
      </c>
      <c r="Z31" s="57" t="s">
        <v>1291</v>
      </c>
      <c r="AA31" s="57"/>
      <c r="AB31" s="57" t="s">
        <v>271</v>
      </c>
      <c r="AC31" s="714" t="s">
        <v>1107</v>
      </c>
      <c r="AD31" s="57" t="s">
        <v>746</v>
      </c>
      <c r="AF31" s="714" t="s">
        <v>1107</v>
      </c>
      <c r="AG31" s="57" t="s">
        <v>916</v>
      </c>
      <c r="AH31" s="120" t="s">
        <v>779</v>
      </c>
      <c r="AI31" s="57"/>
      <c r="AJ31" s="103"/>
      <c r="AK31" s="105"/>
      <c r="AL31" s="60"/>
      <c r="AM31" s="60"/>
      <c r="AN31" s="60"/>
      <c r="AO31" s="119"/>
      <c r="AP31" s="57"/>
      <c r="AQ31" s="106"/>
    </row>
    <row r="32" spans="1:43" ht="12" customHeight="1">
      <c r="A32" s="1629"/>
      <c r="B32" s="57"/>
      <c r="C32" s="57"/>
      <c r="D32" s="57"/>
      <c r="E32" s="57"/>
      <c r="F32" s="119"/>
      <c r="G32" s="57"/>
      <c r="H32" s="103"/>
      <c r="I32" s="119"/>
      <c r="J32" s="57"/>
      <c r="K32" s="103"/>
      <c r="L32" s="642"/>
      <c r="M32" s="119"/>
      <c r="N32" s="57"/>
      <c r="O32" s="57"/>
      <c r="P32" s="103"/>
      <c r="Q32" s="57" t="s">
        <v>520</v>
      </c>
      <c r="R32" s="57" t="s">
        <v>1293</v>
      </c>
      <c r="S32" s="57"/>
      <c r="T32" s="57" t="s">
        <v>444</v>
      </c>
      <c r="U32" s="714" t="s">
        <v>1107</v>
      </c>
      <c r="V32" s="57" t="s">
        <v>1294</v>
      </c>
      <c r="W32" s="57"/>
      <c r="X32" s="58"/>
      <c r="Y32" s="57"/>
      <c r="Z32" s="57" t="s">
        <v>1777</v>
      </c>
      <c r="AA32" s="57"/>
      <c r="AB32" s="58"/>
      <c r="AC32" s="58"/>
      <c r="AD32" s="58"/>
      <c r="AE32" s="58"/>
      <c r="AF32" s="57"/>
      <c r="AG32" s="57"/>
      <c r="AH32" s="57"/>
      <c r="AI32" s="57"/>
      <c r="AJ32" s="103"/>
      <c r="AK32" s="105"/>
      <c r="AL32" s="60"/>
      <c r="AM32" s="60"/>
      <c r="AN32" s="60"/>
      <c r="AO32" s="119"/>
      <c r="AP32" s="57"/>
      <c r="AQ32" s="106"/>
    </row>
    <row r="33" spans="1:43" ht="12" customHeight="1">
      <c r="A33" s="1629"/>
      <c r="B33" s="57"/>
      <c r="C33" s="57"/>
      <c r="D33" s="57"/>
      <c r="E33" s="57"/>
      <c r="F33" s="119"/>
      <c r="G33" s="57"/>
      <c r="H33" s="103"/>
      <c r="I33" s="119"/>
      <c r="J33" s="57"/>
      <c r="K33" s="103"/>
      <c r="L33" s="642"/>
      <c r="M33" s="119"/>
      <c r="N33" s="57"/>
      <c r="O33" s="57"/>
      <c r="P33" s="103"/>
      <c r="Q33" s="57"/>
      <c r="R33" s="57" t="s">
        <v>1295</v>
      </c>
      <c r="S33" s="57"/>
      <c r="T33" s="57"/>
      <c r="U33" s="57"/>
      <c r="V33" s="714" t="s">
        <v>1107</v>
      </c>
      <c r="W33" s="57" t="s">
        <v>1296</v>
      </c>
      <c r="X33" s="57"/>
      <c r="Y33" s="57"/>
      <c r="Z33" s="57"/>
      <c r="AA33" s="57"/>
      <c r="AB33" s="57"/>
      <c r="AC33" s="57"/>
      <c r="AD33" s="57"/>
      <c r="AE33" s="714" t="s">
        <v>1107</v>
      </c>
      <c r="AF33" s="57" t="s">
        <v>692</v>
      </c>
      <c r="AG33" s="57"/>
      <c r="AH33" s="57"/>
      <c r="AI33" s="57"/>
      <c r="AJ33" s="103"/>
      <c r="AK33" s="105"/>
      <c r="AL33" s="60"/>
      <c r="AM33" s="60"/>
      <c r="AN33" s="60"/>
      <c r="AO33" s="119"/>
      <c r="AP33" s="57"/>
      <c r="AQ33" s="106"/>
    </row>
    <row r="34" spans="1:43" ht="12" customHeight="1">
      <c r="A34" s="1629"/>
      <c r="B34" s="57"/>
      <c r="C34" s="57"/>
      <c r="D34" s="57"/>
      <c r="E34" s="57"/>
      <c r="F34" s="119"/>
      <c r="G34" s="57"/>
      <c r="H34" s="103"/>
      <c r="I34" s="119"/>
      <c r="J34" s="57"/>
      <c r="K34" s="103"/>
      <c r="L34" s="642"/>
      <c r="M34" s="119"/>
      <c r="N34" s="57"/>
      <c r="O34" s="57"/>
      <c r="P34" s="103"/>
      <c r="Q34" s="57"/>
      <c r="R34" s="57" t="s">
        <v>1298</v>
      </c>
      <c r="S34" s="57"/>
      <c r="T34" s="57"/>
      <c r="U34" s="57"/>
      <c r="V34" s="57"/>
      <c r="W34" s="57"/>
      <c r="X34" s="57"/>
      <c r="Y34" s="57"/>
      <c r="Z34" s="714" t="s">
        <v>1107</v>
      </c>
      <c r="AA34" s="57" t="s">
        <v>1299</v>
      </c>
      <c r="AB34" s="57"/>
      <c r="AC34" s="57"/>
      <c r="AD34" s="57"/>
      <c r="AE34" s="57"/>
      <c r="AF34" s="57"/>
      <c r="AG34" s="57"/>
      <c r="AH34" s="57"/>
      <c r="AI34" s="57"/>
      <c r="AJ34" s="103"/>
      <c r="AK34" s="105"/>
      <c r="AL34" s="60"/>
      <c r="AM34" s="60"/>
      <c r="AN34" s="60"/>
      <c r="AO34" s="119"/>
      <c r="AP34" s="57"/>
      <c r="AQ34" s="106"/>
    </row>
    <row r="35" spans="1:43" ht="12" customHeight="1">
      <c r="A35" s="1629"/>
      <c r="B35" s="57"/>
      <c r="C35" s="57"/>
      <c r="D35" s="57"/>
      <c r="E35" s="57"/>
      <c r="F35" s="119"/>
      <c r="G35" s="57"/>
      <c r="H35" s="103"/>
      <c r="I35" s="119"/>
      <c r="J35" s="57"/>
      <c r="K35" s="103"/>
      <c r="L35" s="642"/>
      <c r="M35" s="119"/>
      <c r="N35" s="138" t="s">
        <v>1300</v>
      </c>
      <c r="O35" s="109"/>
      <c r="P35" s="110"/>
      <c r="Q35" s="138" t="s">
        <v>1050</v>
      </c>
      <c r="R35" s="109" t="s">
        <v>1301</v>
      </c>
      <c r="S35" s="109"/>
      <c r="T35" s="109"/>
      <c r="U35" s="109"/>
      <c r="V35" s="109"/>
      <c r="W35" s="153"/>
      <c r="X35" s="136"/>
      <c r="Y35" s="109"/>
      <c r="Z35" s="109"/>
      <c r="AA35" s="109"/>
      <c r="AB35" s="109"/>
      <c r="AC35" s="109"/>
      <c r="AD35" s="109"/>
      <c r="AE35" s="109"/>
      <c r="AF35" s="109"/>
      <c r="AG35" s="109"/>
      <c r="AH35" s="109"/>
      <c r="AI35" s="109"/>
      <c r="AJ35" s="110"/>
      <c r="AK35" s="105"/>
      <c r="AL35" s="60"/>
      <c r="AM35" s="60"/>
      <c r="AN35" s="60"/>
      <c r="AO35" s="119"/>
      <c r="AP35" s="57"/>
      <c r="AQ35" s="106"/>
    </row>
    <row r="36" spans="1:43" ht="12" customHeight="1">
      <c r="A36" s="1629"/>
      <c r="B36" s="57"/>
      <c r="C36" s="57"/>
      <c r="D36" s="57"/>
      <c r="E36" s="57"/>
      <c r="F36" s="119"/>
      <c r="G36" s="57"/>
      <c r="H36" s="103"/>
      <c r="I36" s="119"/>
      <c r="J36" s="57"/>
      <c r="K36" s="103"/>
      <c r="L36" s="642"/>
      <c r="M36" s="119"/>
      <c r="N36" s="119" t="s">
        <v>1304</v>
      </c>
      <c r="O36" s="57"/>
      <c r="P36" s="103"/>
      <c r="Q36" s="119"/>
      <c r="R36" s="57" t="s">
        <v>266</v>
      </c>
      <c r="S36" s="1755"/>
      <c r="T36" s="1755"/>
      <c r="U36" s="1755"/>
      <c r="V36" s="1755"/>
      <c r="W36" s="1755"/>
      <c r="X36" s="1755"/>
      <c r="Y36" s="1755"/>
      <c r="Z36" s="1755"/>
      <c r="AA36" s="1755"/>
      <c r="AB36" s="1755"/>
      <c r="AC36" s="1755"/>
      <c r="AD36" s="1755"/>
      <c r="AE36" s="1755"/>
      <c r="AF36" s="1755"/>
      <c r="AG36" s="1755"/>
      <c r="AH36" s="1755"/>
      <c r="AI36" s="1755"/>
      <c r="AJ36" s="103" t="s">
        <v>1398</v>
      </c>
      <c r="AK36" s="105"/>
      <c r="AL36" s="60"/>
      <c r="AM36" s="60"/>
      <c r="AN36" s="60"/>
      <c r="AO36" s="119"/>
      <c r="AP36" s="57"/>
      <c r="AQ36" s="106"/>
    </row>
    <row r="37" spans="1:43" ht="12" customHeight="1">
      <c r="A37" s="1629"/>
      <c r="B37" s="57"/>
      <c r="C37" s="57"/>
      <c r="D37" s="57"/>
      <c r="E37" s="57"/>
      <c r="F37" s="119"/>
      <c r="G37" s="57"/>
      <c r="H37" s="103"/>
      <c r="I37" s="119"/>
      <c r="J37" s="57"/>
      <c r="K37" s="103"/>
      <c r="L37" s="642"/>
      <c r="M37" s="138" t="s">
        <v>606</v>
      </c>
      <c r="N37" s="109"/>
      <c r="O37" s="109"/>
      <c r="P37" s="110"/>
      <c r="Q37" s="138" t="s">
        <v>1734</v>
      </c>
      <c r="R37" s="109" t="s">
        <v>1274</v>
      </c>
      <c r="S37" s="57"/>
      <c r="T37" s="698"/>
      <c r="U37" s="118" t="s">
        <v>1275</v>
      </c>
      <c r="V37" s="57"/>
      <c r="W37" s="1759"/>
      <c r="X37" s="1759"/>
      <c r="Y37" s="1759"/>
      <c r="Z37" s="1759"/>
      <c r="AA37" s="1759"/>
      <c r="AB37" s="1759"/>
      <c r="AC37" s="1759"/>
      <c r="AD37" s="1759"/>
      <c r="AE37" s="1759"/>
      <c r="AF37" s="1759"/>
      <c r="AG37" s="1759"/>
      <c r="AH37" s="1759"/>
      <c r="AI37" s="1759"/>
      <c r="AJ37" s="181" t="s">
        <v>1317</v>
      </c>
      <c r="AK37" s="105"/>
      <c r="AL37" s="60"/>
      <c r="AM37" s="60"/>
      <c r="AN37" s="60"/>
      <c r="AO37" s="119"/>
      <c r="AP37" s="57"/>
      <c r="AQ37" s="106"/>
    </row>
    <row r="38" spans="1:43" ht="12" customHeight="1">
      <c r="A38" s="1629"/>
      <c r="B38" s="57"/>
      <c r="C38" s="57"/>
      <c r="D38" s="57"/>
      <c r="E38" s="57"/>
      <c r="F38" s="119"/>
      <c r="G38" s="57"/>
      <c r="H38" s="103"/>
      <c r="I38" s="119"/>
      <c r="J38" s="57"/>
      <c r="K38" s="103"/>
      <c r="L38" s="642"/>
      <c r="M38" s="119" t="s">
        <v>407</v>
      </c>
      <c r="N38" s="57"/>
      <c r="O38" s="57"/>
      <c r="P38" s="103"/>
      <c r="Q38" s="119"/>
      <c r="R38" s="58" t="s">
        <v>1278</v>
      </c>
      <c r="S38" s="57"/>
      <c r="T38" s="698"/>
      <c r="U38" s="118" t="s">
        <v>1275</v>
      </c>
      <c r="V38" s="57"/>
      <c r="W38" s="1759"/>
      <c r="X38" s="1759"/>
      <c r="Y38" s="1759"/>
      <c r="Z38" s="1759"/>
      <c r="AA38" s="1759"/>
      <c r="AB38" s="1759"/>
      <c r="AC38" s="1759"/>
      <c r="AD38" s="1759"/>
      <c r="AE38" s="1759"/>
      <c r="AF38" s="1759"/>
      <c r="AG38" s="1759"/>
      <c r="AH38" s="1759"/>
      <c r="AI38" s="1759"/>
      <c r="AJ38" s="121" t="s">
        <v>1317</v>
      </c>
      <c r="AK38" s="105"/>
      <c r="AL38" s="60"/>
      <c r="AM38" s="60"/>
      <c r="AN38" s="60"/>
      <c r="AO38" s="119"/>
      <c r="AP38" s="57"/>
      <c r="AQ38" s="106"/>
    </row>
    <row r="39" spans="1:43" ht="12" customHeight="1">
      <c r="A39" s="1629"/>
      <c r="B39" s="57"/>
      <c r="C39" s="57"/>
      <c r="D39" s="57"/>
      <c r="E39" s="57"/>
      <c r="F39" s="119"/>
      <c r="G39" s="57"/>
      <c r="H39" s="103"/>
      <c r="I39" s="119"/>
      <c r="J39" s="57"/>
      <c r="K39" s="103"/>
      <c r="L39" s="642"/>
      <c r="M39" s="119"/>
      <c r="N39" s="57"/>
      <c r="O39" s="57"/>
      <c r="P39" s="103"/>
      <c r="Q39" s="182"/>
      <c r="R39" s="176" t="s">
        <v>1589</v>
      </c>
      <c r="S39" s="177"/>
      <c r="T39" s="716"/>
      <c r="U39" s="178" t="s">
        <v>1275</v>
      </c>
      <c r="V39" s="175"/>
      <c r="W39" s="1966"/>
      <c r="X39" s="1966"/>
      <c r="Y39" s="1966"/>
      <c r="Z39" s="1966"/>
      <c r="AA39" s="1966"/>
      <c r="AB39" s="1966"/>
      <c r="AC39" s="1966"/>
      <c r="AD39" s="1966"/>
      <c r="AE39" s="1966"/>
      <c r="AF39" s="1966"/>
      <c r="AG39" s="1966"/>
      <c r="AH39" s="1966"/>
      <c r="AI39" s="1966"/>
      <c r="AJ39" s="179" t="s">
        <v>1317</v>
      </c>
      <c r="AK39" s="105"/>
      <c r="AL39" s="60"/>
      <c r="AM39" s="60"/>
      <c r="AN39" s="60"/>
      <c r="AO39" s="119"/>
      <c r="AP39" s="57"/>
      <c r="AQ39" s="106"/>
    </row>
    <row r="40" spans="1:43" ht="12" customHeight="1">
      <c r="A40" s="1629"/>
      <c r="B40" s="57"/>
      <c r="C40" s="57"/>
      <c r="D40" s="57"/>
      <c r="E40" s="57"/>
      <c r="F40" s="119"/>
      <c r="G40" s="57"/>
      <c r="H40" s="103"/>
      <c r="I40" s="119"/>
      <c r="J40" s="57"/>
      <c r="K40" s="103"/>
      <c r="L40" s="642"/>
      <c r="M40" s="119"/>
      <c r="N40" s="57"/>
      <c r="O40" s="57"/>
      <c r="P40" s="103"/>
      <c r="Q40" s="119" t="s">
        <v>512</v>
      </c>
      <c r="R40" s="57" t="s">
        <v>607</v>
      </c>
      <c r="S40" s="57"/>
      <c r="T40" s="714" t="s">
        <v>1107</v>
      </c>
      <c r="U40" s="57" t="s">
        <v>608</v>
      </c>
      <c r="V40" s="57"/>
      <c r="W40" s="714" t="s">
        <v>1107</v>
      </c>
      <c r="X40" s="57" t="s">
        <v>1590</v>
      </c>
      <c r="Y40" s="57"/>
      <c r="Z40" s="57"/>
      <c r="AA40" s="57"/>
      <c r="AB40" s="714" t="s">
        <v>1107</v>
      </c>
      <c r="AC40" s="58" t="s">
        <v>617</v>
      </c>
      <c r="AD40" s="58"/>
      <c r="AE40" s="58"/>
      <c r="AF40" s="170"/>
      <c r="AG40" s="170"/>
      <c r="AH40" s="170"/>
      <c r="AI40" s="170"/>
      <c r="AJ40" s="180"/>
      <c r="AK40" s="105"/>
      <c r="AL40" s="60"/>
      <c r="AM40" s="60"/>
      <c r="AN40" s="60"/>
      <c r="AO40" s="119"/>
      <c r="AP40" s="57"/>
      <c r="AQ40" s="106"/>
    </row>
    <row r="41" spans="1:43" ht="12" customHeight="1">
      <c r="A41" s="1629"/>
      <c r="B41" s="57"/>
      <c r="C41" s="57"/>
      <c r="D41" s="57"/>
      <c r="E41" s="57"/>
      <c r="F41" s="119"/>
      <c r="G41" s="57"/>
      <c r="H41" s="103"/>
      <c r="I41" s="119"/>
      <c r="J41" s="57"/>
      <c r="K41" s="103"/>
      <c r="L41" s="642"/>
      <c r="M41" s="119"/>
      <c r="N41" s="57"/>
      <c r="O41" s="57"/>
      <c r="P41" s="103"/>
      <c r="Q41" s="119"/>
      <c r="R41" s="57"/>
      <c r="S41" s="57"/>
      <c r="T41" s="714" t="s">
        <v>1107</v>
      </c>
      <c r="U41" s="58" t="s">
        <v>609</v>
      </c>
      <c r="V41" s="58"/>
      <c r="W41" s="58"/>
      <c r="X41" s="1759"/>
      <c r="Y41" s="1759"/>
      <c r="Z41" s="1759"/>
      <c r="AA41" s="1759"/>
      <c r="AB41" s="1759"/>
      <c r="AC41" s="1759"/>
      <c r="AD41" s="1759"/>
      <c r="AE41" s="1759"/>
      <c r="AF41" s="1759"/>
      <c r="AG41" s="1759"/>
      <c r="AH41" s="1759"/>
      <c r="AI41" s="1759"/>
      <c r="AJ41" s="180" t="s">
        <v>1591</v>
      </c>
      <c r="AK41" s="105"/>
      <c r="AL41" s="60"/>
      <c r="AM41" s="60"/>
      <c r="AN41" s="60"/>
      <c r="AO41" s="119"/>
      <c r="AP41" s="57"/>
      <c r="AQ41" s="106"/>
    </row>
    <row r="42" spans="1:43" ht="12" customHeight="1">
      <c r="A42" s="1629"/>
      <c r="B42" s="57"/>
      <c r="C42" s="57"/>
      <c r="D42" s="57"/>
      <c r="E42" s="57"/>
      <c r="F42" s="119"/>
      <c r="G42" s="57"/>
      <c r="H42" s="103"/>
      <c r="I42" s="119"/>
      <c r="J42" s="57"/>
      <c r="K42" s="103"/>
      <c r="L42" s="642"/>
      <c r="M42" s="119"/>
      <c r="N42" s="57"/>
      <c r="O42" s="57"/>
      <c r="P42" s="103"/>
      <c r="Q42" s="119" t="s">
        <v>424</v>
      </c>
      <c r="R42" s="57" t="s">
        <v>610</v>
      </c>
      <c r="S42" s="57"/>
      <c r="T42" s="714" t="s">
        <v>1107</v>
      </c>
      <c r="U42" s="57" t="s">
        <v>1283</v>
      </c>
      <c r="V42" s="57"/>
      <c r="W42" s="57"/>
      <c r="X42" s="57"/>
      <c r="Y42" s="714" t="s">
        <v>1107</v>
      </c>
      <c r="Z42" s="58" t="s">
        <v>609</v>
      </c>
      <c r="AA42" s="57"/>
      <c r="AB42" s="58"/>
      <c r="AC42" s="1814"/>
      <c r="AD42" s="1814"/>
      <c r="AE42" s="1814"/>
      <c r="AF42" s="1814"/>
      <c r="AG42" s="1814"/>
      <c r="AH42" s="1814"/>
      <c r="AI42" s="1814"/>
      <c r="AJ42" s="180" t="s">
        <v>1591</v>
      </c>
      <c r="AK42" s="105"/>
      <c r="AL42" s="60"/>
      <c r="AM42" s="60"/>
      <c r="AN42" s="60"/>
      <c r="AO42" s="119"/>
      <c r="AP42" s="57"/>
      <c r="AQ42" s="106"/>
    </row>
    <row r="43" spans="1:43" ht="12" customHeight="1">
      <c r="A43" s="1629"/>
      <c r="B43" s="57"/>
      <c r="C43" s="57"/>
      <c r="D43" s="57"/>
      <c r="E43" s="57"/>
      <c r="F43" s="119"/>
      <c r="G43" s="57"/>
      <c r="H43" s="103"/>
      <c r="I43" s="119"/>
      <c r="J43" s="57"/>
      <c r="K43" s="103"/>
      <c r="L43" s="642"/>
      <c r="M43" s="138" t="s">
        <v>1763</v>
      </c>
      <c r="N43" s="109"/>
      <c r="O43" s="109"/>
      <c r="P43" s="110"/>
      <c r="Q43" s="138" t="s">
        <v>424</v>
      </c>
      <c r="R43" s="109" t="s">
        <v>1301</v>
      </c>
      <c r="S43" s="109"/>
      <c r="T43" s="109"/>
      <c r="U43" s="109"/>
      <c r="V43" s="109"/>
      <c r="W43" s="109"/>
      <c r="X43" s="109"/>
      <c r="Y43" s="109"/>
      <c r="Z43" s="109"/>
      <c r="AA43" s="109"/>
      <c r="AB43" s="153"/>
      <c r="AC43" s="153"/>
      <c r="AD43" s="109"/>
      <c r="AE43" s="153"/>
      <c r="AF43" s="153"/>
      <c r="AG43" s="109"/>
      <c r="AH43" s="109"/>
      <c r="AI43" s="109"/>
      <c r="AJ43" s="110"/>
      <c r="AK43" s="105"/>
      <c r="AL43" s="60"/>
      <c r="AM43" s="60"/>
      <c r="AN43" s="60"/>
      <c r="AO43" s="119"/>
      <c r="AP43" s="57"/>
      <c r="AQ43" s="106"/>
    </row>
    <row r="44" spans="1:43" ht="12" customHeight="1">
      <c r="A44" s="1629"/>
      <c r="B44" s="57"/>
      <c r="C44" s="57"/>
      <c r="D44" s="57"/>
      <c r="E44" s="57"/>
      <c r="F44" s="119"/>
      <c r="G44" s="57"/>
      <c r="H44" s="103"/>
      <c r="I44" s="119"/>
      <c r="J44" s="57"/>
      <c r="K44" s="103"/>
      <c r="L44" s="643"/>
      <c r="M44" s="122"/>
      <c r="N44" s="111"/>
      <c r="O44" s="111"/>
      <c r="P44" s="152"/>
      <c r="Q44" s="122"/>
      <c r="R44" s="111" t="s">
        <v>1222</v>
      </c>
      <c r="S44" s="1755"/>
      <c r="T44" s="1755"/>
      <c r="U44" s="1755"/>
      <c r="V44" s="1755"/>
      <c r="W44" s="1755"/>
      <c r="X44" s="1755"/>
      <c r="Y44" s="1755"/>
      <c r="Z44" s="1755"/>
      <c r="AA44" s="1755"/>
      <c r="AB44" s="1755"/>
      <c r="AC44" s="1755"/>
      <c r="AD44" s="1755"/>
      <c r="AE44" s="1755"/>
      <c r="AF44" s="1755"/>
      <c r="AG44" s="1755"/>
      <c r="AH44" s="1755"/>
      <c r="AI44" s="1755"/>
      <c r="AJ44" s="152" t="s">
        <v>1223</v>
      </c>
      <c r="AK44" s="105"/>
      <c r="AL44" s="60"/>
      <c r="AM44" s="60"/>
      <c r="AN44" s="60"/>
      <c r="AO44" s="119"/>
      <c r="AP44" s="57"/>
      <c r="AQ44" s="106"/>
    </row>
    <row r="45" spans="1:43" ht="12" customHeight="1">
      <c r="A45" s="1629"/>
      <c r="B45" s="57"/>
      <c r="C45" s="57"/>
      <c r="D45" s="57"/>
      <c r="E45" s="57"/>
      <c r="F45" s="119"/>
      <c r="G45" s="57"/>
      <c r="H45" s="103"/>
      <c r="I45" s="119"/>
      <c r="J45" s="57"/>
      <c r="K45" s="103"/>
      <c r="L45" s="1968" t="s">
        <v>618</v>
      </c>
      <c r="M45" s="138" t="s">
        <v>220</v>
      </c>
      <c r="N45" s="109"/>
      <c r="O45" s="109"/>
      <c r="P45" s="110"/>
      <c r="Q45" s="138" t="s">
        <v>512</v>
      </c>
      <c r="R45" s="109" t="s">
        <v>1274</v>
      </c>
      <c r="S45" s="109"/>
      <c r="T45" s="698"/>
      <c r="U45" s="118" t="s">
        <v>1275</v>
      </c>
      <c r="V45" s="57"/>
      <c r="W45" s="1759"/>
      <c r="X45" s="1759"/>
      <c r="Y45" s="1759"/>
      <c r="Z45" s="1759"/>
      <c r="AA45" s="1759"/>
      <c r="AB45" s="1759"/>
      <c r="AC45" s="1759"/>
      <c r="AD45" s="1759"/>
      <c r="AE45" s="1759"/>
      <c r="AF45" s="1759"/>
      <c r="AG45" s="1759"/>
      <c r="AH45" s="1759"/>
      <c r="AI45" s="1759"/>
      <c r="AJ45" s="181" t="s">
        <v>1317</v>
      </c>
      <c r="AK45" s="105"/>
      <c r="AL45" s="60"/>
      <c r="AM45" s="60"/>
      <c r="AN45" s="60"/>
      <c r="AO45" s="119"/>
      <c r="AP45" s="57"/>
      <c r="AQ45" s="106"/>
    </row>
    <row r="46" spans="1:43" ht="12" customHeight="1">
      <c r="A46" s="1629"/>
      <c r="B46" s="57"/>
      <c r="C46" s="57"/>
      <c r="D46" s="57"/>
      <c r="E46" s="57"/>
      <c r="F46" s="119"/>
      <c r="G46" s="57"/>
      <c r="H46" s="103"/>
      <c r="I46" s="119"/>
      <c r="J46" s="57"/>
      <c r="K46" s="103"/>
      <c r="L46" s="1969"/>
      <c r="M46" s="119" t="s">
        <v>614</v>
      </c>
      <c r="N46" s="57"/>
      <c r="O46" s="57"/>
      <c r="P46" s="103"/>
      <c r="Q46" s="119"/>
      <c r="R46" s="58" t="s">
        <v>1278</v>
      </c>
      <c r="S46" s="57"/>
      <c r="T46" s="698"/>
      <c r="U46" s="118" t="s">
        <v>1275</v>
      </c>
      <c r="V46" s="57"/>
      <c r="W46" s="1759"/>
      <c r="X46" s="1759"/>
      <c r="Y46" s="1759"/>
      <c r="Z46" s="1759"/>
      <c r="AA46" s="1759"/>
      <c r="AB46" s="1759"/>
      <c r="AC46" s="1759"/>
      <c r="AD46" s="1759"/>
      <c r="AE46" s="1759"/>
      <c r="AF46" s="1759"/>
      <c r="AG46" s="1759"/>
      <c r="AH46" s="1759"/>
      <c r="AI46" s="1759"/>
      <c r="AJ46" s="121" t="s">
        <v>1317</v>
      </c>
      <c r="AK46" s="105"/>
      <c r="AL46" s="60"/>
      <c r="AM46" s="60"/>
      <c r="AN46" s="60"/>
      <c r="AO46" s="119"/>
      <c r="AP46" s="57"/>
      <c r="AQ46" s="106"/>
    </row>
    <row r="47" spans="1:43" ht="12" customHeight="1">
      <c r="A47" s="1629"/>
      <c r="B47" s="57"/>
      <c r="C47" s="57"/>
      <c r="D47" s="57"/>
      <c r="E47" s="57"/>
      <c r="F47" s="119"/>
      <c r="G47" s="57"/>
      <c r="H47" s="103"/>
      <c r="I47" s="119"/>
      <c r="J47" s="57"/>
      <c r="K47" s="103"/>
      <c r="L47" s="1969"/>
      <c r="M47" s="119"/>
      <c r="N47" s="57"/>
      <c r="O47" s="57"/>
      <c r="P47" s="103"/>
      <c r="Q47" s="182"/>
      <c r="R47" s="176" t="s">
        <v>1589</v>
      </c>
      <c r="S47" s="177"/>
      <c r="T47" s="716"/>
      <c r="U47" s="178" t="s">
        <v>1275</v>
      </c>
      <c r="V47" s="175"/>
      <c r="W47" s="1966"/>
      <c r="X47" s="1966"/>
      <c r="Y47" s="1966"/>
      <c r="Z47" s="1966"/>
      <c r="AA47" s="1966"/>
      <c r="AB47" s="1966"/>
      <c r="AC47" s="1966"/>
      <c r="AD47" s="1966"/>
      <c r="AE47" s="1966"/>
      <c r="AF47" s="1966"/>
      <c r="AG47" s="1966"/>
      <c r="AH47" s="1966"/>
      <c r="AI47" s="1966"/>
      <c r="AJ47" s="179" t="s">
        <v>1317</v>
      </c>
      <c r="AK47" s="105"/>
      <c r="AL47" s="60"/>
      <c r="AM47" s="60"/>
      <c r="AN47" s="60"/>
      <c r="AO47" s="119"/>
      <c r="AP47" s="57"/>
      <c r="AQ47" s="106"/>
    </row>
    <row r="48" spans="1:43" ht="12" customHeight="1">
      <c r="A48" s="1629"/>
      <c r="B48" s="57"/>
      <c r="C48" s="57"/>
      <c r="D48" s="57"/>
      <c r="E48" s="57"/>
      <c r="F48" s="119"/>
      <c r="G48" s="57"/>
      <c r="H48" s="103"/>
      <c r="I48" s="119"/>
      <c r="J48" s="57"/>
      <c r="K48" s="103"/>
      <c r="L48" s="1969"/>
      <c r="M48" s="119"/>
      <c r="N48" s="57"/>
      <c r="O48" s="57"/>
      <c r="P48" s="103"/>
      <c r="Q48" s="119" t="s">
        <v>512</v>
      </c>
      <c r="R48" s="57" t="s">
        <v>1286</v>
      </c>
      <c r="S48" s="57"/>
      <c r="T48" s="57"/>
      <c r="U48" s="57"/>
      <c r="V48" s="57"/>
      <c r="W48" s="57"/>
      <c r="X48" s="57"/>
      <c r="Y48" s="57"/>
      <c r="Z48" s="57"/>
      <c r="AA48" s="57"/>
      <c r="AB48" s="58"/>
      <c r="AC48" s="58"/>
      <c r="AD48" s="58"/>
      <c r="AE48" s="58"/>
      <c r="AF48" s="57"/>
      <c r="AG48" s="57"/>
      <c r="AH48" s="57"/>
      <c r="AI48" s="57"/>
      <c r="AJ48" s="103"/>
      <c r="AK48" s="105"/>
      <c r="AL48" s="60"/>
      <c r="AM48" s="60"/>
      <c r="AN48" s="60"/>
      <c r="AO48" s="119"/>
      <c r="AP48" s="57"/>
      <c r="AQ48" s="106"/>
    </row>
    <row r="49" spans="1:43" ht="12" customHeight="1">
      <c r="A49" s="1629"/>
      <c r="B49" s="57"/>
      <c r="C49" s="57"/>
      <c r="D49" s="57"/>
      <c r="E49" s="57"/>
      <c r="F49" s="119"/>
      <c r="G49" s="57"/>
      <c r="H49" s="103"/>
      <c r="I49" s="119"/>
      <c r="J49" s="57"/>
      <c r="K49" s="103"/>
      <c r="L49" s="1969"/>
      <c r="M49" s="119"/>
      <c r="N49" s="57"/>
      <c r="O49" s="57"/>
      <c r="P49" s="103"/>
      <c r="Q49" s="119"/>
      <c r="R49" s="120" t="s">
        <v>983</v>
      </c>
      <c r="S49" s="714" t="s">
        <v>1107</v>
      </c>
      <c r="T49" s="57" t="s">
        <v>1283</v>
      </c>
      <c r="U49" s="57"/>
      <c r="V49" s="57"/>
      <c r="W49" s="714" t="s">
        <v>1107</v>
      </c>
      <c r="X49" s="58" t="s">
        <v>1284</v>
      </c>
      <c r="Y49" s="57"/>
      <c r="Z49" s="57"/>
      <c r="AA49" s="1759"/>
      <c r="AB49" s="1759"/>
      <c r="AC49" s="1759"/>
      <c r="AD49" s="1759"/>
      <c r="AE49" s="1759"/>
      <c r="AF49" s="1759"/>
      <c r="AG49" s="1759"/>
      <c r="AH49" s="57" t="s">
        <v>1587</v>
      </c>
      <c r="AI49" s="57"/>
      <c r="AJ49" s="103"/>
      <c r="AK49" s="105"/>
      <c r="AL49" s="60"/>
      <c r="AM49" s="60"/>
      <c r="AN49" s="60"/>
      <c r="AO49" s="119"/>
      <c r="AP49" s="57"/>
      <c r="AQ49" s="106"/>
    </row>
    <row r="50" spans="1:43" ht="12" customHeight="1">
      <c r="A50" s="1629"/>
      <c r="B50" s="57"/>
      <c r="C50" s="57"/>
      <c r="D50" s="57"/>
      <c r="E50" s="57"/>
      <c r="F50" s="119"/>
      <c r="G50" s="57"/>
      <c r="H50" s="103"/>
      <c r="I50" s="119"/>
      <c r="J50" s="57"/>
      <c r="K50" s="103"/>
      <c r="L50" s="1969"/>
      <c r="M50" s="119"/>
      <c r="N50" s="57"/>
      <c r="O50" s="57"/>
      <c r="P50" s="103"/>
      <c r="Q50" s="119"/>
      <c r="R50" s="57" t="s">
        <v>1588</v>
      </c>
      <c r="S50" s="57"/>
      <c r="T50" s="58"/>
      <c r="U50" s="58"/>
      <c r="V50" s="58"/>
      <c r="W50" s="58"/>
      <c r="X50" s="57"/>
      <c r="Y50" s="714" t="s">
        <v>1107</v>
      </c>
      <c r="Z50" s="57" t="s">
        <v>1228</v>
      </c>
      <c r="AA50" s="57"/>
      <c r="AB50" s="58"/>
      <c r="AC50" s="58"/>
      <c r="AD50" s="58"/>
      <c r="AE50" s="58"/>
      <c r="AF50" s="57"/>
      <c r="AG50" s="57"/>
      <c r="AH50" s="57"/>
      <c r="AI50" s="57"/>
      <c r="AJ50" s="103"/>
      <c r="AK50" s="105"/>
      <c r="AL50" s="60"/>
      <c r="AM50" s="60"/>
      <c r="AN50" s="60"/>
      <c r="AO50" s="119"/>
      <c r="AP50" s="57"/>
      <c r="AQ50" s="106"/>
    </row>
    <row r="51" spans="1:43" ht="12" customHeight="1">
      <c r="A51" s="1629"/>
      <c r="B51" s="57"/>
      <c r="C51" s="57"/>
      <c r="D51" s="57"/>
      <c r="E51" s="57"/>
      <c r="F51" s="119"/>
      <c r="G51" s="57"/>
      <c r="H51" s="103"/>
      <c r="I51" s="119"/>
      <c r="J51" s="57"/>
      <c r="K51" s="103"/>
      <c r="L51" s="1969"/>
      <c r="M51" s="122"/>
      <c r="N51" s="111"/>
      <c r="O51" s="111"/>
      <c r="P51" s="152"/>
      <c r="Q51" s="119"/>
      <c r="R51" s="113"/>
      <c r="S51" s="111"/>
      <c r="T51" s="111"/>
      <c r="U51" s="111"/>
      <c r="V51" s="111"/>
      <c r="W51" s="111"/>
      <c r="X51" s="111"/>
      <c r="Y51" s="718" t="s">
        <v>1107</v>
      </c>
      <c r="Z51" s="111" t="s">
        <v>1291</v>
      </c>
      <c r="AA51" s="111"/>
      <c r="AB51" s="111" t="s">
        <v>271</v>
      </c>
      <c r="AC51" s="718" t="s">
        <v>1107</v>
      </c>
      <c r="AD51" s="111" t="s">
        <v>746</v>
      </c>
      <c r="AE51" s="663"/>
      <c r="AF51" s="718" t="s">
        <v>1107</v>
      </c>
      <c r="AG51" s="111" t="s">
        <v>916</v>
      </c>
      <c r="AH51" s="145" t="s">
        <v>779</v>
      </c>
      <c r="AI51" s="111"/>
      <c r="AJ51" s="103"/>
      <c r="AK51" s="105"/>
      <c r="AL51" s="60"/>
      <c r="AM51" s="60"/>
      <c r="AN51" s="60"/>
      <c r="AO51" s="119"/>
      <c r="AP51" s="57"/>
      <c r="AQ51" s="106"/>
    </row>
    <row r="52" spans="1:43" ht="12" customHeight="1">
      <c r="A52" s="1629"/>
      <c r="B52" s="57"/>
      <c r="C52" s="57"/>
      <c r="D52" s="57"/>
      <c r="E52" s="57"/>
      <c r="F52" s="119"/>
      <c r="G52" s="57"/>
      <c r="H52" s="103"/>
      <c r="I52" s="119"/>
      <c r="J52" s="57"/>
      <c r="K52" s="103"/>
      <c r="L52" s="1969"/>
      <c r="M52" s="138" t="s">
        <v>606</v>
      </c>
      <c r="N52" s="109"/>
      <c r="O52" s="109"/>
      <c r="P52" s="110"/>
      <c r="Q52" s="138" t="s">
        <v>1734</v>
      </c>
      <c r="R52" s="57" t="s">
        <v>1274</v>
      </c>
      <c r="S52" s="57"/>
      <c r="T52" s="698"/>
      <c r="U52" s="118" t="s">
        <v>1275</v>
      </c>
      <c r="V52" s="57"/>
      <c r="W52" s="1759"/>
      <c r="X52" s="1759"/>
      <c r="Y52" s="1759"/>
      <c r="Z52" s="1759"/>
      <c r="AA52" s="1759"/>
      <c r="AB52" s="1759"/>
      <c r="AC52" s="1759"/>
      <c r="AD52" s="1759"/>
      <c r="AE52" s="1759"/>
      <c r="AF52" s="1759"/>
      <c r="AG52" s="1759"/>
      <c r="AH52" s="1759"/>
      <c r="AI52" s="1759"/>
      <c r="AJ52" s="181" t="s">
        <v>1317</v>
      </c>
      <c r="AK52" s="105"/>
      <c r="AL52" s="60"/>
      <c r="AM52" s="60"/>
      <c r="AN52" s="60"/>
      <c r="AO52" s="119"/>
      <c r="AP52" s="57"/>
      <c r="AQ52" s="106"/>
    </row>
    <row r="53" spans="1:43" ht="12" customHeight="1">
      <c r="A53" s="1629"/>
      <c r="B53" s="57"/>
      <c r="C53" s="57"/>
      <c r="D53" s="57"/>
      <c r="E53" s="57"/>
      <c r="F53" s="119"/>
      <c r="G53" s="57"/>
      <c r="H53" s="103"/>
      <c r="I53" s="119"/>
      <c r="J53" s="57"/>
      <c r="K53" s="103"/>
      <c r="L53" s="697" t="s">
        <v>1107</v>
      </c>
      <c r="M53" s="119" t="s">
        <v>407</v>
      </c>
      <c r="N53" s="57"/>
      <c r="O53" s="57"/>
      <c r="P53" s="103"/>
      <c r="Q53" s="119"/>
      <c r="R53" s="58" t="s">
        <v>1278</v>
      </c>
      <c r="S53" s="57"/>
      <c r="T53" s="698"/>
      <c r="U53" s="118" t="s">
        <v>1275</v>
      </c>
      <c r="V53" s="57"/>
      <c r="W53" s="1759"/>
      <c r="X53" s="1759"/>
      <c r="Y53" s="1759"/>
      <c r="Z53" s="1759"/>
      <c r="AA53" s="1759"/>
      <c r="AB53" s="1759"/>
      <c r="AC53" s="1759"/>
      <c r="AD53" s="1759"/>
      <c r="AE53" s="1759"/>
      <c r="AF53" s="1759"/>
      <c r="AG53" s="1759"/>
      <c r="AH53" s="1759"/>
      <c r="AI53" s="1759"/>
      <c r="AJ53" s="121" t="s">
        <v>1317</v>
      </c>
      <c r="AK53" s="105"/>
      <c r="AL53" s="60"/>
      <c r="AM53" s="60"/>
      <c r="AN53" s="60"/>
      <c r="AO53" s="119"/>
      <c r="AP53" s="57"/>
      <c r="AQ53" s="106"/>
    </row>
    <row r="54" spans="1:43" ht="12" customHeight="1">
      <c r="A54" s="1629"/>
      <c r="B54" s="57"/>
      <c r="C54" s="57"/>
      <c r="D54" s="57"/>
      <c r="E54" s="57"/>
      <c r="F54" s="119"/>
      <c r="G54" s="57"/>
      <c r="H54" s="103"/>
      <c r="I54" s="119"/>
      <c r="J54" s="57"/>
      <c r="K54" s="103"/>
      <c r="L54" s="1969" t="s">
        <v>163</v>
      </c>
      <c r="M54" s="119"/>
      <c r="N54" s="57"/>
      <c r="O54" s="57"/>
      <c r="P54" s="103"/>
      <c r="Q54" s="182"/>
      <c r="R54" s="176" t="s">
        <v>221</v>
      </c>
      <c r="S54" s="177"/>
      <c r="T54" s="716"/>
      <c r="U54" s="178" t="s">
        <v>1275</v>
      </c>
      <c r="V54" s="175"/>
      <c r="W54" s="1966"/>
      <c r="X54" s="1966"/>
      <c r="Y54" s="1966"/>
      <c r="Z54" s="1966"/>
      <c r="AA54" s="1966"/>
      <c r="AB54" s="1966"/>
      <c r="AC54" s="1966"/>
      <c r="AD54" s="1966"/>
      <c r="AE54" s="1966"/>
      <c r="AF54" s="1966"/>
      <c r="AG54" s="1966"/>
      <c r="AH54" s="1966"/>
      <c r="AI54" s="1966"/>
      <c r="AJ54" s="179" t="s">
        <v>1317</v>
      </c>
      <c r="AK54" s="105"/>
      <c r="AL54" s="60"/>
      <c r="AM54" s="60"/>
      <c r="AN54" s="60"/>
      <c r="AO54" s="119"/>
      <c r="AP54" s="57"/>
      <c r="AQ54" s="106"/>
    </row>
    <row r="55" spans="1:43" ht="12" customHeight="1">
      <c r="A55" s="1629"/>
      <c r="B55" s="57"/>
      <c r="C55" s="57"/>
      <c r="D55" s="57"/>
      <c r="E55" s="57"/>
      <c r="F55" s="119"/>
      <c r="G55" s="57"/>
      <c r="H55" s="103"/>
      <c r="I55" s="119"/>
      <c r="J55" s="57"/>
      <c r="K55" s="103"/>
      <c r="L55" s="1969"/>
      <c r="M55" s="119"/>
      <c r="N55" s="57"/>
      <c r="O55" s="57"/>
      <c r="P55" s="103"/>
      <c r="Q55" s="119" t="s">
        <v>512</v>
      </c>
      <c r="R55" s="57" t="s">
        <v>607</v>
      </c>
      <c r="S55" s="57"/>
      <c r="T55" s="714" t="s">
        <v>1107</v>
      </c>
      <c r="U55" s="57" t="s">
        <v>608</v>
      </c>
      <c r="V55" s="57"/>
      <c r="W55" s="714" t="s">
        <v>1107</v>
      </c>
      <c r="X55" s="57" t="s">
        <v>1590</v>
      </c>
      <c r="Y55" s="57"/>
      <c r="Z55" s="57"/>
      <c r="AA55" s="57"/>
      <c r="AB55" s="714" t="s">
        <v>1107</v>
      </c>
      <c r="AC55" s="58" t="s">
        <v>617</v>
      </c>
      <c r="AD55" s="58"/>
      <c r="AE55" s="58"/>
      <c r="AF55" s="170"/>
      <c r="AG55" s="170"/>
      <c r="AH55" s="170"/>
      <c r="AI55" s="170"/>
      <c r="AJ55" s="180"/>
      <c r="AK55" s="105"/>
      <c r="AL55" s="60"/>
      <c r="AM55" s="60"/>
      <c r="AN55" s="60"/>
      <c r="AO55" s="119"/>
      <c r="AP55" s="57"/>
      <c r="AQ55" s="106"/>
    </row>
    <row r="56" spans="1:43" ht="12" customHeight="1">
      <c r="A56" s="1629"/>
      <c r="B56" s="57"/>
      <c r="C56" s="57"/>
      <c r="D56" s="57"/>
      <c r="E56" s="57"/>
      <c r="F56" s="119"/>
      <c r="G56" s="57"/>
      <c r="H56" s="103"/>
      <c r="I56" s="119"/>
      <c r="J56" s="57"/>
      <c r="K56" s="103"/>
      <c r="L56" s="1969"/>
      <c r="M56" s="119"/>
      <c r="N56" s="57"/>
      <c r="O56" s="57"/>
      <c r="P56" s="103"/>
      <c r="Q56" s="119"/>
      <c r="R56" s="57"/>
      <c r="S56" s="57"/>
      <c r="T56" s="714" t="s">
        <v>1107</v>
      </c>
      <c r="U56" s="58" t="s">
        <v>609</v>
      </c>
      <c r="V56" s="58"/>
      <c r="W56" s="58"/>
      <c r="X56" s="1759"/>
      <c r="Y56" s="1759"/>
      <c r="Z56" s="1759"/>
      <c r="AA56" s="1759"/>
      <c r="AB56" s="1759"/>
      <c r="AC56" s="1759"/>
      <c r="AD56" s="1759"/>
      <c r="AE56" s="1759"/>
      <c r="AF56" s="1759"/>
      <c r="AG56" s="1759"/>
      <c r="AH56" s="1759"/>
      <c r="AI56" s="1759"/>
      <c r="AJ56" s="180" t="s">
        <v>1591</v>
      </c>
      <c r="AK56" s="105"/>
      <c r="AL56" s="60"/>
      <c r="AM56" s="60"/>
      <c r="AN56" s="60"/>
      <c r="AO56" s="119"/>
      <c r="AP56" s="57"/>
      <c r="AQ56" s="106"/>
    </row>
    <row r="57" spans="1:43" ht="12" customHeight="1">
      <c r="A57" s="1629"/>
      <c r="B57" s="57"/>
      <c r="C57" s="57"/>
      <c r="D57" s="57"/>
      <c r="E57" s="57"/>
      <c r="F57" s="119"/>
      <c r="G57" s="57"/>
      <c r="H57" s="103"/>
      <c r="I57" s="119"/>
      <c r="J57" s="57"/>
      <c r="K57" s="103"/>
      <c r="L57" s="1969"/>
      <c r="M57" s="119"/>
      <c r="N57" s="57"/>
      <c r="O57" s="57"/>
      <c r="P57" s="103"/>
      <c r="Q57" s="119" t="s">
        <v>424</v>
      </c>
      <c r="R57" s="57" t="s">
        <v>610</v>
      </c>
      <c r="S57" s="57"/>
      <c r="T57" s="714" t="s">
        <v>1107</v>
      </c>
      <c r="U57" s="57" t="s">
        <v>1283</v>
      </c>
      <c r="V57" s="57"/>
      <c r="W57" s="57"/>
      <c r="X57" s="57"/>
      <c r="Y57" s="714" t="s">
        <v>1107</v>
      </c>
      <c r="Z57" s="58" t="s">
        <v>609</v>
      </c>
      <c r="AA57" s="57"/>
      <c r="AB57" s="58"/>
      <c r="AC57" s="1814"/>
      <c r="AD57" s="1814"/>
      <c r="AE57" s="1814"/>
      <c r="AF57" s="1814"/>
      <c r="AG57" s="1814"/>
      <c r="AH57" s="1814"/>
      <c r="AI57" s="1814"/>
      <c r="AJ57" s="180" t="s">
        <v>1591</v>
      </c>
      <c r="AK57" s="105"/>
      <c r="AL57" s="60"/>
      <c r="AM57" s="60"/>
      <c r="AN57" s="60"/>
      <c r="AO57" s="119"/>
      <c r="AP57" s="57"/>
      <c r="AQ57" s="106"/>
    </row>
    <row r="58" spans="1:43" ht="12" customHeight="1">
      <c r="A58" s="1629"/>
      <c r="B58" s="57"/>
      <c r="C58" s="57"/>
      <c r="D58" s="57"/>
      <c r="E58" s="57"/>
      <c r="F58" s="119"/>
      <c r="G58" s="57"/>
      <c r="H58" s="103"/>
      <c r="I58" s="119"/>
      <c r="J58" s="57"/>
      <c r="K58" s="103"/>
      <c r="L58" s="1969"/>
      <c r="M58" s="138" t="s">
        <v>1763</v>
      </c>
      <c r="N58" s="109"/>
      <c r="O58" s="109"/>
      <c r="P58" s="110"/>
      <c r="Q58" s="138" t="s">
        <v>424</v>
      </c>
      <c r="R58" s="109" t="s">
        <v>1301</v>
      </c>
      <c r="S58" s="109"/>
      <c r="T58" s="109"/>
      <c r="U58" s="109"/>
      <c r="V58" s="109"/>
      <c r="W58" s="109"/>
      <c r="X58" s="109"/>
      <c r="Y58" s="109"/>
      <c r="Z58" s="109"/>
      <c r="AA58" s="109"/>
      <c r="AB58" s="153"/>
      <c r="AC58" s="153"/>
      <c r="AD58" s="109"/>
      <c r="AE58" s="153"/>
      <c r="AF58" s="153"/>
      <c r="AG58" s="109"/>
      <c r="AH58" s="109"/>
      <c r="AI58" s="109"/>
      <c r="AJ58" s="110"/>
      <c r="AK58" s="105"/>
      <c r="AL58" s="60"/>
      <c r="AM58" s="60"/>
      <c r="AN58" s="60"/>
      <c r="AO58" s="119"/>
      <c r="AP58" s="57"/>
      <c r="AQ58" s="106"/>
    </row>
    <row r="59" spans="1:43" ht="12" customHeight="1">
      <c r="A59" s="1629"/>
      <c r="B59" s="57"/>
      <c r="C59" s="57"/>
      <c r="D59" s="57"/>
      <c r="E59" s="57"/>
      <c r="F59" s="119"/>
      <c r="G59" s="57"/>
      <c r="H59" s="103"/>
      <c r="I59" s="122"/>
      <c r="J59" s="111"/>
      <c r="K59" s="152"/>
      <c r="L59" s="642"/>
      <c r="M59" s="122"/>
      <c r="N59" s="111"/>
      <c r="O59" s="111"/>
      <c r="P59" s="152"/>
      <c r="Q59" s="119"/>
      <c r="R59" s="57" t="s">
        <v>1222</v>
      </c>
      <c r="S59" s="1759"/>
      <c r="T59" s="1759"/>
      <c r="U59" s="1759"/>
      <c r="V59" s="1759"/>
      <c r="W59" s="1759"/>
      <c r="X59" s="1759"/>
      <c r="Y59" s="1759"/>
      <c r="Z59" s="1759"/>
      <c r="AA59" s="1759"/>
      <c r="AB59" s="1759"/>
      <c r="AC59" s="1759"/>
      <c r="AD59" s="1759"/>
      <c r="AE59" s="1759"/>
      <c r="AF59" s="1759"/>
      <c r="AG59" s="1759"/>
      <c r="AH59" s="1759"/>
      <c r="AI59" s="1759"/>
      <c r="AJ59" s="103" t="s">
        <v>1223</v>
      </c>
      <c r="AK59" s="105"/>
      <c r="AL59" s="60"/>
      <c r="AM59" s="60"/>
      <c r="AN59" s="60"/>
      <c r="AO59" s="119"/>
      <c r="AP59" s="57"/>
      <c r="AQ59" s="106"/>
    </row>
    <row r="60" spans="1:43" ht="12" customHeight="1">
      <c r="A60" s="1629"/>
      <c r="B60" s="57"/>
      <c r="C60" s="57"/>
      <c r="D60" s="57"/>
      <c r="E60" s="57"/>
      <c r="F60" s="119"/>
      <c r="G60" s="57"/>
      <c r="H60" s="103"/>
      <c r="I60" s="138" t="s">
        <v>626</v>
      </c>
      <c r="J60" s="109"/>
      <c r="K60" s="109"/>
      <c r="L60" s="640"/>
      <c r="M60" s="138" t="s">
        <v>627</v>
      </c>
      <c r="N60" s="109"/>
      <c r="O60" s="109"/>
      <c r="P60" s="110"/>
      <c r="Q60" s="138"/>
      <c r="R60" s="109"/>
      <c r="S60" s="109"/>
      <c r="T60" s="109" t="s">
        <v>628</v>
      </c>
      <c r="U60" s="109"/>
      <c r="V60" s="109"/>
      <c r="W60" s="109"/>
      <c r="X60" s="109"/>
      <c r="Y60" s="109"/>
      <c r="Z60" s="109"/>
      <c r="AA60" s="109"/>
      <c r="AB60" s="153"/>
      <c r="AC60" s="153"/>
      <c r="AD60" s="109"/>
      <c r="AE60" s="109" t="s">
        <v>629</v>
      </c>
      <c r="AF60" s="153"/>
      <c r="AG60" s="109"/>
      <c r="AH60" s="109"/>
      <c r="AI60" s="109"/>
      <c r="AJ60" s="110"/>
      <c r="AK60" s="105"/>
      <c r="AL60" s="60"/>
      <c r="AM60" s="60"/>
      <c r="AN60" s="60"/>
      <c r="AO60" s="119"/>
      <c r="AP60" s="57"/>
      <c r="AQ60" s="106"/>
    </row>
    <row r="61" spans="1:43" ht="12" customHeight="1">
      <c r="A61" s="1629"/>
      <c r="B61" s="57"/>
      <c r="C61" s="57"/>
      <c r="D61" s="57"/>
      <c r="E61" s="57"/>
      <c r="F61" s="119"/>
      <c r="G61" s="57"/>
      <c r="H61" s="103"/>
      <c r="I61" s="119" t="s">
        <v>625</v>
      </c>
      <c r="J61" s="57"/>
      <c r="K61" s="57"/>
      <c r="L61" s="642"/>
      <c r="M61" s="119" t="s">
        <v>630</v>
      </c>
      <c r="N61" s="57"/>
      <c r="O61" s="57"/>
      <c r="P61" s="103"/>
      <c r="Q61" s="119" t="s">
        <v>1222</v>
      </c>
      <c r="R61" s="1759"/>
      <c r="S61" s="1759"/>
      <c r="T61" s="1759"/>
      <c r="U61" s="1759"/>
      <c r="V61" s="1759"/>
      <c r="W61" s="1759"/>
      <c r="X61" s="1759"/>
      <c r="Y61" s="1759"/>
      <c r="Z61" s="1759"/>
      <c r="AA61" s="57" t="s">
        <v>1223</v>
      </c>
      <c r="AB61" s="58" t="s">
        <v>1222</v>
      </c>
      <c r="AC61" s="1814"/>
      <c r="AD61" s="1814"/>
      <c r="AE61" s="1814"/>
      <c r="AF61" s="1814"/>
      <c r="AG61" s="1814"/>
      <c r="AH61" s="1814"/>
      <c r="AI61" s="1814"/>
      <c r="AJ61" s="103" t="s">
        <v>1223</v>
      </c>
      <c r="AK61" s="105"/>
      <c r="AL61" s="60"/>
      <c r="AM61" s="60"/>
      <c r="AN61" s="60"/>
      <c r="AO61" s="119"/>
      <c r="AP61" s="57"/>
      <c r="AQ61" s="106"/>
    </row>
    <row r="62" spans="1:43" ht="12" customHeight="1">
      <c r="A62" s="1629"/>
      <c r="B62" s="57"/>
      <c r="C62" s="57"/>
      <c r="D62" s="57"/>
      <c r="E62" s="57"/>
      <c r="F62" s="119"/>
      <c r="G62" s="57"/>
      <c r="H62" s="103"/>
      <c r="I62" s="119"/>
      <c r="J62" s="57"/>
      <c r="K62" s="57"/>
      <c r="L62" s="642"/>
      <c r="M62" s="119" t="s">
        <v>631</v>
      </c>
      <c r="N62" s="57"/>
      <c r="O62" s="57"/>
      <c r="P62" s="103"/>
      <c r="Q62" s="119" t="s">
        <v>8</v>
      </c>
      <c r="R62" s="1759"/>
      <c r="S62" s="1759"/>
      <c r="T62" s="1759"/>
      <c r="U62" s="1759"/>
      <c r="V62" s="1759"/>
      <c r="W62" s="1759"/>
      <c r="X62" s="1759"/>
      <c r="Y62" s="1759"/>
      <c r="Z62" s="1759"/>
      <c r="AA62" s="57" t="s">
        <v>511</v>
      </c>
      <c r="AB62" s="58" t="s">
        <v>8</v>
      </c>
      <c r="AC62" s="1814"/>
      <c r="AD62" s="1814"/>
      <c r="AE62" s="1814"/>
      <c r="AF62" s="1814"/>
      <c r="AG62" s="1814"/>
      <c r="AH62" s="1814"/>
      <c r="AI62" s="1814"/>
      <c r="AJ62" s="103" t="s">
        <v>511</v>
      </c>
      <c r="AK62" s="105"/>
      <c r="AL62" s="60"/>
      <c r="AM62" s="60"/>
      <c r="AN62" s="60"/>
      <c r="AO62" s="119"/>
      <c r="AP62" s="57"/>
      <c r="AQ62" s="106"/>
    </row>
    <row r="63" spans="1:43" ht="12" customHeight="1">
      <c r="A63" s="1629"/>
      <c r="B63" s="57"/>
      <c r="C63" s="57"/>
      <c r="D63" s="57"/>
      <c r="E63" s="57"/>
      <c r="F63" s="119"/>
      <c r="G63" s="57"/>
      <c r="H63" s="103"/>
      <c r="I63" s="119"/>
      <c r="J63" s="57"/>
      <c r="K63" s="57"/>
      <c r="L63" s="642"/>
      <c r="M63" s="119"/>
      <c r="N63" s="57"/>
      <c r="O63" s="57"/>
      <c r="P63" s="103"/>
      <c r="Q63" s="119" t="s">
        <v>8</v>
      </c>
      <c r="R63" s="1759"/>
      <c r="S63" s="1759"/>
      <c r="T63" s="1759"/>
      <c r="U63" s="1759"/>
      <c r="V63" s="1759"/>
      <c r="W63" s="1759"/>
      <c r="X63" s="1759"/>
      <c r="Y63" s="1759"/>
      <c r="Z63" s="1759"/>
      <c r="AA63" s="57" t="s">
        <v>511</v>
      </c>
      <c r="AB63" s="58" t="s">
        <v>8</v>
      </c>
      <c r="AC63" s="1814"/>
      <c r="AD63" s="1814"/>
      <c r="AE63" s="1814"/>
      <c r="AF63" s="1814"/>
      <c r="AG63" s="1814"/>
      <c r="AH63" s="1814"/>
      <c r="AI63" s="1814"/>
      <c r="AJ63" s="103" t="s">
        <v>511</v>
      </c>
      <c r="AK63" s="105"/>
      <c r="AL63" s="60"/>
      <c r="AM63" s="60"/>
      <c r="AN63" s="60"/>
      <c r="AO63" s="119"/>
      <c r="AP63" s="57"/>
      <c r="AQ63" s="106"/>
    </row>
    <row r="64" spans="1:43" ht="12" customHeight="1">
      <c r="A64" s="1629"/>
      <c r="B64" s="57"/>
      <c r="C64" s="57"/>
      <c r="D64" s="57"/>
      <c r="E64" s="57"/>
      <c r="F64" s="119"/>
      <c r="G64" s="57"/>
      <c r="H64" s="103"/>
      <c r="I64" s="1959" t="s">
        <v>1140</v>
      </c>
      <c r="J64" s="1960"/>
      <c r="K64" s="1960"/>
      <c r="L64" s="1961"/>
      <c r="M64" s="119"/>
      <c r="N64" s="57"/>
      <c r="O64" s="57"/>
      <c r="P64" s="103"/>
      <c r="Q64" s="119" t="s">
        <v>8</v>
      </c>
      <c r="R64" s="1759"/>
      <c r="S64" s="1759"/>
      <c r="T64" s="1759"/>
      <c r="U64" s="1759"/>
      <c r="V64" s="1759"/>
      <c r="W64" s="1759"/>
      <c r="X64" s="1759"/>
      <c r="Y64" s="1759"/>
      <c r="Z64" s="1759"/>
      <c r="AA64" s="57" t="s">
        <v>511</v>
      </c>
      <c r="AB64" s="58" t="s">
        <v>8</v>
      </c>
      <c r="AC64" s="1814"/>
      <c r="AD64" s="1814"/>
      <c r="AE64" s="1814"/>
      <c r="AF64" s="1814"/>
      <c r="AG64" s="1814"/>
      <c r="AH64" s="1814"/>
      <c r="AI64" s="1814"/>
      <c r="AJ64" s="103" t="s">
        <v>511</v>
      </c>
      <c r="AK64" s="105"/>
      <c r="AL64" s="60"/>
      <c r="AM64" s="60"/>
      <c r="AN64" s="60"/>
      <c r="AO64" s="119"/>
      <c r="AP64" s="57"/>
      <c r="AQ64" s="106"/>
    </row>
    <row r="65" spans="1:43" ht="12" customHeight="1">
      <c r="A65" s="1629"/>
      <c r="B65" s="57"/>
      <c r="C65" s="57"/>
      <c r="D65" s="57"/>
      <c r="E65" s="57"/>
      <c r="F65" s="119"/>
      <c r="G65" s="57"/>
      <c r="H65" s="103"/>
      <c r="I65" s="119"/>
      <c r="J65" s="57"/>
      <c r="K65" s="57"/>
      <c r="L65" s="642"/>
      <c r="M65" s="119"/>
      <c r="N65" s="57"/>
      <c r="O65" s="57"/>
      <c r="P65" s="103"/>
      <c r="Q65" s="119" t="s">
        <v>8</v>
      </c>
      <c r="R65" s="1759"/>
      <c r="S65" s="1759"/>
      <c r="T65" s="1759"/>
      <c r="U65" s="1759"/>
      <c r="V65" s="1759"/>
      <c r="W65" s="1759"/>
      <c r="X65" s="1759"/>
      <c r="Y65" s="1759"/>
      <c r="Z65" s="1759"/>
      <c r="AA65" s="57" t="s">
        <v>511</v>
      </c>
      <c r="AB65" s="58" t="s">
        <v>8</v>
      </c>
      <c r="AC65" s="1814"/>
      <c r="AD65" s="1814"/>
      <c r="AE65" s="1814"/>
      <c r="AF65" s="1814"/>
      <c r="AG65" s="1814"/>
      <c r="AH65" s="1814"/>
      <c r="AI65" s="1814"/>
      <c r="AJ65" s="103" t="s">
        <v>511</v>
      </c>
      <c r="AK65" s="105"/>
      <c r="AL65" s="60"/>
      <c r="AM65" s="60"/>
      <c r="AN65" s="60"/>
      <c r="AO65" s="119"/>
      <c r="AP65" s="57"/>
      <c r="AQ65" s="106"/>
    </row>
    <row r="66" spans="1:43" ht="12" customHeight="1">
      <c r="A66" s="1629"/>
      <c r="B66" s="57"/>
      <c r="C66" s="57"/>
      <c r="D66" s="57"/>
      <c r="E66" s="57"/>
      <c r="F66" s="119"/>
      <c r="G66" s="57"/>
      <c r="H66" s="103"/>
      <c r="I66" s="119"/>
      <c r="J66" s="57"/>
      <c r="K66" s="57"/>
      <c r="L66" s="642"/>
      <c r="M66" s="119"/>
      <c r="N66" s="57"/>
      <c r="O66" s="57"/>
      <c r="P66" s="103"/>
      <c r="Q66" s="119" t="s">
        <v>8</v>
      </c>
      <c r="R66" s="1759"/>
      <c r="S66" s="1759"/>
      <c r="T66" s="1759"/>
      <c r="U66" s="1759"/>
      <c r="V66" s="1759"/>
      <c r="W66" s="1759"/>
      <c r="X66" s="1759"/>
      <c r="Y66" s="1759"/>
      <c r="Z66" s="1759"/>
      <c r="AA66" s="57" t="s">
        <v>511</v>
      </c>
      <c r="AB66" s="58" t="s">
        <v>8</v>
      </c>
      <c r="AC66" s="1814"/>
      <c r="AD66" s="1814"/>
      <c r="AE66" s="1814"/>
      <c r="AF66" s="1814"/>
      <c r="AG66" s="1814"/>
      <c r="AH66" s="1814"/>
      <c r="AI66" s="1814"/>
      <c r="AJ66" s="103" t="s">
        <v>511</v>
      </c>
      <c r="AK66" s="105"/>
      <c r="AL66" s="60"/>
      <c r="AM66" s="60"/>
      <c r="AN66" s="60"/>
      <c r="AO66" s="119"/>
      <c r="AP66" s="57"/>
      <c r="AQ66" s="106"/>
    </row>
    <row r="67" spans="1:43" ht="12" customHeight="1" thickBot="1">
      <c r="A67" s="1630"/>
      <c r="B67" s="126"/>
      <c r="C67" s="126"/>
      <c r="D67" s="126"/>
      <c r="E67" s="126"/>
      <c r="F67" s="140"/>
      <c r="G67" s="126"/>
      <c r="H67" s="128"/>
      <c r="I67" s="140"/>
      <c r="J67" s="126"/>
      <c r="K67" s="126"/>
      <c r="L67" s="644"/>
      <c r="M67" s="140"/>
      <c r="N67" s="126"/>
      <c r="O67" s="126"/>
      <c r="P67" s="128"/>
      <c r="Q67" s="140" t="s">
        <v>8</v>
      </c>
      <c r="R67" s="1807"/>
      <c r="S67" s="1807"/>
      <c r="T67" s="1807"/>
      <c r="U67" s="1807"/>
      <c r="V67" s="1807"/>
      <c r="W67" s="1807"/>
      <c r="X67" s="1807"/>
      <c r="Y67" s="1807"/>
      <c r="Z67" s="1807"/>
      <c r="AA67" s="126" t="s">
        <v>511</v>
      </c>
      <c r="AB67" s="61" t="s">
        <v>8</v>
      </c>
      <c r="AC67" s="1807"/>
      <c r="AD67" s="1807"/>
      <c r="AE67" s="1807"/>
      <c r="AF67" s="1807"/>
      <c r="AG67" s="1807"/>
      <c r="AH67" s="1807"/>
      <c r="AI67" s="1807"/>
      <c r="AJ67" s="128" t="s">
        <v>511</v>
      </c>
      <c r="AK67" s="129"/>
      <c r="AL67" s="645"/>
      <c r="AM67" s="645"/>
      <c r="AN67" s="645"/>
      <c r="AO67" s="140"/>
      <c r="AP67" s="126"/>
      <c r="AQ67" s="130"/>
    </row>
    <row r="68" spans="1:43" ht="12" customHeight="1">
      <c r="A68" s="646"/>
      <c r="B68" s="120"/>
      <c r="C68" s="120"/>
      <c r="D68" s="120"/>
      <c r="E68" s="120" t="s">
        <v>1656</v>
      </c>
      <c r="F68" s="57" t="s">
        <v>619</v>
      </c>
      <c r="G68" s="57"/>
      <c r="H68" s="57"/>
      <c r="I68" s="57"/>
      <c r="J68" s="57"/>
      <c r="K68" s="57"/>
      <c r="L68" s="646"/>
      <c r="M68" s="57"/>
      <c r="N68" s="57"/>
      <c r="O68" s="57"/>
      <c r="P68" s="57"/>
      <c r="Q68" s="57"/>
      <c r="R68" s="124"/>
      <c r="S68" s="124"/>
      <c r="T68" s="124"/>
      <c r="U68" s="124"/>
      <c r="V68" s="124"/>
      <c r="W68" s="124"/>
      <c r="X68" s="124"/>
      <c r="Y68" s="124"/>
      <c r="Z68" s="124"/>
      <c r="AA68" s="57"/>
      <c r="AB68" s="58"/>
      <c r="AC68" s="124"/>
      <c r="AD68" s="124"/>
      <c r="AE68" s="124"/>
      <c r="AF68" s="124"/>
      <c r="AG68" s="124"/>
      <c r="AH68" s="124"/>
      <c r="AI68" s="124"/>
      <c r="AJ68" s="57"/>
      <c r="AK68" s="58"/>
      <c r="AL68" s="60"/>
      <c r="AM68" s="60"/>
      <c r="AN68" s="60"/>
      <c r="AO68" s="57"/>
      <c r="AP68" s="57"/>
      <c r="AQ68" s="57"/>
    </row>
    <row r="69" spans="1:43" ht="12" customHeight="1">
      <c r="A69" s="646"/>
      <c r="B69" s="57"/>
      <c r="C69" s="57"/>
      <c r="D69" s="57"/>
      <c r="E69" s="57"/>
      <c r="F69" s="57" t="s">
        <v>620</v>
      </c>
      <c r="G69" s="57"/>
      <c r="H69" s="57"/>
      <c r="I69" s="57"/>
      <c r="J69" s="57"/>
      <c r="K69" s="57"/>
      <c r="L69" s="646"/>
      <c r="M69" s="57"/>
      <c r="N69" s="57"/>
      <c r="O69" s="57"/>
      <c r="P69" s="57"/>
      <c r="Q69" s="57"/>
      <c r="R69" s="124"/>
      <c r="S69" s="124"/>
      <c r="T69" s="124"/>
      <c r="U69" s="124"/>
      <c r="V69" s="124"/>
      <c r="W69" s="124"/>
      <c r="X69" s="124"/>
      <c r="Y69" s="124"/>
      <c r="Z69" s="124"/>
      <c r="AA69" s="57"/>
      <c r="AB69" s="58"/>
      <c r="AC69" s="124"/>
      <c r="AD69" s="124"/>
      <c r="AE69" s="124"/>
      <c r="AF69" s="124"/>
      <c r="AG69" s="124"/>
      <c r="AH69" s="124"/>
      <c r="AI69" s="124"/>
      <c r="AJ69" s="57"/>
      <c r="AK69" s="58"/>
      <c r="AL69" s="60"/>
      <c r="AM69" s="60"/>
      <c r="AN69" s="60"/>
      <c r="AO69" s="57"/>
      <c r="AP69" s="57"/>
      <c r="AQ69" s="57"/>
    </row>
    <row r="70" spans="1:43" ht="12" customHeight="1">
      <c r="A70" s="646"/>
      <c r="B70" s="57"/>
      <c r="C70" s="57"/>
      <c r="D70" s="57"/>
      <c r="E70" s="57"/>
      <c r="F70" s="57" t="s">
        <v>621</v>
      </c>
      <c r="G70" s="57"/>
      <c r="H70" s="57"/>
      <c r="I70" s="57"/>
      <c r="J70" s="57"/>
      <c r="K70" s="57"/>
      <c r="L70" s="646"/>
      <c r="M70" s="57"/>
      <c r="N70" s="57"/>
      <c r="O70" s="57"/>
      <c r="P70" s="57"/>
      <c r="Q70" s="57"/>
      <c r="R70" s="124"/>
      <c r="S70" s="124"/>
      <c r="T70" s="124"/>
      <c r="U70" s="124"/>
      <c r="V70" s="124"/>
      <c r="W70" s="124"/>
      <c r="X70" s="124"/>
      <c r="Y70" s="124"/>
      <c r="Z70" s="124"/>
      <c r="AA70" s="57"/>
      <c r="AB70" s="58"/>
      <c r="AC70" s="124"/>
      <c r="AD70" s="124"/>
      <c r="AE70" s="124"/>
      <c r="AF70" s="124"/>
      <c r="AG70" s="124"/>
      <c r="AH70" s="124"/>
      <c r="AI70" s="124"/>
      <c r="AJ70" s="57"/>
      <c r="AK70" s="58"/>
      <c r="AL70" s="60"/>
      <c r="AM70" s="60"/>
      <c r="AN70" s="60"/>
      <c r="AO70" s="57"/>
      <c r="AP70" s="57"/>
      <c r="AQ70" s="57"/>
    </row>
    <row r="71" spans="1:43" ht="12" customHeight="1">
      <c r="A71" s="57"/>
      <c r="B71" s="57"/>
      <c r="C71" s="57"/>
      <c r="D71" s="57"/>
      <c r="E71" s="57"/>
      <c r="F71" s="57" t="s">
        <v>622</v>
      </c>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0"/>
      <c r="AP71" s="57"/>
      <c r="AQ71" s="57"/>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8">
    <mergeCell ref="R67:Z67"/>
    <mergeCell ref="AC67:AI67"/>
    <mergeCell ref="R65:Z65"/>
    <mergeCell ref="AC65:AI65"/>
    <mergeCell ref="R66:Z66"/>
    <mergeCell ref="AC66:AI66"/>
    <mergeCell ref="S59:AI59"/>
    <mergeCell ref="R61:Z61"/>
    <mergeCell ref="AC61:AI61"/>
    <mergeCell ref="R62:Z62"/>
    <mergeCell ref="AC62:AI62"/>
    <mergeCell ref="R63:Z63"/>
    <mergeCell ref="AC63:AI63"/>
    <mergeCell ref="I64:L64"/>
    <mergeCell ref="R64:Z64"/>
    <mergeCell ref="AC64:AI64"/>
    <mergeCell ref="W53:AI53"/>
    <mergeCell ref="L54:L58"/>
    <mergeCell ref="W54:AI54"/>
    <mergeCell ref="X56:AI56"/>
    <mergeCell ref="AC57:AI57"/>
    <mergeCell ref="W24:AI24"/>
    <mergeCell ref="W46:AI46"/>
    <mergeCell ref="W47:AI47"/>
    <mergeCell ref="L45:L52"/>
    <mergeCell ref="F26:H26"/>
    <mergeCell ref="AD25:AG25"/>
    <mergeCell ref="AA49:AG49"/>
    <mergeCell ref="W52:AI52"/>
    <mergeCell ref="S36:AI36"/>
    <mergeCell ref="W37:AI37"/>
    <mergeCell ref="W38:AI38"/>
    <mergeCell ref="W39:AI39"/>
    <mergeCell ref="X41:AI41"/>
    <mergeCell ref="AC42:AI42"/>
    <mergeCell ref="S44:AI44"/>
    <mergeCell ref="W45:AI45"/>
    <mergeCell ref="A12:A67"/>
    <mergeCell ref="L12:L19"/>
    <mergeCell ref="W12:AI12"/>
    <mergeCell ref="W13:AI13"/>
    <mergeCell ref="W14:AI14"/>
    <mergeCell ref="AA16:AG16"/>
    <mergeCell ref="B28:E28"/>
    <mergeCell ref="F28:H28"/>
    <mergeCell ref="AA27:AE27"/>
    <mergeCell ref="AC29:AF29"/>
    <mergeCell ref="F22:H22"/>
    <mergeCell ref="L21:L25"/>
    <mergeCell ref="AA18:AG18"/>
    <mergeCell ref="B22:E22"/>
    <mergeCell ref="F24:H24"/>
    <mergeCell ref="W23:AI23"/>
    <mergeCell ref="B21:E21"/>
    <mergeCell ref="W22:AI22"/>
    <mergeCell ref="Q5:T5"/>
    <mergeCell ref="U5:AQ5"/>
    <mergeCell ref="A7:AC7"/>
    <mergeCell ref="B10:E10"/>
    <mergeCell ref="F10:H10"/>
    <mergeCell ref="I10:L10"/>
    <mergeCell ref="AO10:AQ10"/>
    <mergeCell ref="B11:E11"/>
    <mergeCell ref="F11:H11"/>
    <mergeCell ref="I11:L11"/>
    <mergeCell ref="M11:P11"/>
    <mergeCell ref="F12:H12"/>
    <mergeCell ref="AK11:AN11"/>
    <mergeCell ref="AO11:AQ11"/>
    <mergeCell ref="Q1:T1"/>
    <mergeCell ref="U1:AL1"/>
    <mergeCell ref="AM1:AQ1"/>
    <mergeCell ref="Q2:T4"/>
    <mergeCell ref="U2:AL2"/>
    <mergeCell ref="AM2:AO4"/>
    <mergeCell ref="AP2:AQ4"/>
    <mergeCell ref="U3:AL3"/>
    <mergeCell ref="U4:AL4"/>
  </mergeCells>
  <phoneticPr fontId="4"/>
  <dataValidations count="9">
    <dataValidation type="list" allowBlank="1" showInputMessage="1" showErrorMessage="1" sqref="B28" xr:uid="{00000000-0002-0000-1F00-000000000000}">
      <formula1>"□メゾネット,■メゾネット"</formula1>
    </dataValidation>
    <dataValidation type="list" allowBlank="1" showInputMessage="1" showErrorMessage="1" sqref="I64" xr:uid="{00000000-0002-0000-1F00-000001000000}">
      <formula1>"□該当なし,■該当なし"</formula1>
    </dataValidation>
    <dataValidation type="list" allowBlank="1" showInputMessage="1" showErrorMessage="1" sqref="F22" xr:uid="{00000000-0002-0000-1F00-000002000000}">
      <formula1>"□イ,■イ"</formula1>
    </dataValidation>
    <dataValidation type="list" allowBlank="1" showInputMessage="1" showErrorMessage="1" sqref="F24" xr:uid="{00000000-0002-0000-1F00-000003000000}">
      <formula1>"□ロ,■ロ"</formula1>
    </dataValidation>
    <dataValidation type="list" allowBlank="1" showInputMessage="1" showErrorMessage="1" sqref="F26" xr:uid="{00000000-0002-0000-1F00-000004000000}">
      <formula1>"□ハ,■ハ"</formula1>
    </dataValidation>
    <dataValidation type="list" allowBlank="1" showInputMessage="1" showErrorMessage="1" sqref="F28" xr:uid="{00000000-0002-0000-1F00-000005000000}">
      <formula1>"□ニ,■ニ"</formula1>
    </dataValidation>
    <dataValidation type="list" allowBlank="1" showInputMessage="1" showErrorMessage="1" sqref="B22:E22" xr:uid="{00000000-0002-0000-1F00-000006000000}">
      <formula1>"■該当なし,□該当なし"</formula1>
    </dataValidation>
    <dataValidation type="list" allowBlank="1" showInputMessage="1" showErrorMessage="1" sqref="W16 L53 AB40 T40:T42 Y42 W40 V25 Z34 AE33 V33 U32 AF20 AC20 Y28:Y31 W26:W27 AF51 W21 L20 Z25 W49 Y19:Y20 S18 S16 AK12:AK16 W18 AF31 AC31 Y50:Y51 S49 AB55 T55:T57 Y57 W55 AC51" xr:uid="{00000000-0002-0000-1F00-000007000000}">
      <formula1>"■,□"</formula1>
    </dataValidation>
    <dataValidation type="list" allowBlank="1" showInputMessage="1" showErrorMessage="1" sqref="B21:E21" xr:uid="{00000000-0002-0000-1F00-000008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tabColor rgb="FF92D050"/>
  </sheetPr>
  <dimension ref="A1:BA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3"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640</v>
      </c>
      <c r="AN1" s="1722"/>
      <c r="AO1" s="1722"/>
      <c r="AP1" s="1722"/>
      <c r="AQ1" s="1723"/>
      <c r="AR1" s="57"/>
      <c r="AS1" s="57"/>
      <c r="AT1" s="57"/>
      <c r="AU1" s="57"/>
      <c r="AV1" s="57"/>
      <c r="AW1" s="57"/>
      <c r="AX1" s="57"/>
      <c r="AY1" s="57"/>
      <c r="AZ1" s="57"/>
      <c r="BA1" s="57"/>
    </row>
    <row r="2" spans="1:53"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c r="AX2" s="57"/>
      <c r="AY2" s="57"/>
      <c r="AZ2" s="57"/>
      <c r="BA2" s="57"/>
    </row>
    <row r="3" spans="1:53"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c r="AX3" s="57"/>
      <c r="AY3" s="57"/>
      <c r="AZ3" s="57"/>
      <c r="BA3" s="57"/>
    </row>
    <row r="4" spans="1:53"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c r="AX4" s="57"/>
      <c r="AY4" s="57"/>
      <c r="AZ4" s="57"/>
      <c r="BA4" s="57"/>
    </row>
    <row r="5" spans="1:53"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c r="AY5" s="57"/>
      <c r="AZ5" s="57"/>
      <c r="BA5" s="57"/>
    </row>
    <row r="6" spans="1:5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c r="AX6" s="57"/>
      <c r="AY6" s="57"/>
      <c r="AZ6" s="57"/>
      <c r="BA6" s="57"/>
    </row>
    <row r="7" spans="1:5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2853</v>
      </c>
      <c r="AR7" s="57"/>
      <c r="AS7" s="57"/>
      <c r="AT7" s="57"/>
      <c r="AU7" s="57"/>
      <c r="AV7" s="57"/>
      <c r="AW7" s="57"/>
      <c r="AX7" s="57"/>
      <c r="AY7" s="57"/>
      <c r="AZ7" s="57"/>
      <c r="BA7" s="57"/>
    </row>
    <row r="8" spans="1:5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c r="AU8" s="57"/>
      <c r="AV8" s="57"/>
      <c r="AW8" s="57"/>
      <c r="AX8" s="57"/>
      <c r="AY8" s="57"/>
      <c r="AZ8" s="57"/>
      <c r="BA8" s="57"/>
    </row>
    <row r="9" spans="1:5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c r="AX9" s="57"/>
      <c r="AY9" s="57"/>
      <c r="AZ9" s="57"/>
      <c r="BA9" s="57"/>
    </row>
    <row r="10" spans="1:5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c r="AR10" s="57"/>
      <c r="AS10" s="57"/>
      <c r="AT10" s="57"/>
      <c r="AU10" s="57"/>
      <c r="AV10" s="57"/>
      <c r="AW10" s="57"/>
      <c r="AX10" s="57"/>
      <c r="AY10" s="57"/>
      <c r="AZ10" s="57"/>
      <c r="BA10" s="57"/>
    </row>
    <row r="11" spans="1:5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c r="AR11" s="57"/>
      <c r="AS11" s="57"/>
      <c r="AT11" s="57"/>
      <c r="AU11" s="57"/>
      <c r="AV11" s="57"/>
      <c r="AW11" s="57"/>
      <c r="AX11" s="57"/>
      <c r="AY11" s="57"/>
      <c r="AZ11" s="57"/>
      <c r="BA11" s="57"/>
    </row>
    <row r="12" spans="1:53" ht="12" customHeight="1">
      <c r="A12" s="1628" t="s">
        <v>1257</v>
      </c>
      <c r="B12" s="149" t="s">
        <v>239</v>
      </c>
      <c r="C12" s="150"/>
      <c r="D12" s="150"/>
      <c r="E12" s="151"/>
      <c r="F12" s="525" t="s">
        <v>25</v>
      </c>
      <c r="G12" s="141"/>
      <c r="H12" s="172"/>
      <c r="I12" s="183" t="s">
        <v>1642</v>
      </c>
      <c r="J12" s="59"/>
      <c r="K12" s="59"/>
      <c r="L12" s="184"/>
      <c r="M12" s="525" t="s">
        <v>1643</v>
      </c>
      <c r="N12" s="141"/>
      <c r="O12" s="141"/>
      <c r="P12" s="172"/>
      <c r="Q12" s="141" t="s">
        <v>555</v>
      </c>
      <c r="R12" s="141" t="s">
        <v>1644</v>
      </c>
      <c r="S12" s="141"/>
      <c r="T12" s="141"/>
      <c r="U12" s="141"/>
      <c r="V12" s="141"/>
      <c r="W12" s="141"/>
      <c r="X12" s="141" t="s">
        <v>1645</v>
      </c>
      <c r="Y12" s="141"/>
      <c r="Z12" s="141"/>
      <c r="AA12" s="141"/>
      <c r="AB12" s="141"/>
      <c r="AC12" s="141"/>
      <c r="AD12" s="141"/>
      <c r="AE12" s="141"/>
      <c r="AF12" s="141"/>
      <c r="AG12" s="141"/>
      <c r="AH12" s="141"/>
      <c r="AI12" s="141"/>
      <c r="AJ12" s="141"/>
      <c r="AK12" s="693" t="s">
        <v>1107</v>
      </c>
      <c r="AL12" s="59" t="s">
        <v>1039</v>
      </c>
      <c r="AM12" s="59"/>
      <c r="AN12" s="59"/>
      <c r="AO12" s="525" t="s">
        <v>1682</v>
      </c>
      <c r="AP12" s="141" t="s">
        <v>1829</v>
      </c>
      <c r="AQ12" s="526"/>
      <c r="AR12" s="57"/>
      <c r="AS12" s="57"/>
      <c r="AT12" s="57"/>
      <c r="AU12" s="57"/>
      <c r="AV12" s="57"/>
      <c r="AW12" s="57"/>
      <c r="AX12" s="57"/>
      <c r="AY12" s="57"/>
      <c r="AZ12" s="57"/>
      <c r="BA12" s="57"/>
    </row>
    <row r="13" spans="1:53" ht="12" customHeight="1">
      <c r="A13" s="1629"/>
      <c r="B13" s="119" t="s">
        <v>642</v>
      </c>
      <c r="C13" s="57"/>
      <c r="D13" s="57"/>
      <c r="E13" s="103"/>
      <c r="F13" s="1680"/>
      <c r="G13" s="1649"/>
      <c r="H13" s="1681"/>
      <c r="I13" s="119"/>
      <c r="J13" s="57"/>
      <c r="K13" s="57"/>
      <c r="L13" s="103"/>
      <c r="M13" s="119"/>
      <c r="N13" s="57"/>
      <c r="O13" s="57"/>
      <c r="P13" s="103"/>
      <c r="Q13" s="57"/>
      <c r="R13" s="683" t="s">
        <v>974</v>
      </c>
      <c r="S13" s="57" t="s">
        <v>1646</v>
      </c>
      <c r="T13" s="57"/>
      <c r="U13" s="57"/>
      <c r="V13" s="57"/>
      <c r="W13" s="57"/>
      <c r="X13" s="57"/>
      <c r="Y13" s="57"/>
      <c r="Z13" s="57"/>
      <c r="AA13" s="57" t="s">
        <v>602</v>
      </c>
      <c r="AB13" s="1649"/>
      <c r="AC13" s="1649"/>
      <c r="AD13" s="1649"/>
      <c r="AE13" s="1649"/>
      <c r="AF13" s="57" t="s">
        <v>240</v>
      </c>
      <c r="AG13" s="57"/>
      <c r="AH13" s="57"/>
      <c r="AI13" s="57"/>
      <c r="AJ13" s="57"/>
      <c r="AK13" s="682" t="s">
        <v>1107</v>
      </c>
      <c r="AL13" s="58" t="s">
        <v>1618</v>
      </c>
      <c r="AM13" s="58"/>
      <c r="AN13" s="58"/>
      <c r="AO13" s="119" t="s">
        <v>1392</v>
      </c>
      <c r="AP13" s="57" t="s">
        <v>1830</v>
      </c>
      <c r="AQ13" s="106"/>
      <c r="AR13" s="57"/>
      <c r="AS13" s="57"/>
      <c r="AT13" s="57"/>
      <c r="AU13" s="57"/>
      <c r="AV13" s="57"/>
      <c r="AW13" s="57"/>
      <c r="AX13" s="57"/>
      <c r="AY13" s="57"/>
      <c r="AZ13" s="57"/>
      <c r="BA13" s="57"/>
    </row>
    <row r="14" spans="1:53" ht="12" customHeight="1">
      <c r="A14" s="1629"/>
      <c r="B14" s="119" t="s">
        <v>1335</v>
      </c>
      <c r="C14" s="57"/>
      <c r="D14" s="57"/>
      <c r="E14" s="103"/>
      <c r="F14" s="119"/>
      <c r="G14" s="57"/>
      <c r="H14" s="103"/>
      <c r="I14" s="1682" t="s">
        <v>1107</v>
      </c>
      <c r="J14" s="1650"/>
      <c r="K14" s="1650"/>
      <c r="L14" s="1766"/>
      <c r="M14" s="119"/>
      <c r="N14" s="57"/>
      <c r="O14" s="57"/>
      <c r="P14" s="103"/>
      <c r="Q14" s="57"/>
      <c r="R14" s="683" t="s">
        <v>604</v>
      </c>
      <c r="S14" s="57" t="s">
        <v>241</v>
      </c>
      <c r="T14" s="57"/>
      <c r="U14" s="57"/>
      <c r="V14" s="57"/>
      <c r="W14" s="57"/>
      <c r="X14" s="57"/>
      <c r="Y14" s="57"/>
      <c r="Z14" s="57"/>
      <c r="AA14" s="57" t="s">
        <v>444</v>
      </c>
      <c r="AB14" s="1649"/>
      <c r="AC14" s="1649"/>
      <c r="AD14" s="1649"/>
      <c r="AE14" s="1649"/>
      <c r="AF14" s="57" t="s">
        <v>242</v>
      </c>
      <c r="AG14" s="57"/>
      <c r="AH14" s="57"/>
      <c r="AI14" s="57"/>
      <c r="AJ14" s="57"/>
      <c r="AK14" s="682" t="s">
        <v>1107</v>
      </c>
      <c r="AL14" s="58" t="s">
        <v>366</v>
      </c>
      <c r="AM14" s="58"/>
      <c r="AN14" s="58"/>
      <c r="AO14" s="119"/>
      <c r="AP14" s="57"/>
      <c r="AQ14" s="106"/>
      <c r="AR14" s="57"/>
      <c r="AS14" s="57"/>
      <c r="AT14" s="57"/>
      <c r="AU14" s="57"/>
      <c r="AV14" s="57"/>
      <c r="AW14" s="57"/>
      <c r="AX14" s="57"/>
      <c r="AY14" s="57"/>
      <c r="AZ14" s="57"/>
      <c r="BA14" s="57"/>
    </row>
    <row r="15" spans="1:53" ht="12" customHeight="1">
      <c r="A15" s="1629"/>
      <c r="B15" s="119"/>
      <c r="C15" s="57"/>
      <c r="D15" s="57"/>
      <c r="E15" s="103"/>
      <c r="F15" s="119" t="s">
        <v>26</v>
      </c>
      <c r="G15" s="57"/>
      <c r="H15" s="103"/>
      <c r="I15" s="119" t="s">
        <v>163</v>
      </c>
      <c r="J15" s="57"/>
      <c r="K15" s="57"/>
      <c r="L15" s="103"/>
      <c r="M15" s="119"/>
      <c r="N15" s="57"/>
      <c r="O15" s="57"/>
      <c r="P15" s="103"/>
      <c r="Q15" s="57"/>
      <c r="R15" s="57"/>
      <c r="S15" s="57"/>
      <c r="T15" s="57"/>
      <c r="U15" s="57"/>
      <c r="V15" s="57"/>
      <c r="W15" s="57"/>
      <c r="X15" s="57" t="s">
        <v>1651</v>
      </c>
      <c r="Y15" s="57"/>
      <c r="Z15" s="57"/>
      <c r="AA15" s="57" t="s">
        <v>266</v>
      </c>
      <c r="AB15" s="1649"/>
      <c r="AC15" s="1649"/>
      <c r="AD15" s="1649"/>
      <c r="AE15" s="1649"/>
      <c r="AF15" s="57" t="s">
        <v>1574</v>
      </c>
      <c r="AG15" s="57"/>
      <c r="AH15" s="57"/>
      <c r="AI15" s="57"/>
      <c r="AJ15" s="57"/>
      <c r="AK15" s="682" t="s">
        <v>1107</v>
      </c>
      <c r="AL15" s="1626"/>
      <c r="AM15" s="1626"/>
      <c r="AN15" s="1627"/>
      <c r="AO15" s="119"/>
      <c r="AP15" s="57"/>
      <c r="AQ15" s="106"/>
      <c r="AR15" s="57"/>
      <c r="AS15" s="57"/>
      <c r="AT15" s="57"/>
      <c r="AU15" s="57"/>
      <c r="AV15" s="57"/>
      <c r="AW15" s="57"/>
      <c r="AX15" s="57"/>
      <c r="AY15" s="57"/>
      <c r="AZ15" s="57"/>
      <c r="BA15" s="57"/>
    </row>
    <row r="16" spans="1:53" ht="12" customHeight="1">
      <c r="A16" s="1629"/>
      <c r="B16" s="1686" t="str">
        <f>IF(自己評価書表紙!A58="□","■選択無","□選択無")</f>
        <v>■選択無</v>
      </c>
      <c r="C16" s="1687"/>
      <c r="D16" s="1687"/>
      <c r="E16" s="1692"/>
      <c r="F16" s="1680"/>
      <c r="G16" s="1649"/>
      <c r="H16" s="1681"/>
      <c r="I16" s="119"/>
      <c r="J16" s="57"/>
      <c r="K16" s="57"/>
      <c r="L16" s="103"/>
      <c r="M16" s="119"/>
      <c r="N16" s="57"/>
      <c r="O16" s="57"/>
      <c r="P16" s="103"/>
      <c r="Q16" s="57" t="s">
        <v>1399</v>
      </c>
      <c r="R16" s="57" t="s">
        <v>1644</v>
      </c>
      <c r="S16" s="57"/>
      <c r="T16" s="57"/>
      <c r="U16" s="57"/>
      <c r="V16" s="57"/>
      <c r="W16" s="57"/>
      <c r="X16" s="57" t="s">
        <v>1652</v>
      </c>
      <c r="Y16" s="57"/>
      <c r="Z16" s="57"/>
      <c r="AA16" s="57"/>
      <c r="AB16" s="57"/>
      <c r="AC16" s="57"/>
      <c r="AD16" s="57"/>
      <c r="AE16" s="57"/>
      <c r="AF16" s="57"/>
      <c r="AG16" s="57"/>
      <c r="AH16" s="57"/>
      <c r="AI16" s="57"/>
      <c r="AJ16" s="57"/>
      <c r="AK16" s="682" t="s">
        <v>1107</v>
      </c>
      <c r="AL16" s="1940" t="s">
        <v>506</v>
      </c>
      <c r="AM16" s="1940"/>
      <c r="AN16" s="1941"/>
      <c r="AO16" s="119"/>
      <c r="AP16" s="57"/>
      <c r="AQ16" s="106"/>
      <c r="AR16" s="57"/>
      <c r="AS16" s="57"/>
      <c r="AT16" s="57"/>
      <c r="AU16" s="57"/>
      <c r="AV16" s="57"/>
      <c r="AW16" s="57"/>
      <c r="AX16" s="57"/>
      <c r="AY16" s="57"/>
      <c r="AZ16" s="57"/>
      <c r="BA16" s="57"/>
    </row>
    <row r="17" spans="1:53" ht="12" customHeight="1">
      <c r="A17" s="1629"/>
      <c r="B17" s="119"/>
      <c r="C17" s="57"/>
      <c r="D17" s="57"/>
      <c r="E17" s="103"/>
      <c r="F17" s="119"/>
      <c r="G17" s="57"/>
      <c r="H17" s="103"/>
      <c r="I17" s="119"/>
      <c r="J17" s="57"/>
      <c r="K17" s="57"/>
      <c r="L17" s="103"/>
      <c r="M17" s="119"/>
      <c r="N17" s="57"/>
      <c r="O17" s="57"/>
      <c r="P17" s="103"/>
      <c r="Q17" s="57"/>
      <c r="R17" s="683" t="s">
        <v>1392</v>
      </c>
      <c r="S17" s="57" t="s">
        <v>1646</v>
      </c>
      <c r="T17" s="57"/>
      <c r="U17" s="57"/>
      <c r="V17" s="57"/>
      <c r="W17" s="57"/>
      <c r="X17" s="57"/>
      <c r="Y17" s="57"/>
      <c r="Z17" s="57"/>
      <c r="AA17" s="57" t="s">
        <v>602</v>
      </c>
      <c r="AB17" s="1649"/>
      <c r="AC17" s="1649"/>
      <c r="AD17" s="1649"/>
      <c r="AE17" s="1649"/>
      <c r="AF17" s="57" t="s">
        <v>240</v>
      </c>
      <c r="AG17" s="57"/>
      <c r="AH17" s="57"/>
      <c r="AI17" s="57"/>
      <c r="AJ17" s="57"/>
      <c r="AK17" s="105"/>
      <c r="AL17" s="58"/>
      <c r="AM17" s="58"/>
      <c r="AN17" s="58"/>
      <c r="AO17" s="119"/>
      <c r="AP17" s="57"/>
      <c r="AQ17" s="106"/>
      <c r="AR17" s="57"/>
      <c r="AS17" s="57"/>
      <c r="AT17" s="57"/>
      <c r="AU17" s="57"/>
      <c r="AV17" s="57"/>
      <c r="AW17" s="57"/>
      <c r="AX17" s="57"/>
      <c r="AY17" s="57"/>
      <c r="AZ17" s="57"/>
      <c r="BA17" s="57"/>
    </row>
    <row r="18" spans="1:53" ht="12" customHeight="1">
      <c r="A18" s="1629"/>
      <c r="B18" s="119"/>
      <c r="C18" s="57"/>
      <c r="D18" s="57"/>
      <c r="E18" s="103"/>
      <c r="F18" s="119"/>
      <c r="G18" s="57"/>
      <c r="H18" s="103"/>
      <c r="I18" s="119"/>
      <c r="J18" s="57"/>
      <c r="K18" s="57"/>
      <c r="L18" s="103"/>
      <c r="M18" s="119"/>
      <c r="N18" s="57"/>
      <c r="O18" s="57"/>
      <c r="P18" s="103"/>
      <c r="Q18" s="57"/>
      <c r="R18" s="683" t="s">
        <v>1044</v>
      </c>
      <c r="S18" s="57" t="s">
        <v>243</v>
      </c>
      <c r="T18" s="57"/>
      <c r="U18" s="57"/>
      <c r="V18" s="57"/>
      <c r="W18" s="57"/>
      <c r="X18" s="57"/>
      <c r="Y18" s="57"/>
      <c r="Z18" s="57"/>
      <c r="AA18" s="57" t="s">
        <v>602</v>
      </c>
      <c r="AB18" s="1649"/>
      <c r="AC18" s="1649"/>
      <c r="AD18" s="1649"/>
      <c r="AE18" s="1649"/>
      <c r="AF18" s="57" t="s">
        <v>240</v>
      </c>
      <c r="AG18" s="57"/>
      <c r="AH18" s="57"/>
      <c r="AI18" s="57"/>
      <c r="AJ18" s="57"/>
      <c r="AK18" s="105"/>
      <c r="AL18" s="58"/>
      <c r="AM18" s="58"/>
      <c r="AN18" s="58"/>
      <c r="AO18" s="119"/>
      <c r="AP18" s="57"/>
      <c r="AQ18" s="106"/>
      <c r="AR18" s="57"/>
      <c r="AS18" s="57"/>
      <c r="AT18" s="57"/>
      <c r="AU18" s="57"/>
      <c r="AV18" s="57"/>
      <c r="AW18" s="57"/>
      <c r="AX18" s="57"/>
      <c r="AY18" s="57"/>
      <c r="AZ18" s="57"/>
      <c r="BA18" s="57"/>
    </row>
    <row r="19" spans="1:53" ht="12" customHeight="1">
      <c r="A19" s="1629"/>
      <c r="B19" s="168"/>
      <c r="C19" s="169"/>
      <c r="D19" s="169"/>
      <c r="E19" s="574"/>
      <c r="F19" s="168"/>
      <c r="G19" s="169"/>
      <c r="H19" s="574"/>
      <c r="I19" s="119"/>
      <c r="J19" s="57"/>
      <c r="K19" s="57"/>
      <c r="L19" s="103"/>
      <c r="M19" s="119"/>
      <c r="N19" s="57"/>
      <c r="O19" s="57"/>
      <c r="P19" s="103"/>
      <c r="Q19" s="57"/>
      <c r="R19" s="57"/>
      <c r="S19" s="57"/>
      <c r="T19" s="57"/>
      <c r="U19" s="57"/>
      <c r="V19" s="57"/>
      <c r="W19" s="57"/>
      <c r="X19" s="57" t="s">
        <v>1651</v>
      </c>
      <c r="Y19" s="57"/>
      <c r="Z19" s="57"/>
      <c r="AA19" s="57" t="s">
        <v>266</v>
      </c>
      <c r="AB19" s="1950"/>
      <c r="AC19" s="1950"/>
      <c r="AD19" s="1950"/>
      <c r="AE19" s="1950"/>
      <c r="AF19" s="57" t="s">
        <v>1574</v>
      </c>
      <c r="AG19" s="57"/>
      <c r="AH19" s="57"/>
      <c r="AI19" s="57"/>
      <c r="AJ19" s="57"/>
      <c r="AK19" s="105"/>
      <c r="AL19" s="58"/>
      <c r="AM19" s="58"/>
      <c r="AN19" s="58"/>
      <c r="AO19" s="119"/>
      <c r="AP19" s="57"/>
      <c r="AQ19" s="106"/>
      <c r="AR19" s="57"/>
      <c r="AS19" s="57"/>
      <c r="AT19" s="57"/>
      <c r="AU19" s="57"/>
      <c r="AV19" s="57"/>
      <c r="AW19" s="57"/>
      <c r="AX19" s="57"/>
      <c r="AY19" s="57"/>
      <c r="AZ19" s="57"/>
      <c r="BA19" s="57"/>
    </row>
    <row r="20" spans="1:53" ht="12" customHeight="1">
      <c r="A20" s="1629"/>
      <c r="B20" s="149" t="s">
        <v>244</v>
      </c>
      <c r="C20" s="150"/>
      <c r="D20" s="150"/>
      <c r="E20" s="151"/>
      <c r="F20" s="159" t="s">
        <v>25</v>
      </c>
      <c r="G20" s="104"/>
      <c r="H20" s="108"/>
      <c r="I20" s="119"/>
      <c r="J20" s="57"/>
      <c r="K20" s="57"/>
      <c r="L20" s="103"/>
      <c r="M20" s="119"/>
      <c r="N20" s="57"/>
      <c r="O20" s="57"/>
      <c r="P20" s="103"/>
      <c r="Q20" s="170" t="s">
        <v>1399</v>
      </c>
      <c r="R20" s="170" t="s">
        <v>1653</v>
      </c>
      <c r="S20" s="170"/>
      <c r="T20" s="170"/>
      <c r="U20" s="170"/>
      <c r="V20" s="170"/>
      <c r="W20" s="170"/>
      <c r="X20" s="170"/>
      <c r="Y20" s="170"/>
      <c r="Z20" s="170"/>
      <c r="AA20" s="170" t="s">
        <v>1222</v>
      </c>
      <c r="AB20" s="1949"/>
      <c r="AC20" s="1949"/>
      <c r="AD20" s="1949"/>
      <c r="AE20" s="1949"/>
      <c r="AF20" s="170" t="s">
        <v>1654</v>
      </c>
      <c r="AG20" s="170"/>
      <c r="AH20" s="170"/>
      <c r="AI20" s="170"/>
      <c r="AJ20" s="632"/>
      <c r="AK20" s="105"/>
      <c r="AL20" s="58"/>
      <c r="AM20" s="58"/>
      <c r="AN20" s="58"/>
      <c r="AO20" s="119"/>
      <c r="AP20" s="57"/>
      <c r="AQ20" s="106"/>
      <c r="AR20" s="57"/>
      <c r="AS20" s="57"/>
      <c r="AT20" s="57"/>
      <c r="AU20" s="57"/>
      <c r="AV20" s="57"/>
      <c r="AW20" s="57"/>
      <c r="AX20" s="57"/>
      <c r="AY20" s="57"/>
      <c r="AZ20" s="57"/>
      <c r="BA20" s="57"/>
    </row>
    <row r="21" spans="1:53" ht="12" customHeight="1">
      <c r="A21" s="1629"/>
      <c r="B21" s="119" t="s">
        <v>643</v>
      </c>
      <c r="C21" s="57"/>
      <c r="D21" s="57"/>
      <c r="E21" s="103"/>
      <c r="F21" s="1680"/>
      <c r="G21" s="1649"/>
      <c r="H21" s="1681"/>
      <c r="I21" s="105"/>
      <c r="J21" s="58"/>
      <c r="K21" s="58"/>
      <c r="L21" s="185"/>
      <c r="M21" s="119"/>
      <c r="N21" s="57"/>
      <c r="O21" s="57"/>
      <c r="P21" s="103"/>
      <c r="Q21" s="57" t="s">
        <v>1395</v>
      </c>
      <c r="R21" s="57" t="s">
        <v>1655</v>
      </c>
      <c r="S21" s="57"/>
      <c r="T21" s="57"/>
      <c r="U21" s="57"/>
      <c r="V21" s="57"/>
      <c r="W21" s="57"/>
      <c r="X21" s="57"/>
      <c r="Y21" s="57"/>
      <c r="Z21" s="57"/>
      <c r="AA21" s="57" t="s">
        <v>1222</v>
      </c>
      <c r="AB21" s="1649"/>
      <c r="AC21" s="1649"/>
      <c r="AD21" s="1649"/>
      <c r="AE21" s="1649"/>
      <c r="AF21" s="57" t="s">
        <v>1654</v>
      </c>
      <c r="AG21" s="57"/>
      <c r="AH21" s="57"/>
      <c r="AI21" s="57"/>
      <c r="AJ21" s="103"/>
      <c r="AK21" s="105"/>
      <c r="AL21" s="58"/>
      <c r="AM21" s="58"/>
      <c r="AN21" s="58"/>
      <c r="AO21" s="119"/>
      <c r="AP21" s="57"/>
      <c r="AQ21" s="106"/>
      <c r="AR21" s="57"/>
      <c r="AS21" s="57"/>
      <c r="AT21" s="57"/>
      <c r="AU21" s="57"/>
      <c r="AV21" s="57"/>
      <c r="AW21" s="57"/>
      <c r="AX21" s="57"/>
      <c r="AY21" s="57"/>
      <c r="AZ21" s="57"/>
      <c r="BA21" s="57"/>
    </row>
    <row r="22" spans="1:53" ht="12" customHeight="1">
      <c r="A22" s="1629"/>
      <c r="B22" s="119"/>
      <c r="C22" s="57"/>
      <c r="D22" s="57"/>
      <c r="E22" s="103"/>
      <c r="F22" s="119" t="s">
        <v>2109</v>
      </c>
      <c r="G22" s="57"/>
      <c r="H22" s="103"/>
      <c r="I22" s="119"/>
      <c r="J22" s="57"/>
      <c r="K22" s="57"/>
      <c r="L22" s="103"/>
      <c r="M22" s="119"/>
      <c r="N22" s="57"/>
      <c r="O22" s="57"/>
      <c r="P22" s="103"/>
      <c r="Q22" s="175"/>
      <c r="R22" s="175"/>
      <c r="S22" s="175"/>
      <c r="T22" s="177" t="s">
        <v>1656</v>
      </c>
      <c r="U22" s="175" t="s">
        <v>1657</v>
      </c>
      <c r="V22" s="175"/>
      <c r="W22" s="175"/>
      <c r="X22" s="175"/>
      <c r="Y22" s="175"/>
      <c r="Z22" s="175"/>
      <c r="AA22" s="175"/>
      <c r="AB22" s="186"/>
      <c r="AC22" s="186"/>
      <c r="AD22" s="186"/>
      <c r="AE22" s="186"/>
      <c r="AF22" s="175"/>
      <c r="AG22" s="175"/>
      <c r="AH22" s="175"/>
      <c r="AI22" s="175"/>
      <c r="AJ22" s="653"/>
      <c r="AK22" s="105"/>
      <c r="AL22" s="58"/>
      <c r="AM22" s="58"/>
      <c r="AN22" s="58"/>
      <c r="AO22" s="119"/>
      <c r="AP22" s="57"/>
      <c r="AQ22" s="106"/>
      <c r="AR22" s="57"/>
      <c r="AS22" s="57"/>
      <c r="AT22" s="57"/>
      <c r="AU22" s="57"/>
      <c r="AV22" s="57"/>
      <c r="AW22" s="57"/>
      <c r="AX22" s="57"/>
      <c r="AY22" s="57"/>
      <c r="AZ22" s="57"/>
      <c r="BA22" s="57"/>
    </row>
    <row r="23" spans="1:53" ht="12" customHeight="1">
      <c r="A23" s="1629"/>
      <c r="B23" s="1686" t="str">
        <f>IF(自己評価書表紙!A58="□","■選択無","□選択無")</f>
        <v>■選択無</v>
      </c>
      <c r="C23" s="1687"/>
      <c r="D23" s="1687"/>
      <c r="E23" s="1692"/>
      <c r="F23" s="119"/>
      <c r="G23" s="57"/>
      <c r="H23" s="103"/>
      <c r="I23" s="119"/>
      <c r="J23" s="57"/>
      <c r="K23" s="57"/>
      <c r="L23" s="103"/>
      <c r="M23" s="119"/>
      <c r="N23" s="57"/>
      <c r="O23" s="57"/>
      <c r="P23" s="103"/>
      <c r="Q23" s="57" t="s">
        <v>456</v>
      </c>
      <c r="R23" s="103" t="s">
        <v>1658</v>
      </c>
      <c r="S23" s="57"/>
      <c r="T23" s="57"/>
      <c r="U23" s="57"/>
      <c r="V23" s="57"/>
      <c r="W23" s="57"/>
      <c r="X23" s="57"/>
      <c r="Y23" s="57"/>
      <c r="Z23" s="57"/>
      <c r="AA23" s="57"/>
      <c r="AB23" s="57"/>
      <c r="AC23" s="57"/>
      <c r="AD23" s="57"/>
      <c r="AE23" s="57"/>
      <c r="AF23" s="57"/>
      <c r="AG23" s="57"/>
      <c r="AH23" s="57"/>
      <c r="AI23" s="57"/>
      <c r="AJ23" s="57"/>
      <c r="AK23" s="105"/>
      <c r="AL23" s="58"/>
      <c r="AM23" s="58"/>
      <c r="AN23" s="58"/>
      <c r="AO23" s="119"/>
      <c r="AP23" s="57"/>
      <c r="AQ23" s="106"/>
      <c r="AR23" s="57"/>
      <c r="AS23" s="57"/>
      <c r="AT23" s="57"/>
      <c r="AU23" s="57"/>
      <c r="AV23" s="57"/>
      <c r="AW23" s="57"/>
      <c r="AX23" s="57"/>
      <c r="AY23" s="57"/>
      <c r="AZ23" s="57"/>
      <c r="BA23" s="57"/>
    </row>
    <row r="24" spans="1:53" ht="12" customHeight="1">
      <c r="A24" s="1629"/>
      <c r="B24" s="119"/>
      <c r="C24" s="57"/>
      <c r="D24" s="57"/>
      <c r="E24" s="103"/>
      <c r="F24" s="119" t="s">
        <v>26</v>
      </c>
      <c r="G24" s="57"/>
      <c r="H24" s="103"/>
      <c r="I24" s="119"/>
      <c r="J24" s="57"/>
      <c r="K24" s="57"/>
      <c r="L24" s="103"/>
      <c r="M24" s="119"/>
      <c r="N24" s="57"/>
      <c r="O24" s="57"/>
      <c r="P24" s="103"/>
      <c r="Q24" s="57"/>
      <c r="R24" s="57" t="s">
        <v>1659</v>
      </c>
      <c r="S24" s="57"/>
      <c r="T24" s="1814"/>
      <c r="U24" s="1814"/>
      <c r="V24" s="1814"/>
      <c r="W24" s="1814"/>
      <c r="X24" s="57" t="s">
        <v>518</v>
      </c>
      <c r="Y24" s="57" t="s">
        <v>729</v>
      </c>
      <c r="Z24" s="57"/>
      <c r="AA24" s="57" t="s">
        <v>364</v>
      </c>
      <c r="AB24" s="1649"/>
      <c r="AC24" s="1649"/>
      <c r="AD24" s="1649"/>
      <c r="AE24" s="1649"/>
      <c r="AF24" s="57" t="s">
        <v>800</v>
      </c>
      <c r="AG24" s="57"/>
      <c r="AH24" s="57"/>
      <c r="AI24" s="57"/>
      <c r="AJ24" s="103"/>
      <c r="AK24" s="105"/>
      <c r="AL24" s="58"/>
      <c r="AM24" s="58"/>
      <c r="AN24" s="58"/>
      <c r="AO24" s="119"/>
      <c r="AP24" s="57"/>
      <c r="AQ24" s="106"/>
      <c r="AR24" s="57"/>
      <c r="AS24" s="57"/>
      <c r="AT24" s="57"/>
      <c r="AU24" s="57"/>
      <c r="AV24" s="57"/>
      <c r="AW24" s="57"/>
      <c r="AX24" s="57"/>
      <c r="AY24" s="57"/>
      <c r="AZ24" s="57"/>
      <c r="BA24" s="57"/>
    </row>
    <row r="25" spans="1:53" ht="12" customHeight="1">
      <c r="A25" s="1629"/>
      <c r="B25" s="119"/>
      <c r="C25" s="57"/>
      <c r="D25" s="57"/>
      <c r="E25" s="103"/>
      <c r="F25" s="1680"/>
      <c r="G25" s="1649"/>
      <c r="H25" s="1681"/>
      <c r="I25" s="105"/>
      <c r="J25" s="58"/>
      <c r="K25" s="58"/>
      <c r="L25" s="185"/>
      <c r="M25" s="119"/>
      <c r="N25" s="57"/>
      <c r="O25" s="57"/>
      <c r="P25" s="103"/>
      <c r="Q25" s="57" t="s">
        <v>801</v>
      </c>
      <c r="R25" s="103" t="s">
        <v>1660</v>
      </c>
      <c r="S25" s="57"/>
      <c r="T25" s="57"/>
      <c r="U25" s="57"/>
      <c r="V25" s="57"/>
      <c r="W25" s="57"/>
      <c r="X25" s="57"/>
      <c r="Y25" s="57"/>
      <c r="Z25" s="57"/>
      <c r="AA25" s="57"/>
      <c r="AB25" s="57"/>
      <c r="AC25" s="57"/>
      <c r="AD25" s="57"/>
      <c r="AE25" s="57"/>
      <c r="AF25" s="57"/>
      <c r="AG25" s="57"/>
      <c r="AH25" s="57"/>
      <c r="AI25" s="57"/>
      <c r="AJ25" s="103"/>
      <c r="AK25" s="105"/>
      <c r="AL25" s="58"/>
      <c r="AM25" s="58"/>
      <c r="AN25" s="58"/>
      <c r="AO25" s="119"/>
      <c r="AP25" s="57"/>
      <c r="AQ25" s="106"/>
      <c r="AR25" s="57"/>
      <c r="AS25" s="57"/>
      <c r="AT25" s="57"/>
      <c r="AU25" s="57"/>
      <c r="AV25" s="57"/>
      <c r="AW25" s="57"/>
      <c r="AX25" s="57"/>
      <c r="AY25" s="57"/>
      <c r="AZ25" s="57"/>
      <c r="BA25" s="57"/>
    </row>
    <row r="26" spans="1:53" ht="12" customHeight="1">
      <c r="A26" s="1629"/>
      <c r="B26" s="119"/>
      <c r="C26" s="57"/>
      <c r="D26" s="57"/>
      <c r="E26" s="103"/>
      <c r="F26" s="119" t="s">
        <v>2109</v>
      </c>
      <c r="G26" s="57"/>
      <c r="H26" s="103"/>
      <c r="I26" s="119"/>
      <c r="J26" s="57"/>
      <c r="K26" s="57"/>
      <c r="L26" s="103"/>
      <c r="M26" s="122"/>
      <c r="N26" s="111"/>
      <c r="O26" s="111"/>
      <c r="P26" s="152"/>
      <c r="Q26" s="111"/>
      <c r="R26" s="111" t="s">
        <v>1659</v>
      </c>
      <c r="S26" s="111"/>
      <c r="T26" s="1652"/>
      <c r="U26" s="1652"/>
      <c r="V26" s="1652"/>
      <c r="W26" s="1652"/>
      <c r="X26" s="111" t="s">
        <v>518</v>
      </c>
      <c r="Y26" s="111" t="s">
        <v>729</v>
      </c>
      <c r="Z26" s="111"/>
      <c r="AA26" s="111" t="s">
        <v>364</v>
      </c>
      <c r="AB26" s="1704"/>
      <c r="AC26" s="1704"/>
      <c r="AD26" s="1704"/>
      <c r="AE26" s="1704"/>
      <c r="AF26" s="111" t="s">
        <v>800</v>
      </c>
      <c r="AG26" s="111"/>
      <c r="AH26" s="111"/>
      <c r="AI26" s="111"/>
      <c r="AJ26" s="152"/>
      <c r="AK26" s="105"/>
      <c r="AL26" s="58"/>
      <c r="AM26" s="58"/>
      <c r="AN26" s="58"/>
      <c r="AO26" s="122"/>
      <c r="AP26" s="111"/>
      <c r="AQ26" s="114"/>
      <c r="AR26" s="57"/>
      <c r="AS26" s="57"/>
      <c r="AT26" s="57"/>
      <c r="AU26" s="57"/>
      <c r="AV26" s="57"/>
      <c r="AW26" s="57"/>
      <c r="AX26" s="57"/>
      <c r="AY26" s="57"/>
      <c r="AZ26" s="57"/>
      <c r="BA26" s="57"/>
    </row>
    <row r="27" spans="1:53" ht="12" customHeight="1">
      <c r="A27" s="1629"/>
      <c r="B27" s="119"/>
      <c r="C27" s="57"/>
      <c r="D27" s="57"/>
      <c r="E27" s="103"/>
      <c r="F27" s="119"/>
      <c r="G27" s="57"/>
      <c r="H27" s="103"/>
      <c r="I27" s="119"/>
      <c r="J27" s="57"/>
      <c r="K27" s="57"/>
      <c r="L27" s="103"/>
      <c r="M27" s="138" t="s">
        <v>1661</v>
      </c>
      <c r="N27" s="109"/>
      <c r="O27" s="109"/>
      <c r="P27" s="110"/>
      <c r="Q27" s="57" t="s">
        <v>555</v>
      </c>
      <c r="R27" s="57" t="s">
        <v>1662</v>
      </c>
      <c r="S27" s="57"/>
      <c r="T27" s="57"/>
      <c r="U27" s="57"/>
      <c r="V27" s="57"/>
      <c r="W27" s="57"/>
      <c r="X27" s="57"/>
      <c r="Y27" s="57"/>
      <c r="Z27" s="57"/>
      <c r="AA27" s="57"/>
      <c r="AB27" s="57"/>
      <c r="AC27" s="57"/>
      <c r="AD27" s="57"/>
      <c r="AE27" s="57"/>
      <c r="AF27" s="57"/>
      <c r="AG27" s="57"/>
      <c r="AH27" s="57"/>
      <c r="AI27" s="57"/>
      <c r="AJ27" s="103"/>
      <c r="AK27" s="685" t="s">
        <v>1107</v>
      </c>
      <c r="AL27" s="153" t="s">
        <v>1132</v>
      </c>
      <c r="AM27" s="153"/>
      <c r="AN27" s="153"/>
      <c r="AO27" s="138" t="s">
        <v>3</v>
      </c>
      <c r="AP27" s="109" t="s">
        <v>1829</v>
      </c>
      <c r="AQ27" s="533"/>
      <c r="AR27" s="57"/>
      <c r="AS27" s="57"/>
      <c r="AT27" s="57"/>
      <c r="AU27" s="57"/>
      <c r="AV27" s="57"/>
      <c r="AW27" s="57"/>
      <c r="AX27" s="57"/>
      <c r="AY27" s="57"/>
      <c r="AZ27" s="57"/>
      <c r="BA27" s="57"/>
    </row>
    <row r="28" spans="1:53" ht="12" customHeight="1">
      <c r="A28" s="1629"/>
      <c r="B28" s="119"/>
      <c r="C28" s="57"/>
      <c r="D28" s="57"/>
      <c r="E28" s="103"/>
      <c r="F28" s="119"/>
      <c r="G28" s="57"/>
      <c r="H28" s="103"/>
      <c r="I28" s="119"/>
      <c r="J28" s="57"/>
      <c r="K28" s="57"/>
      <c r="L28" s="103"/>
      <c r="M28" s="119" t="s">
        <v>98</v>
      </c>
      <c r="N28" s="57"/>
      <c r="O28" s="57"/>
      <c r="P28" s="103"/>
      <c r="Q28" s="57"/>
      <c r="R28" s="683" t="s">
        <v>1053</v>
      </c>
      <c r="S28" s="57" t="s">
        <v>1663</v>
      </c>
      <c r="T28" s="57"/>
      <c r="U28" s="57"/>
      <c r="V28" s="57"/>
      <c r="W28" s="57"/>
      <c r="X28" s="57"/>
      <c r="Y28" s="57"/>
      <c r="Z28" s="57"/>
      <c r="AA28" s="57"/>
      <c r="AB28" s="57"/>
      <c r="AC28" s="57"/>
      <c r="AD28" s="57"/>
      <c r="AE28" s="57"/>
      <c r="AF28" s="57"/>
      <c r="AG28" s="57"/>
      <c r="AH28" s="57"/>
      <c r="AI28" s="57"/>
      <c r="AJ28" s="103"/>
      <c r="AK28" s="682" t="s">
        <v>1107</v>
      </c>
      <c r="AL28" s="58" t="s">
        <v>1230</v>
      </c>
      <c r="AM28" s="58"/>
      <c r="AN28" s="58"/>
      <c r="AO28" s="119" t="s">
        <v>1090</v>
      </c>
      <c r="AP28" s="57" t="s">
        <v>1830</v>
      </c>
      <c r="AQ28" s="106"/>
      <c r="AR28" s="57"/>
      <c r="AS28" s="57"/>
      <c r="AT28" s="57" t="s">
        <v>1664</v>
      </c>
      <c r="AU28" s="57" t="s">
        <v>644</v>
      </c>
      <c r="AV28" s="57" t="s">
        <v>1665</v>
      </c>
      <c r="AW28" s="57" t="s">
        <v>1666</v>
      </c>
      <c r="AX28" s="57" t="s">
        <v>1667</v>
      </c>
      <c r="AY28" s="57" t="s">
        <v>1668</v>
      </c>
      <c r="AZ28" s="57" t="s">
        <v>1669</v>
      </c>
      <c r="BA28" s="57"/>
    </row>
    <row r="29" spans="1:53" ht="12" customHeight="1">
      <c r="A29" s="1629"/>
      <c r="B29" s="119"/>
      <c r="C29" s="57"/>
      <c r="D29" s="57"/>
      <c r="E29" s="103"/>
      <c r="F29" s="119"/>
      <c r="G29" s="57"/>
      <c r="H29" s="103"/>
      <c r="I29" s="105"/>
      <c r="J29" s="58"/>
      <c r="K29" s="58"/>
      <c r="L29" s="185"/>
      <c r="M29" s="119"/>
      <c r="N29" s="57"/>
      <c r="O29" s="57"/>
      <c r="P29" s="103"/>
      <c r="Q29" s="57"/>
      <c r="R29" s="683" t="s">
        <v>753</v>
      </c>
      <c r="S29" s="57" t="s">
        <v>1670</v>
      </c>
      <c r="T29" s="57"/>
      <c r="U29" s="57"/>
      <c r="V29" s="57"/>
      <c r="W29" s="57"/>
      <c r="X29" s="57"/>
      <c r="Y29" s="57"/>
      <c r="Z29" s="57"/>
      <c r="AA29" s="57"/>
      <c r="AB29" s="57"/>
      <c r="AC29" s="57"/>
      <c r="AD29" s="57"/>
      <c r="AE29" s="57"/>
      <c r="AF29" s="654"/>
      <c r="AG29" s="654"/>
      <c r="AH29" s="57"/>
      <c r="AI29" s="57"/>
      <c r="AJ29" s="103"/>
      <c r="AK29" s="682" t="s">
        <v>1107</v>
      </c>
      <c r="AL29" s="58" t="s">
        <v>399</v>
      </c>
      <c r="AM29" s="58"/>
      <c r="AN29" s="58"/>
      <c r="AO29" s="119"/>
      <c r="AP29" s="57"/>
      <c r="AQ29" s="106"/>
      <c r="AR29" s="57"/>
      <c r="AS29" s="57"/>
      <c r="AT29" s="57"/>
      <c r="AU29" s="57"/>
      <c r="AV29" s="57"/>
      <c r="AW29" s="57"/>
      <c r="AX29" s="57"/>
      <c r="AY29" s="57"/>
      <c r="AZ29" s="57"/>
      <c r="BA29" s="57"/>
    </row>
    <row r="30" spans="1:53" ht="12" customHeight="1">
      <c r="A30" s="1629"/>
      <c r="B30" s="119"/>
      <c r="C30" s="57"/>
      <c r="D30" s="57"/>
      <c r="E30" s="103"/>
      <c r="F30" s="119"/>
      <c r="G30" s="57"/>
      <c r="H30" s="103"/>
      <c r="I30" s="105"/>
      <c r="J30" s="58"/>
      <c r="K30" s="58"/>
      <c r="L30" s="185"/>
      <c r="M30" s="119"/>
      <c r="N30" s="57"/>
      <c r="O30" s="57"/>
      <c r="P30" s="103"/>
      <c r="Q30" s="57"/>
      <c r="R30" s="683" t="s">
        <v>930</v>
      </c>
      <c r="S30" s="57" t="s">
        <v>1671</v>
      </c>
      <c r="T30" s="57"/>
      <c r="U30" s="57"/>
      <c r="V30" s="57"/>
      <c r="W30" s="57"/>
      <c r="X30" s="57"/>
      <c r="Y30" s="57"/>
      <c r="Z30" s="57"/>
      <c r="AA30" s="57"/>
      <c r="AB30" s="57"/>
      <c r="AC30" s="654"/>
      <c r="AD30" s="654"/>
      <c r="AE30" s="57"/>
      <c r="AF30" s="654"/>
      <c r="AG30" s="57"/>
      <c r="AH30" s="57"/>
      <c r="AI30" s="57"/>
      <c r="AJ30" s="103"/>
      <c r="AK30" s="105"/>
      <c r="AL30" s="58"/>
      <c r="AM30" s="58"/>
      <c r="AN30" s="58"/>
      <c r="AO30" s="119"/>
      <c r="AP30" s="57"/>
      <c r="AQ30" s="106"/>
      <c r="AR30" s="57"/>
      <c r="AS30" s="57"/>
      <c r="AT30" s="57"/>
      <c r="AU30" s="57"/>
      <c r="AV30" s="57"/>
      <c r="AW30" s="57"/>
      <c r="AX30" s="57"/>
      <c r="AY30" s="57"/>
      <c r="AZ30" s="57"/>
      <c r="BA30" s="57"/>
    </row>
    <row r="31" spans="1:53" ht="12" customHeight="1">
      <c r="A31" s="1629"/>
      <c r="B31" s="119"/>
      <c r="C31" s="57"/>
      <c r="D31" s="57"/>
      <c r="E31" s="103"/>
      <c r="F31" s="119"/>
      <c r="G31" s="57"/>
      <c r="H31" s="103"/>
      <c r="I31" s="119"/>
      <c r="J31" s="57"/>
      <c r="K31" s="57"/>
      <c r="L31" s="103"/>
      <c r="M31" s="119"/>
      <c r="N31" s="57"/>
      <c r="O31" s="57"/>
      <c r="P31" s="103"/>
      <c r="Q31" s="187"/>
      <c r="R31" s="737" t="s">
        <v>1232</v>
      </c>
      <c r="S31" s="187" t="s">
        <v>1763</v>
      </c>
      <c r="T31" s="187"/>
      <c r="U31" s="187"/>
      <c r="V31" s="187"/>
      <c r="W31" s="187"/>
      <c r="X31" s="187"/>
      <c r="Y31" s="187"/>
      <c r="Z31" s="187"/>
      <c r="AA31" s="187"/>
      <c r="AB31" s="187"/>
      <c r="AC31" s="187"/>
      <c r="AD31" s="187"/>
      <c r="AE31" s="187"/>
      <c r="AF31" s="187"/>
      <c r="AG31" s="187"/>
      <c r="AH31" s="187"/>
      <c r="AI31" s="187"/>
      <c r="AJ31" s="655"/>
      <c r="AK31" s="105"/>
      <c r="AL31" s="58"/>
      <c r="AM31" s="58"/>
      <c r="AN31" s="58"/>
      <c r="AO31" s="119"/>
      <c r="AP31" s="57"/>
      <c r="AQ31" s="106"/>
      <c r="AR31" s="57"/>
      <c r="AS31" s="57"/>
      <c r="AT31" s="57"/>
      <c r="AU31" s="57"/>
      <c r="AV31" s="57"/>
      <c r="AW31" s="57"/>
      <c r="AX31" s="57"/>
      <c r="AY31" s="57"/>
      <c r="AZ31" s="57"/>
      <c r="BA31" s="57"/>
    </row>
    <row r="32" spans="1:53" ht="12" customHeight="1">
      <c r="A32" s="1629"/>
      <c r="B32" s="119"/>
      <c r="C32" s="57"/>
      <c r="D32" s="57"/>
      <c r="E32" s="103"/>
      <c r="F32" s="119"/>
      <c r="G32" s="57"/>
      <c r="H32" s="103"/>
      <c r="I32" s="119"/>
      <c r="J32" s="57"/>
      <c r="K32" s="57"/>
      <c r="L32" s="103"/>
      <c r="M32" s="119"/>
      <c r="N32" s="57"/>
      <c r="O32" s="57"/>
      <c r="P32" s="103"/>
      <c r="Q32" s="57" t="s">
        <v>424</v>
      </c>
      <c r="R32" s="57" t="s">
        <v>1672</v>
      </c>
      <c r="S32" s="57"/>
      <c r="T32" s="57"/>
      <c r="U32" s="57"/>
      <c r="V32" s="57"/>
      <c r="W32" s="57"/>
      <c r="X32" s="57"/>
      <c r="Y32" s="57"/>
      <c r="Z32" s="57"/>
      <c r="AA32" s="57"/>
      <c r="AB32" s="57"/>
      <c r="AC32" s="57"/>
      <c r="AD32" s="57"/>
      <c r="AE32" s="57"/>
      <c r="AF32" s="57"/>
      <c r="AG32" s="57"/>
      <c r="AH32" s="57"/>
      <c r="AI32" s="57"/>
      <c r="AJ32" s="103"/>
      <c r="AK32" s="105"/>
      <c r="AL32" s="58"/>
      <c r="AM32" s="58"/>
      <c r="AN32" s="58"/>
      <c r="AO32" s="119"/>
      <c r="AP32" s="57"/>
      <c r="AQ32" s="106"/>
      <c r="AR32" s="57"/>
      <c r="AS32" s="57"/>
      <c r="AT32" s="57"/>
      <c r="AU32" s="57"/>
      <c r="AV32" s="57"/>
      <c r="AW32" s="57"/>
      <c r="AX32" s="57"/>
      <c r="AY32" s="57"/>
      <c r="AZ32" s="57"/>
      <c r="BA32" s="57"/>
    </row>
    <row r="33" spans="1:53" ht="12" customHeight="1">
      <c r="A33" s="1629"/>
      <c r="B33" s="119"/>
      <c r="C33" s="57"/>
      <c r="D33" s="57"/>
      <c r="E33" s="103"/>
      <c r="F33" s="119"/>
      <c r="G33" s="57"/>
      <c r="H33" s="103"/>
      <c r="I33" s="119"/>
      <c r="J33" s="57"/>
      <c r="K33" s="57"/>
      <c r="L33" s="103"/>
      <c r="M33" s="119"/>
      <c r="N33" s="57"/>
      <c r="O33" s="57"/>
      <c r="P33" s="103"/>
      <c r="Q33" s="57"/>
      <c r="R33" s="683" t="s">
        <v>1648</v>
      </c>
      <c r="S33" s="57" t="s">
        <v>1673</v>
      </c>
      <c r="T33" s="57"/>
      <c r="U33" s="57"/>
      <c r="V33" s="120" t="s">
        <v>422</v>
      </c>
      <c r="W33" s="1649"/>
      <c r="X33" s="1649"/>
      <c r="Y33" s="1649"/>
      <c r="Z33" s="1649"/>
      <c r="AA33" s="1649"/>
      <c r="AB33" s="1649"/>
      <c r="AC33" s="1649"/>
      <c r="AD33" s="1649"/>
      <c r="AE33" s="1649"/>
      <c r="AF33" s="1649"/>
      <c r="AG33" s="57" t="s">
        <v>1019</v>
      </c>
      <c r="AH33" s="57"/>
      <c r="AI33" s="57"/>
      <c r="AJ33" s="57"/>
      <c r="AK33" s="105"/>
      <c r="AL33" s="58"/>
      <c r="AM33" s="58"/>
      <c r="AN33" s="58"/>
      <c r="AO33" s="119"/>
      <c r="AP33" s="57"/>
      <c r="AQ33" s="106"/>
      <c r="AR33" s="57"/>
      <c r="AS33" s="57"/>
      <c r="AT33" s="57"/>
      <c r="AU33" s="57"/>
      <c r="AV33" s="57"/>
      <c r="AW33" s="57"/>
      <c r="AX33" s="57"/>
      <c r="AY33" s="57"/>
      <c r="AZ33" s="57"/>
      <c r="BA33" s="57"/>
    </row>
    <row r="34" spans="1:53" ht="12" customHeight="1">
      <c r="A34" s="1629"/>
      <c r="B34" s="119"/>
      <c r="C34" s="57"/>
      <c r="D34" s="57"/>
      <c r="E34" s="103"/>
      <c r="F34" s="119"/>
      <c r="G34" s="57"/>
      <c r="H34" s="103"/>
      <c r="I34" s="105"/>
      <c r="J34" s="58"/>
      <c r="K34" s="58"/>
      <c r="L34" s="185"/>
      <c r="M34" s="119"/>
      <c r="N34" s="57"/>
      <c r="O34" s="57"/>
      <c r="P34" s="103"/>
      <c r="Q34" s="57"/>
      <c r="R34" s="683" t="s">
        <v>1708</v>
      </c>
      <c r="S34" s="57" t="s">
        <v>1674</v>
      </c>
      <c r="T34" s="57"/>
      <c r="U34" s="57"/>
      <c r="V34" s="120" t="s">
        <v>422</v>
      </c>
      <c r="W34" s="1649"/>
      <c r="X34" s="1649"/>
      <c r="Y34" s="1649"/>
      <c r="Z34" s="1649"/>
      <c r="AA34" s="1649"/>
      <c r="AB34" s="1649"/>
      <c r="AC34" s="1649"/>
      <c r="AD34" s="1649"/>
      <c r="AE34" s="1649"/>
      <c r="AF34" s="1649"/>
      <c r="AG34" s="57" t="s">
        <v>1019</v>
      </c>
      <c r="AH34" s="57"/>
      <c r="AI34" s="57"/>
      <c r="AJ34" s="57"/>
      <c r="AK34" s="105"/>
      <c r="AL34" s="58"/>
      <c r="AM34" s="58"/>
      <c r="AN34" s="58"/>
      <c r="AO34" s="119"/>
      <c r="AP34" s="57"/>
      <c r="AQ34" s="106"/>
      <c r="AR34" s="57"/>
      <c r="AS34" s="57"/>
      <c r="AT34" s="57"/>
      <c r="AU34" s="57"/>
      <c r="AV34" s="57"/>
      <c r="AW34" s="57"/>
      <c r="AX34" s="57"/>
      <c r="AY34" s="57"/>
      <c r="AZ34" s="57"/>
      <c r="BA34" s="57"/>
    </row>
    <row r="35" spans="1:53" ht="12" customHeight="1">
      <c r="A35" s="1629"/>
      <c r="B35" s="119"/>
      <c r="C35" s="57"/>
      <c r="D35" s="57"/>
      <c r="E35" s="103"/>
      <c r="F35" s="119"/>
      <c r="G35" s="57"/>
      <c r="H35" s="103"/>
      <c r="I35" s="119"/>
      <c r="J35" s="57"/>
      <c r="K35" s="57"/>
      <c r="L35" s="103"/>
      <c r="M35" s="119"/>
      <c r="N35" s="57"/>
      <c r="O35" s="57"/>
      <c r="P35" s="103"/>
      <c r="Q35" s="57"/>
      <c r="R35" s="683" t="s">
        <v>1708</v>
      </c>
      <c r="S35" s="57" t="s">
        <v>410</v>
      </c>
      <c r="T35" s="57"/>
      <c r="U35" s="57"/>
      <c r="V35" s="120" t="s">
        <v>1225</v>
      </c>
      <c r="W35" s="1649"/>
      <c r="X35" s="1649"/>
      <c r="Y35" s="1649"/>
      <c r="Z35" s="1649"/>
      <c r="AA35" s="1649"/>
      <c r="AB35" s="1649"/>
      <c r="AC35" s="1649"/>
      <c r="AD35" s="1649"/>
      <c r="AE35" s="1649"/>
      <c r="AF35" s="1649"/>
      <c r="AG35" s="57" t="s">
        <v>1226</v>
      </c>
      <c r="AH35" s="57"/>
      <c r="AI35" s="57"/>
      <c r="AJ35" s="57"/>
      <c r="AK35" s="105"/>
      <c r="AL35" s="58"/>
      <c r="AM35" s="58"/>
      <c r="AN35" s="58"/>
      <c r="AO35" s="119"/>
      <c r="AP35" s="57"/>
      <c r="AQ35" s="106"/>
      <c r="AR35" s="57"/>
      <c r="AS35" s="57"/>
      <c r="AT35" s="57"/>
      <c r="AU35" s="57"/>
      <c r="AV35" s="57"/>
      <c r="AW35" s="57"/>
      <c r="AX35" s="57"/>
      <c r="AY35" s="57"/>
      <c r="AZ35" s="57"/>
      <c r="BA35" s="57"/>
    </row>
    <row r="36" spans="1:53" ht="12" customHeight="1">
      <c r="A36" s="1629"/>
      <c r="B36" s="119"/>
      <c r="C36" s="57"/>
      <c r="D36" s="57"/>
      <c r="E36" s="103"/>
      <c r="F36" s="119"/>
      <c r="G36" s="57"/>
      <c r="H36" s="103"/>
      <c r="I36" s="119"/>
      <c r="J36" s="57"/>
      <c r="K36" s="57"/>
      <c r="L36" s="103"/>
      <c r="M36" s="119"/>
      <c r="N36" s="57"/>
      <c r="O36" s="57"/>
      <c r="P36" s="103"/>
      <c r="Q36" s="111"/>
      <c r="R36" s="111"/>
      <c r="S36" s="111" t="s">
        <v>1675</v>
      </c>
      <c r="T36" s="111"/>
      <c r="U36" s="111"/>
      <c r="V36" s="111"/>
      <c r="W36" s="111"/>
      <c r="X36" s="111"/>
      <c r="Y36" s="111"/>
      <c r="Z36" s="111"/>
      <c r="AA36" s="111" t="s">
        <v>1649</v>
      </c>
      <c r="AB36" s="1704"/>
      <c r="AC36" s="1704"/>
      <c r="AD36" s="1704"/>
      <c r="AE36" s="1704"/>
      <c r="AF36" s="111" t="s">
        <v>1650</v>
      </c>
      <c r="AG36" s="111"/>
      <c r="AH36" s="111"/>
      <c r="AI36" s="111"/>
      <c r="AJ36" s="152"/>
      <c r="AK36" s="105"/>
      <c r="AL36" s="58"/>
      <c r="AM36" s="58"/>
      <c r="AN36" s="58"/>
      <c r="AO36" s="119"/>
      <c r="AP36" s="57"/>
      <c r="AQ36" s="106"/>
      <c r="AR36" s="57"/>
      <c r="AS36" s="57"/>
      <c r="AT36" s="57"/>
      <c r="AU36" s="57"/>
      <c r="AV36" s="57"/>
      <c r="AW36" s="57"/>
      <c r="AX36" s="57"/>
      <c r="AY36" s="57"/>
      <c r="AZ36" s="57"/>
      <c r="BA36" s="57"/>
    </row>
    <row r="37" spans="1:53" ht="12" customHeight="1">
      <c r="A37" s="1629"/>
      <c r="B37" s="119"/>
      <c r="C37" s="57"/>
      <c r="D37" s="57"/>
      <c r="E37" s="103"/>
      <c r="F37" s="119"/>
      <c r="G37" s="57"/>
      <c r="H37" s="103"/>
      <c r="I37" s="119"/>
      <c r="J37" s="57"/>
      <c r="K37" s="57"/>
      <c r="L37" s="103"/>
      <c r="M37" s="119"/>
      <c r="N37" s="57"/>
      <c r="O37" s="57"/>
      <c r="P37" s="103"/>
      <c r="Q37" s="57" t="s">
        <v>555</v>
      </c>
      <c r="R37" s="57" t="s">
        <v>1676</v>
      </c>
      <c r="S37" s="57"/>
      <c r="T37" s="57"/>
      <c r="U37" s="57"/>
      <c r="V37" s="57"/>
      <c r="W37" s="57"/>
      <c r="X37" s="57"/>
      <c r="Y37" s="57"/>
      <c r="Z37" s="57"/>
      <c r="AA37" s="57"/>
      <c r="AB37" s="57"/>
      <c r="AC37" s="57"/>
      <c r="AD37" s="57"/>
      <c r="AE37" s="57"/>
      <c r="AF37" s="57"/>
      <c r="AG37" s="57"/>
      <c r="AH37" s="57"/>
      <c r="AI37" s="57"/>
      <c r="AJ37" s="103"/>
      <c r="AK37" s="105"/>
      <c r="AL37" s="58"/>
      <c r="AM37" s="58"/>
      <c r="AN37" s="58"/>
      <c r="AO37" s="119"/>
      <c r="AP37" s="57"/>
      <c r="AQ37" s="106"/>
      <c r="AR37" s="57"/>
      <c r="AS37" s="57"/>
      <c r="AT37" s="57"/>
      <c r="AU37" s="57"/>
      <c r="AV37" s="57"/>
      <c r="AW37" s="57"/>
      <c r="AX37" s="57"/>
      <c r="AY37" s="57"/>
      <c r="AZ37" s="57"/>
      <c r="BA37" s="57"/>
    </row>
    <row r="38" spans="1:53" ht="12" customHeight="1">
      <c r="A38" s="1629"/>
      <c r="B38" s="119"/>
      <c r="C38" s="57"/>
      <c r="D38" s="57"/>
      <c r="E38" s="103"/>
      <c r="F38" s="119"/>
      <c r="G38" s="57"/>
      <c r="H38" s="103"/>
      <c r="I38" s="119"/>
      <c r="J38" s="57"/>
      <c r="K38" s="57"/>
      <c r="L38" s="103"/>
      <c r="M38" s="119"/>
      <c r="N38" s="57"/>
      <c r="O38" s="57"/>
      <c r="P38" s="103"/>
      <c r="Q38" s="57"/>
      <c r="R38" s="683" t="s">
        <v>3</v>
      </c>
      <c r="S38" s="57" t="s">
        <v>1663</v>
      </c>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t="s">
        <v>1664</v>
      </c>
      <c r="AU38" s="57" t="s">
        <v>644</v>
      </c>
      <c r="AV38" s="57" t="s">
        <v>1665</v>
      </c>
      <c r="AW38" s="57" t="s">
        <v>1666</v>
      </c>
      <c r="AX38" s="57" t="s">
        <v>1667</v>
      </c>
      <c r="AY38" s="57" t="s">
        <v>1668</v>
      </c>
      <c r="AZ38" s="57" t="s">
        <v>1669</v>
      </c>
      <c r="BA38" s="57"/>
    </row>
    <row r="39" spans="1:53" ht="12" customHeight="1">
      <c r="A39" s="1629"/>
      <c r="B39" s="119"/>
      <c r="C39" s="57"/>
      <c r="D39" s="57"/>
      <c r="E39" s="103"/>
      <c r="F39" s="119"/>
      <c r="G39" s="57"/>
      <c r="H39" s="103"/>
      <c r="I39" s="105"/>
      <c r="J39" s="58"/>
      <c r="K39" s="58"/>
      <c r="L39" s="185"/>
      <c r="M39" s="119"/>
      <c r="N39" s="57"/>
      <c r="O39" s="57"/>
      <c r="P39" s="103"/>
      <c r="Q39" s="57"/>
      <c r="R39" s="683" t="s">
        <v>1090</v>
      </c>
      <c r="S39" s="57" t="s">
        <v>1670</v>
      </c>
      <c r="T39" s="57"/>
      <c r="U39" s="57"/>
      <c r="V39" s="57"/>
      <c r="W39" s="57"/>
      <c r="X39" s="57"/>
      <c r="Y39" s="57"/>
      <c r="Z39" s="57"/>
      <c r="AA39" s="57"/>
      <c r="AB39" s="57"/>
      <c r="AC39" s="57"/>
      <c r="AD39" s="57"/>
      <c r="AE39" s="57"/>
      <c r="AF39" s="654"/>
      <c r="AG39" s="654"/>
      <c r="AH39" s="57"/>
      <c r="AI39" s="57"/>
      <c r="AJ39" s="103"/>
      <c r="AK39" s="105"/>
      <c r="AL39" s="58"/>
      <c r="AM39" s="58"/>
      <c r="AN39" s="58"/>
      <c r="AO39" s="119"/>
      <c r="AP39" s="57"/>
      <c r="AQ39" s="106"/>
      <c r="AR39" s="57"/>
      <c r="AS39" s="57"/>
      <c r="AT39" s="57"/>
      <c r="AU39" s="57"/>
      <c r="AV39" s="57"/>
      <c r="AW39" s="57"/>
      <c r="AX39" s="57"/>
      <c r="AY39" s="57"/>
      <c r="AZ39" s="57"/>
      <c r="BA39" s="57"/>
    </row>
    <row r="40" spans="1:53" ht="12" customHeight="1">
      <c r="A40" s="1629"/>
      <c r="B40" s="119"/>
      <c r="C40" s="57"/>
      <c r="D40" s="57"/>
      <c r="E40" s="103"/>
      <c r="F40" s="119"/>
      <c r="G40" s="57"/>
      <c r="H40" s="103"/>
      <c r="I40" s="105"/>
      <c r="J40" s="58"/>
      <c r="K40" s="58"/>
      <c r="L40" s="185"/>
      <c r="M40" s="119"/>
      <c r="N40" s="57"/>
      <c r="O40" s="57"/>
      <c r="P40" s="103"/>
      <c r="Q40" s="57"/>
      <c r="R40" s="683" t="s">
        <v>1708</v>
      </c>
      <c r="S40" s="57" t="s">
        <v>1671</v>
      </c>
      <c r="T40" s="57"/>
      <c r="U40" s="57"/>
      <c r="V40" s="57"/>
      <c r="W40" s="57"/>
      <c r="X40" s="57"/>
      <c r="Y40" s="57"/>
      <c r="Z40" s="57"/>
      <c r="AA40" s="57"/>
      <c r="AB40" s="57"/>
      <c r="AC40" s="654"/>
      <c r="AD40" s="654"/>
      <c r="AE40" s="57"/>
      <c r="AF40" s="654"/>
      <c r="AG40" s="57"/>
      <c r="AH40" s="57"/>
      <c r="AI40" s="57"/>
      <c r="AJ40" s="103"/>
      <c r="AK40" s="105"/>
      <c r="AL40" s="58"/>
      <c r="AM40" s="58"/>
      <c r="AN40" s="58"/>
      <c r="AO40" s="119"/>
      <c r="AP40" s="57"/>
      <c r="AQ40" s="106"/>
      <c r="AR40" s="57"/>
      <c r="AS40" s="57"/>
      <c r="AT40" s="57"/>
      <c r="AU40" s="57"/>
      <c r="AV40" s="57"/>
      <c r="AW40" s="57"/>
      <c r="AX40" s="57"/>
      <c r="AY40" s="57"/>
      <c r="AZ40" s="57"/>
      <c r="BA40" s="57"/>
    </row>
    <row r="41" spans="1:53" ht="12" customHeight="1">
      <c r="A41" s="1629"/>
      <c r="B41" s="119"/>
      <c r="C41" s="57"/>
      <c r="D41" s="57"/>
      <c r="E41" s="103"/>
      <c r="F41" s="119"/>
      <c r="G41" s="57"/>
      <c r="H41" s="103"/>
      <c r="I41" s="119"/>
      <c r="J41" s="57"/>
      <c r="K41" s="57"/>
      <c r="L41" s="103"/>
      <c r="M41" s="119"/>
      <c r="N41" s="57"/>
      <c r="O41" s="57"/>
      <c r="P41" s="103"/>
      <c r="Q41" s="187"/>
      <c r="R41" s="737" t="s">
        <v>1232</v>
      </c>
      <c r="S41" s="187" t="s">
        <v>1763</v>
      </c>
      <c r="T41" s="187"/>
      <c r="U41" s="187"/>
      <c r="V41" s="187"/>
      <c r="W41" s="187"/>
      <c r="X41" s="187"/>
      <c r="Y41" s="187"/>
      <c r="Z41" s="187"/>
      <c r="AA41" s="187"/>
      <c r="AB41" s="187"/>
      <c r="AC41" s="187"/>
      <c r="AD41" s="187"/>
      <c r="AE41" s="187"/>
      <c r="AF41" s="187"/>
      <c r="AG41" s="187"/>
      <c r="AH41" s="187"/>
      <c r="AI41" s="187"/>
      <c r="AJ41" s="655"/>
      <c r="AK41" s="105"/>
      <c r="AL41" s="58"/>
      <c r="AM41" s="58"/>
      <c r="AN41" s="58"/>
      <c r="AO41" s="119"/>
      <c r="AP41" s="57"/>
      <c r="AQ41" s="106"/>
      <c r="AR41" s="57"/>
      <c r="AS41" s="57"/>
      <c r="AT41" s="57"/>
      <c r="AU41" s="57"/>
      <c r="AV41" s="57"/>
      <c r="AW41" s="57"/>
      <c r="AX41" s="57"/>
      <c r="AY41" s="57"/>
      <c r="AZ41" s="57"/>
      <c r="BA41" s="57"/>
    </row>
    <row r="42" spans="1:53" ht="12" customHeight="1">
      <c r="A42" s="1629"/>
      <c r="B42" s="119"/>
      <c r="C42" s="57"/>
      <c r="D42" s="57"/>
      <c r="E42" s="103"/>
      <c r="F42" s="119"/>
      <c r="G42" s="57"/>
      <c r="H42" s="103"/>
      <c r="I42" s="119"/>
      <c r="J42" s="57"/>
      <c r="K42" s="57"/>
      <c r="L42" s="103"/>
      <c r="M42" s="119"/>
      <c r="N42" s="57"/>
      <c r="O42" s="57"/>
      <c r="P42" s="103"/>
      <c r="Q42" s="57" t="s">
        <v>424</v>
      </c>
      <c r="R42" s="57" t="s">
        <v>1677</v>
      </c>
      <c r="S42" s="57"/>
      <c r="T42" s="57"/>
      <c r="U42" s="57"/>
      <c r="V42" s="57"/>
      <c r="W42" s="57"/>
      <c r="X42" s="57"/>
      <c r="Y42" s="57"/>
      <c r="Z42" s="57"/>
      <c r="AA42" s="57"/>
      <c r="AB42" s="57"/>
      <c r="AC42" s="57"/>
      <c r="AD42" s="57"/>
      <c r="AE42" s="57"/>
      <c r="AF42" s="57"/>
      <c r="AG42" s="57"/>
      <c r="AH42" s="57"/>
      <c r="AI42" s="57"/>
      <c r="AJ42" s="103"/>
      <c r="AK42" s="105"/>
      <c r="AL42" s="58"/>
      <c r="AM42" s="58"/>
      <c r="AN42" s="58"/>
      <c r="AO42" s="119"/>
      <c r="AP42" s="57"/>
      <c r="AQ42" s="106"/>
      <c r="AR42" s="57"/>
      <c r="AS42" s="57"/>
      <c r="AT42" s="57"/>
      <c r="AU42" s="57"/>
      <c r="AV42" s="57"/>
      <c r="AW42" s="57"/>
      <c r="AX42" s="57"/>
      <c r="AY42" s="57"/>
      <c r="AZ42" s="57"/>
      <c r="BA42" s="57"/>
    </row>
    <row r="43" spans="1:53" ht="12" customHeight="1">
      <c r="A43" s="1629"/>
      <c r="B43" s="119"/>
      <c r="C43" s="57"/>
      <c r="D43" s="57"/>
      <c r="E43" s="103"/>
      <c r="F43" s="119"/>
      <c r="G43" s="57"/>
      <c r="H43" s="103"/>
      <c r="I43" s="119"/>
      <c r="J43" s="57"/>
      <c r="K43" s="57"/>
      <c r="L43" s="103"/>
      <c r="M43" s="119"/>
      <c r="N43" s="57"/>
      <c r="O43" s="57"/>
      <c r="P43" s="103"/>
      <c r="Q43" s="57"/>
      <c r="R43" s="683" t="s">
        <v>1648</v>
      </c>
      <c r="S43" s="57" t="s">
        <v>1673</v>
      </c>
      <c r="T43" s="57"/>
      <c r="U43" s="57"/>
      <c r="V43" s="120" t="s">
        <v>422</v>
      </c>
      <c r="W43" s="1649"/>
      <c r="X43" s="1649"/>
      <c r="Y43" s="1649"/>
      <c r="Z43" s="1649"/>
      <c r="AA43" s="1649"/>
      <c r="AB43" s="1649"/>
      <c r="AC43" s="1649"/>
      <c r="AD43" s="1649"/>
      <c r="AE43" s="1649"/>
      <c r="AF43" s="1649"/>
      <c r="AG43" s="57" t="s">
        <v>1019</v>
      </c>
      <c r="AH43" s="57"/>
      <c r="AI43" s="57"/>
      <c r="AJ43" s="57"/>
      <c r="AK43" s="105"/>
      <c r="AL43" s="58"/>
      <c r="AM43" s="58"/>
      <c r="AN43" s="58"/>
      <c r="AO43" s="119"/>
      <c r="AP43" s="57"/>
      <c r="AQ43" s="106"/>
      <c r="AR43" s="57"/>
      <c r="AS43" s="57"/>
      <c r="AT43" s="57"/>
      <c r="AU43" s="57"/>
      <c r="AV43" s="57"/>
      <c r="AW43" s="57"/>
      <c r="AX43" s="57"/>
      <c r="AY43" s="57"/>
      <c r="AZ43" s="57"/>
      <c r="BA43" s="57"/>
    </row>
    <row r="44" spans="1:53" ht="12" customHeight="1">
      <c r="A44" s="1629"/>
      <c r="B44" s="119"/>
      <c r="C44" s="57"/>
      <c r="D44" s="57"/>
      <c r="E44" s="103"/>
      <c r="F44" s="119"/>
      <c r="G44" s="57"/>
      <c r="H44" s="103"/>
      <c r="I44" s="119"/>
      <c r="J44" s="57"/>
      <c r="K44" s="57"/>
      <c r="L44" s="103"/>
      <c r="M44" s="119"/>
      <c r="N44" s="57"/>
      <c r="O44" s="57"/>
      <c r="P44" s="103"/>
      <c r="Q44" s="57"/>
      <c r="R44" s="683" t="s">
        <v>1708</v>
      </c>
      <c r="S44" s="57" t="s">
        <v>1674</v>
      </c>
      <c r="T44" s="57"/>
      <c r="U44" s="57"/>
      <c r="V44" s="120" t="s">
        <v>422</v>
      </c>
      <c r="W44" s="1649"/>
      <c r="X44" s="1649"/>
      <c r="Y44" s="1649"/>
      <c r="Z44" s="1649"/>
      <c r="AA44" s="1649"/>
      <c r="AB44" s="1649"/>
      <c r="AC44" s="1649"/>
      <c r="AD44" s="1649"/>
      <c r="AE44" s="1649"/>
      <c r="AF44" s="1649"/>
      <c r="AG44" s="57" t="s">
        <v>1019</v>
      </c>
      <c r="AH44" s="57"/>
      <c r="AI44" s="57"/>
      <c r="AJ44" s="57"/>
      <c r="AK44" s="105"/>
      <c r="AL44" s="58"/>
      <c r="AM44" s="58"/>
      <c r="AN44" s="58"/>
      <c r="AO44" s="119"/>
      <c r="AP44" s="57"/>
      <c r="AQ44" s="106"/>
      <c r="AR44" s="57"/>
      <c r="AS44" s="57"/>
      <c r="AT44" s="57"/>
      <c r="AU44" s="57"/>
      <c r="AV44" s="57"/>
      <c r="AW44" s="57"/>
      <c r="AX44" s="57"/>
      <c r="AY44" s="57"/>
      <c r="AZ44" s="57"/>
      <c r="BA44" s="57"/>
    </row>
    <row r="45" spans="1:53" ht="12" customHeight="1">
      <c r="A45" s="1629"/>
      <c r="B45" s="119"/>
      <c r="C45" s="57"/>
      <c r="D45" s="57"/>
      <c r="E45" s="103"/>
      <c r="F45" s="119"/>
      <c r="G45" s="57"/>
      <c r="H45" s="103"/>
      <c r="I45" s="119"/>
      <c r="J45" s="57"/>
      <c r="K45" s="57"/>
      <c r="L45" s="103"/>
      <c r="M45" s="119"/>
      <c r="N45" s="57"/>
      <c r="O45" s="57"/>
      <c r="P45" s="103"/>
      <c r="Q45" s="57"/>
      <c r="R45" s="683" t="s">
        <v>1708</v>
      </c>
      <c r="S45" s="57" t="s">
        <v>410</v>
      </c>
      <c r="T45" s="57"/>
      <c r="U45" s="57"/>
      <c r="V45" s="120" t="s">
        <v>1225</v>
      </c>
      <c r="W45" s="1649"/>
      <c r="X45" s="1649"/>
      <c r="Y45" s="1649"/>
      <c r="Z45" s="1649"/>
      <c r="AA45" s="1649"/>
      <c r="AB45" s="1649"/>
      <c r="AC45" s="1649"/>
      <c r="AD45" s="1649"/>
      <c r="AE45" s="1649"/>
      <c r="AF45" s="1649"/>
      <c r="AG45" s="57" t="s">
        <v>1226</v>
      </c>
      <c r="AH45" s="57"/>
      <c r="AI45" s="57"/>
      <c r="AJ45" s="103"/>
      <c r="AK45" s="105"/>
      <c r="AL45" s="58"/>
      <c r="AM45" s="58"/>
      <c r="AN45" s="58"/>
      <c r="AO45" s="119"/>
      <c r="AP45" s="57"/>
      <c r="AQ45" s="106"/>
      <c r="AR45" s="57"/>
      <c r="AS45" s="57"/>
      <c r="AT45" s="57"/>
      <c r="AU45" s="57"/>
      <c r="AV45" s="57"/>
      <c r="AW45" s="57"/>
      <c r="AX45" s="57"/>
      <c r="AY45" s="57"/>
      <c r="AZ45" s="57"/>
      <c r="BA45" s="57"/>
    </row>
    <row r="46" spans="1:53" ht="12" customHeight="1">
      <c r="A46" s="1629"/>
      <c r="B46" s="119"/>
      <c r="C46" s="57"/>
      <c r="D46" s="57"/>
      <c r="E46" s="103"/>
      <c r="F46" s="159"/>
      <c r="G46" s="104"/>
      <c r="H46" s="108"/>
      <c r="I46" s="119"/>
      <c r="J46" s="57"/>
      <c r="K46" s="57"/>
      <c r="L46" s="103"/>
      <c r="M46" s="122"/>
      <c r="N46" s="111"/>
      <c r="O46" s="111"/>
      <c r="P46" s="152"/>
      <c r="Q46" s="111"/>
      <c r="R46" s="111"/>
      <c r="S46" s="111" t="s">
        <v>1675</v>
      </c>
      <c r="T46" s="111"/>
      <c r="U46" s="111"/>
      <c r="V46" s="111"/>
      <c r="W46" s="111"/>
      <c r="X46" s="111"/>
      <c r="Y46" s="111"/>
      <c r="Z46" s="111"/>
      <c r="AA46" s="111" t="s">
        <v>1649</v>
      </c>
      <c r="AB46" s="1704"/>
      <c r="AC46" s="1704"/>
      <c r="AD46" s="1704"/>
      <c r="AE46" s="1704"/>
      <c r="AF46" s="111" t="s">
        <v>1650</v>
      </c>
      <c r="AG46" s="111"/>
      <c r="AH46" s="111"/>
      <c r="AI46" s="111"/>
      <c r="AJ46" s="152"/>
      <c r="AK46" s="112"/>
      <c r="AL46" s="113"/>
      <c r="AM46" s="113"/>
      <c r="AN46" s="113"/>
      <c r="AO46" s="122"/>
      <c r="AP46" s="111"/>
      <c r="AQ46" s="114"/>
      <c r="AR46" s="57"/>
      <c r="AS46" s="57"/>
      <c r="AT46" s="57"/>
      <c r="AU46" s="57"/>
      <c r="AV46" s="57"/>
      <c r="AW46" s="57"/>
      <c r="AX46" s="57"/>
      <c r="AY46" s="57"/>
      <c r="AZ46" s="57"/>
      <c r="BA46" s="57"/>
    </row>
    <row r="47" spans="1:53" ht="12" customHeight="1">
      <c r="A47" s="1629"/>
      <c r="B47" s="119"/>
      <c r="C47" s="57"/>
      <c r="D47" s="57"/>
      <c r="E47" s="103"/>
      <c r="F47" s="159"/>
      <c r="G47" s="104"/>
      <c r="H47" s="108"/>
      <c r="I47" s="119"/>
      <c r="J47" s="57"/>
      <c r="K47" s="57"/>
      <c r="L47" s="103"/>
      <c r="M47" s="138" t="s">
        <v>1678</v>
      </c>
      <c r="N47" s="109"/>
      <c r="O47" s="109"/>
      <c r="P47" s="110"/>
      <c r="Q47" s="57" t="s">
        <v>1645</v>
      </c>
      <c r="R47" s="57"/>
      <c r="S47" s="57"/>
      <c r="T47" s="57"/>
      <c r="U47" s="57"/>
      <c r="V47" s="57"/>
      <c r="W47" s="57"/>
      <c r="X47" s="57"/>
      <c r="Y47" s="57"/>
      <c r="Z47" s="57"/>
      <c r="AA47" s="57"/>
      <c r="AB47" s="104"/>
      <c r="AC47" s="104"/>
      <c r="AD47" s="104"/>
      <c r="AE47" s="104"/>
      <c r="AF47" s="57"/>
      <c r="AG47" s="57"/>
      <c r="AH47" s="57"/>
      <c r="AI47" s="57"/>
      <c r="AJ47" s="103"/>
      <c r="AK47" s="685" t="s">
        <v>1107</v>
      </c>
      <c r="AL47" s="153" t="s">
        <v>1132</v>
      </c>
      <c r="AM47" s="58"/>
      <c r="AN47" s="58"/>
      <c r="AO47" s="138" t="s">
        <v>21</v>
      </c>
      <c r="AP47" s="109" t="s">
        <v>1829</v>
      </c>
      <c r="AQ47" s="533"/>
      <c r="AR47" s="57"/>
      <c r="AS47" s="57"/>
      <c r="AT47" s="57"/>
      <c r="AU47" s="57"/>
      <c r="AV47" s="57"/>
      <c r="AW47" s="57"/>
      <c r="AX47" s="57"/>
      <c r="AY47" s="57"/>
      <c r="AZ47" s="57"/>
      <c r="BA47" s="57"/>
    </row>
    <row r="48" spans="1:53" ht="12" customHeight="1">
      <c r="A48" s="1629"/>
      <c r="B48" s="119"/>
      <c r="C48" s="57"/>
      <c r="D48" s="57"/>
      <c r="E48" s="103"/>
      <c r="F48" s="119"/>
      <c r="G48" s="57"/>
      <c r="H48" s="103"/>
      <c r="I48" s="119"/>
      <c r="J48" s="57"/>
      <c r="K48" s="57"/>
      <c r="L48" s="103"/>
      <c r="M48" s="119"/>
      <c r="N48" s="57"/>
      <c r="O48" s="57"/>
      <c r="P48" s="103"/>
      <c r="Q48" s="57" t="s">
        <v>130</v>
      </c>
      <c r="R48" s="58" t="s">
        <v>1679</v>
      </c>
      <c r="S48" s="57"/>
      <c r="T48" s="57"/>
      <c r="U48" s="57"/>
      <c r="V48" s="57"/>
      <c r="W48" s="57"/>
      <c r="X48" s="57"/>
      <c r="Y48" s="57"/>
      <c r="Z48" s="57"/>
      <c r="AA48" s="57"/>
      <c r="AB48" s="57"/>
      <c r="AC48" s="57"/>
      <c r="AD48" s="57"/>
      <c r="AE48" s="57"/>
      <c r="AF48" s="57"/>
      <c r="AG48" s="120"/>
      <c r="AH48" s="120"/>
      <c r="AI48" s="120"/>
      <c r="AJ48" s="103"/>
      <c r="AK48" s="682" t="s">
        <v>1107</v>
      </c>
      <c r="AL48" s="58" t="s">
        <v>1230</v>
      </c>
      <c r="AM48" s="58"/>
      <c r="AN48" s="58"/>
      <c r="AO48" s="119" t="s">
        <v>604</v>
      </c>
      <c r="AP48" s="57" t="s">
        <v>1830</v>
      </c>
      <c r="AQ48" s="106"/>
      <c r="AR48" s="57"/>
      <c r="AS48" s="57"/>
      <c r="AT48" s="57"/>
      <c r="AU48" s="57"/>
      <c r="AV48" s="57"/>
      <c r="AW48" s="57"/>
      <c r="AX48" s="57"/>
      <c r="AY48" s="57"/>
      <c r="AZ48" s="57"/>
      <c r="BA48" s="57"/>
    </row>
    <row r="49" spans="1:53" ht="12" customHeight="1">
      <c r="A49" s="1629"/>
      <c r="B49" s="119"/>
      <c r="C49" s="57"/>
      <c r="D49" s="57"/>
      <c r="E49" s="103"/>
      <c r="F49" s="119"/>
      <c r="G49" s="57"/>
      <c r="H49" s="103"/>
      <c r="I49" s="119"/>
      <c r="J49" s="57"/>
      <c r="K49" s="57"/>
      <c r="L49" s="103"/>
      <c r="M49" s="119"/>
      <c r="N49" s="57"/>
      <c r="O49" s="57"/>
      <c r="P49" s="103"/>
      <c r="Q49" s="57"/>
      <c r="R49" s="57"/>
      <c r="S49" s="57"/>
      <c r="T49" s="57"/>
      <c r="U49" s="57"/>
      <c r="V49" s="57"/>
      <c r="W49" s="57"/>
      <c r="X49" s="57"/>
      <c r="Y49" s="57"/>
      <c r="Z49" s="120" t="s">
        <v>1386</v>
      </c>
      <c r="AA49" s="1653"/>
      <c r="AB49" s="1653"/>
      <c r="AC49" s="1653"/>
      <c r="AD49" s="1653"/>
      <c r="AE49" s="57"/>
      <c r="AF49" s="57"/>
      <c r="AG49" s="120" t="s">
        <v>1504</v>
      </c>
      <c r="AH49" s="120"/>
      <c r="AI49" s="120"/>
      <c r="AJ49" s="103"/>
      <c r="AK49" s="682" t="s">
        <v>1107</v>
      </c>
      <c r="AL49" s="58" t="s">
        <v>399</v>
      </c>
      <c r="AM49" s="58"/>
      <c r="AN49" s="58"/>
      <c r="AO49" s="119"/>
      <c r="AP49" s="57"/>
      <c r="AQ49" s="106"/>
      <c r="AR49" s="57"/>
      <c r="AS49" s="57"/>
      <c r="AT49" s="57"/>
      <c r="AU49" s="57"/>
      <c r="AV49" s="57"/>
      <c r="AW49" s="57"/>
      <c r="AX49" s="57"/>
      <c r="AY49" s="57"/>
      <c r="AZ49" s="57"/>
      <c r="BA49" s="57"/>
    </row>
    <row r="50" spans="1:53" ht="12" customHeight="1">
      <c r="A50" s="1629"/>
      <c r="B50" s="119"/>
      <c r="C50" s="57"/>
      <c r="D50" s="57"/>
      <c r="E50" s="103"/>
      <c r="F50" s="119"/>
      <c r="G50" s="57"/>
      <c r="H50" s="103"/>
      <c r="I50" s="119"/>
      <c r="J50" s="57"/>
      <c r="K50" s="57"/>
      <c r="L50" s="103"/>
      <c r="M50" s="119"/>
      <c r="N50" s="57"/>
      <c r="O50" s="57"/>
      <c r="P50" s="103"/>
      <c r="Q50" s="57" t="s">
        <v>512</v>
      </c>
      <c r="R50" s="58" t="s">
        <v>1505</v>
      </c>
      <c r="S50" s="57"/>
      <c r="T50" s="57"/>
      <c r="U50" s="57"/>
      <c r="V50" s="57"/>
      <c r="W50" s="57"/>
      <c r="X50" s="57"/>
      <c r="Y50" s="57"/>
      <c r="Z50" s="120" t="s">
        <v>266</v>
      </c>
      <c r="AA50" s="1653"/>
      <c r="AB50" s="1653"/>
      <c r="AC50" s="1653"/>
      <c r="AD50" s="1653"/>
      <c r="AE50" s="57"/>
      <c r="AF50" s="57"/>
      <c r="AG50" s="120" t="s">
        <v>1506</v>
      </c>
      <c r="AH50" s="120"/>
      <c r="AI50" s="120"/>
      <c r="AJ50" s="103"/>
      <c r="AK50" s="682" t="s">
        <v>1107</v>
      </c>
      <c r="AL50" s="58" t="s">
        <v>1507</v>
      </c>
      <c r="AM50" s="58"/>
      <c r="AN50" s="58"/>
      <c r="AO50" s="119"/>
      <c r="AP50" s="57"/>
      <c r="AQ50" s="106"/>
      <c r="AR50" s="57"/>
      <c r="AS50" s="57"/>
      <c r="AT50" s="57"/>
      <c r="AU50" s="57"/>
      <c r="AV50" s="57"/>
      <c r="AW50" s="57"/>
      <c r="AX50" s="57"/>
      <c r="AY50" s="57"/>
      <c r="AZ50" s="57"/>
      <c r="BA50" s="57"/>
    </row>
    <row r="51" spans="1:53" ht="12" customHeight="1">
      <c r="A51" s="1629"/>
      <c r="B51" s="119"/>
      <c r="C51" s="57"/>
      <c r="D51" s="57"/>
      <c r="E51" s="103"/>
      <c r="F51" s="119"/>
      <c r="G51" s="57"/>
      <c r="H51" s="103"/>
      <c r="I51" s="119"/>
      <c r="J51" s="57"/>
      <c r="K51" s="57"/>
      <c r="L51" s="103"/>
      <c r="M51" s="119"/>
      <c r="N51" s="57"/>
      <c r="O51" s="57"/>
      <c r="P51" s="103"/>
      <c r="Q51" s="57"/>
      <c r="R51" s="120" t="s">
        <v>1508</v>
      </c>
      <c r="S51" s="58" t="s">
        <v>1680</v>
      </c>
      <c r="T51" s="57"/>
      <c r="U51" s="57"/>
      <c r="V51" s="57"/>
      <c r="W51" s="57"/>
      <c r="X51" s="57"/>
      <c r="Y51" s="57"/>
      <c r="Z51" s="120" t="s">
        <v>1649</v>
      </c>
      <c r="AA51" s="1653"/>
      <c r="AB51" s="1653"/>
      <c r="AC51" s="1653"/>
      <c r="AD51" s="1653"/>
      <c r="AE51" s="57"/>
      <c r="AF51" s="57"/>
      <c r="AG51" s="120" t="s">
        <v>1509</v>
      </c>
      <c r="AH51" s="120"/>
      <c r="AI51" s="120"/>
      <c r="AJ51" s="57"/>
      <c r="AK51" s="105"/>
      <c r="AL51" s="58"/>
      <c r="AM51" s="58"/>
      <c r="AN51" s="58"/>
      <c r="AO51" s="119"/>
      <c r="AP51" s="57"/>
      <c r="AQ51" s="106"/>
      <c r="AR51" s="57"/>
      <c r="AS51" s="57"/>
      <c r="AT51" s="57"/>
      <c r="AU51" s="57"/>
      <c r="AV51" s="57"/>
      <c r="AW51" s="57"/>
      <c r="AX51" s="57"/>
      <c r="AY51" s="57"/>
      <c r="AZ51" s="57"/>
      <c r="BA51" s="57"/>
    </row>
    <row r="52" spans="1:53" ht="12" customHeight="1">
      <c r="A52" s="1629"/>
      <c r="B52" s="119"/>
      <c r="C52" s="57"/>
      <c r="D52" s="57"/>
      <c r="E52" s="103"/>
      <c r="F52" s="119"/>
      <c r="G52" s="57"/>
      <c r="H52" s="103"/>
      <c r="I52" s="119"/>
      <c r="J52" s="57"/>
      <c r="K52" s="57"/>
      <c r="L52" s="103"/>
      <c r="M52" s="119"/>
      <c r="N52" s="57"/>
      <c r="O52" s="57"/>
      <c r="P52" s="103"/>
      <c r="Q52" s="57"/>
      <c r="R52" s="120" t="s">
        <v>1510</v>
      </c>
      <c r="S52" s="58" t="s">
        <v>1511</v>
      </c>
      <c r="T52" s="57"/>
      <c r="U52" s="57"/>
      <c r="V52" s="57"/>
      <c r="W52" s="57"/>
      <c r="X52" s="57"/>
      <c r="Y52" s="57"/>
      <c r="Z52" s="120" t="s">
        <v>1778</v>
      </c>
      <c r="AA52" s="1653"/>
      <c r="AB52" s="1653"/>
      <c r="AC52" s="1653"/>
      <c r="AD52" s="1653"/>
      <c r="AE52" s="57"/>
      <c r="AF52" s="57"/>
      <c r="AG52" s="120" t="s">
        <v>1512</v>
      </c>
      <c r="AH52" s="120"/>
      <c r="AI52" s="120"/>
      <c r="AJ52" s="57"/>
      <c r="AK52" s="105"/>
      <c r="AL52" s="58"/>
      <c r="AM52" s="58"/>
      <c r="AN52" s="58"/>
      <c r="AO52" s="119"/>
      <c r="AP52" s="57"/>
      <c r="AQ52" s="106"/>
      <c r="AR52" s="57"/>
      <c r="AS52" s="57"/>
      <c r="AT52" s="57"/>
      <c r="AU52" s="57"/>
      <c r="AV52" s="57"/>
      <c r="AW52" s="57"/>
      <c r="AX52" s="57"/>
      <c r="AY52" s="57"/>
      <c r="AZ52" s="57"/>
      <c r="BA52" s="57"/>
    </row>
    <row r="53" spans="1:53" ht="12" customHeight="1">
      <c r="A53" s="1629"/>
      <c r="B53" s="119"/>
      <c r="C53" s="57"/>
      <c r="D53" s="57"/>
      <c r="E53" s="103"/>
      <c r="F53" s="119"/>
      <c r="G53" s="57"/>
      <c r="H53" s="103"/>
      <c r="I53" s="119"/>
      <c r="J53" s="57"/>
      <c r="K53" s="57"/>
      <c r="L53" s="103"/>
      <c r="M53" s="119"/>
      <c r="N53" s="57"/>
      <c r="O53" s="57"/>
      <c r="P53" s="103"/>
      <c r="Q53" s="57"/>
      <c r="R53" s="120" t="s">
        <v>1513</v>
      </c>
      <c r="S53" s="58" t="s">
        <v>1514</v>
      </c>
      <c r="T53" s="57"/>
      <c r="U53" s="57"/>
      <c r="V53" s="57"/>
      <c r="W53" s="57"/>
      <c r="X53" s="57"/>
      <c r="Y53" s="57"/>
      <c r="Z53" s="120"/>
      <c r="AA53" s="57"/>
      <c r="AB53" s="57"/>
      <c r="AC53" s="57"/>
      <c r="AD53" s="57"/>
      <c r="AE53" s="57"/>
      <c r="AF53" s="57"/>
      <c r="AG53" s="120"/>
      <c r="AH53" s="120"/>
      <c r="AI53" s="120"/>
      <c r="AJ53" s="57"/>
      <c r="AK53" s="105"/>
      <c r="AL53" s="58"/>
      <c r="AM53" s="58"/>
      <c r="AN53" s="58"/>
      <c r="AO53" s="119"/>
      <c r="AP53" s="57"/>
      <c r="AQ53" s="106"/>
      <c r="AR53" s="57"/>
      <c r="AS53" s="57"/>
      <c r="AT53" s="57"/>
      <c r="AU53" s="57"/>
      <c r="AV53" s="57"/>
      <c r="AW53" s="57"/>
      <c r="AX53" s="57"/>
      <c r="AY53" s="57"/>
      <c r="AZ53" s="57"/>
      <c r="BA53" s="57"/>
    </row>
    <row r="54" spans="1:53" ht="12" customHeight="1">
      <c r="A54" s="1629"/>
      <c r="B54" s="119"/>
      <c r="C54" s="57"/>
      <c r="D54" s="57"/>
      <c r="E54" s="103"/>
      <c r="F54" s="119"/>
      <c r="G54" s="57"/>
      <c r="H54" s="103"/>
      <c r="I54" s="119"/>
      <c r="J54" s="57"/>
      <c r="K54" s="57"/>
      <c r="L54" s="103"/>
      <c r="M54" s="119"/>
      <c r="N54" s="57"/>
      <c r="O54" s="57"/>
      <c r="P54" s="103"/>
      <c r="Q54" s="57"/>
      <c r="R54" s="57"/>
      <c r="S54" s="57"/>
      <c r="T54" s="57"/>
      <c r="U54" s="57"/>
      <c r="V54" s="57"/>
      <c r="W54" s="57"/>
      <c r="X54" s="57"/>
      <c r="Y54" s="57"/>
      <c r="Z54" s="120" t="s">
        <v>1404</v>
      </c>
      <c r="AA54" s="1653"/>
      <c r="AB54" s="1653"/>
      <c r="AC54" s="1653"/>
      <c r="AD54" s="1653"/>
      <c r="AE54" s="57"/>
      <c r="AF54" s="57"/>
      <c r="AG54" s="120" t="s">
        <v>1515</v>
      </c>
      <c r="AH54" s="120"/>
      <c r="AI54" s="120"/>
      <c r="AJ54" s="57"/>
      <c r="AK54" s="105"/>
      <c r="AL54" s="58"/>
      <c r="AM54" s="58"/>
      <c r="AN54" s="58"/>
      <c r="AO54" s="119"/>
      <c r="AP54" s="57"/>
      <c r="AQ54" s="106"/>
      <c r="AR54" s="57"/>
      <c r="AS54" s="57"/>
      <c r="AT54" s="57"/>
      <c r="AU54" s="57"/>
      <c r="AV54" s="57"/>
      <c r="AW54" s="57"/>
      <c r="AX54" s="57"/>
      <c r="AY54" s="57"/>
      <c r="AZ54" s="57"/>
      <c r="BA54" s="57"/>
    </row>
    <row r="55" spans="1:53" ht="12" customHeight="1">
      <c r="A55" s="1629"/>
      <c r="B55" s="119"/>
      <c r="C55" s="57"/>
      <c r="D55" s="57"/>
      <c r="E55" s="103"/>
      <c r="F55" s="119"/>
      <c r="G55" s="57"/>
      <c r="H55" s="103"/>
      <c r="I55" s="119"/>
      <c r="J55" s="57"/>
      <c r="K55" s="57"/>
      <c r="L55" s="103"/>
      <c r="M55" s="119"/>
      <c r="N55" s="57"/>
      <c r="O55" s="57"/>
      <c r="P55" s="103"/>
      <c r="Q55" s="57"/>
      <c r="R55" s="120" t="s">
        <v>1516</v>
      </c>
      <c r="S55" s="58" t="s">
        <v>1681</v>
      </c>
      <c r="T55" s="57"/>
      <c r="U55" s="57"/>
      <c r="V55" s="57"/>
      <c r="W55" s="57"/>
      <c r="X55" s="57"/>
      <c r="Y55" s="57"/>
      <c r="Z55" s="120"/>
      <c r="AA55" s="57"/>
      <c r="AB55" s="57"/>
      <c r="AC55" s="57"/>
      <c r="AD55" s="57"/>
      <c r="AE55" s="57"/>
      <c r="AF55" s="57"/>
      <c r="AG55" s="120"/>
      <c r="AH55" s="120"/>
      <c r="AI55" s="120"/>
      <c r="AJ55" s="57"/>
      <c r="AK55" s="105"/>
      <c r="AL55" s="58"/>
      <c r="AM55" s="58"/>
      <c r="AN55" s="58"/>
      <c r="AO55" s="119"/>
      <c r="AP55" s="57"/>
      <c r="AQ55" s="106"/>
      <c r="AR55" s="57"/>
      <c r="AS55" s="57"/>
      <c r="AT55" s="57"/>
      <c r="AU55" s="57"/>
      <c r="AV55" s="57"/>
      <c r="AW55" s="57"/>
      <c r="AX55" s="57"/>
      <c r="AY55" s="57"/>
      <c r="AZ55" s="57"/>
      <c r="BA55" s="57"/>
    </row>
    <row r="56" spans="1:53" ht="12" customHeight="1">
      <c r="A56" s="1629"/>
      <c r="B56" s="119"/>
      <c r="C56" s="57"/>
      <c r="D56" s="57"/>
      <c r="E56" s="103"/>
      <c r="F56" s="119"/>
      <c r="G56" s="57"/>
      <c r="H56" s="103"/>
      <c r="I56" s="119"/>
      <c r="J56" s="57"/>
      <c r="K56" s="57"/>
      <c r="L56" s="103"/>
      <c r="M56" s="119"/>
      <c r="N56" s="57"/>
      <c r="O56" s="57"/>
      <c r="P56" s="103"/>
      <c r="Q56" s="111" t="s">
        <v>1753</v>
      </c>
      <c r="R56" s="113" t="s">
        <v>1678</v>
      </c>
      <c r="S56" s="111"/>
      <c r="T56" s="111"/>
      <c r="U56" s="111"/>
      <c r="V56" s="111"/>
      <c r="W56" s="111"/>
      <c r="X56" s="111"/>
      <c r="Y56" s="111"/>
      <c r="Z56" s="145" t="s">
        <v>435</v>
      </c>
      <c r="AA56" s="1654"/>
      <c r="AB56" s="1654"/>
      <c r="AC56" s="1654"/>
      <c r="AD56" s="1654"/>
      <c r="AE56" s="111"/>
      <c r="AF56" s="111"/>
      <c r="AG56" s="145" t="s">
        <v>1517</v>
      </c>
      <c r="AH56" s="145"/>
      <c r="AI56" s="145"/>
      <c r="AJ56" s="152"/>
      <c r="AK56" s="105"/>
      <c r="AL56" s="58"/>
      <c r="AM56" s="58"/>
      <c r="AN56" s="58"/>
      <c r="AO56" s="119"/>
      <c r="AP56" s="57"/>
      <c r="AQ56" s="106"/>
      <c r="AR56" s="57"/>
      <c r="AS56" s="57"/>
      <c r="AT56" s="57"/>
      <c r="AU56" s="57"/>
      <c r="AV56" s="57"/>
      <c r="AW56" s="57"/>
      <c r="AX56" s="57"/>
      <c r="AY56" s="57"/>
      <c r="AZ56" s="57"/>
      <c r="BA56" s="57"/>
    </row>
    <row r="57" spans="1:53" ht="12" customHeight="1">
      <c r="A57" s="1629"/>
      <c r="B57" s="119"/>
      <c r="C57" s="57"/>
      <c r="D57" s="57"/>
      <c r="E57" s="103"/>
      <c r="F57" s="119"/>
      <c r="G57" s="57"/>
      <c r="H57" s="103"/>
      <c r="I57" s="119"/>
      <c r="J57" s="57"/>
      <c r="K57" s="57"/>
      <c r="L57" s="103"/>
      <c r="M57" s="119"/>
      <c r="N57" s="57"/>
      <c r="O57" s="57"/>
      <c r="P57" s="103"/>
      <c r="Q57" s="57" t="s">
        <v>1652</v>
      </c>
      <c r="R57" s="57"/>
      <c r="S57" s="57"/>
      <c r="T57" s="57"/>
      <c r="U57" s="57"/>
      <c r="V57" s="57"/>
      <c r="W57" s="57"/>
      <c r="X57" s="57"/>
      <c r="Y57" s="57"/>
      <c r="Z57" s="120"/>
      <c r="AA57" s="57"/>
      <c r="AB57" s="104"/>
      <c r="AC57" s="104"/>
      <c r="AD57" s="104"/>
      <c r="AE57" s="104"/>
      <c r="AF57" s="57"/>
      <c r="AG57" s="57"/>
      <c r="AH57" s="57"/>
      <c r="AI57" s="57"/>
      <c r="AJ57" s="103"/>
      <c r="AK57" s="105"/>
      <c r="AL57" s="58"/>
      <c r="AM57" s="58"/>
      <c r="AN57" s="58"/>
      <c r="AO57" s="119"/>
      <c r="AP57" s="57"/>
      <c r="AQ57" s="106"/>
      <c r="AR57" s="57"/>
      <c r="AS57" s="57"/>
      <c r="AT57" s="57"/>
      <c r="AU57" s="57"/>
      <c r="AV57" s="57"/>
      <c r="AW57" s="57"/>
      <c r="AX57" s="57"/>
      <c r="AY57" s="57"/>
      <c r="AZ57" s="57"/>
      <c r="BA57" s="57"/>
    </row>
    <row r="58" spans="1:53" ht="12" customHeight="1">
      <c r="A58" s="1629"/>
      <c r="B58" s="119"/>
      <c r="C58" s="57"/>
      <c r="D58" s="57"/>
      <c r="E58" s="103"/>
      <c r="F58" s="119"/>
      <c r="G58" s="57"/>
      <c r="H58" s="103"/>
      <c r="I58" s="119"/>
      <c r="J58" s="57"/>
      <c r="K58" s="57"/>
      <c r="L58" s="103"/>
      <c r="M58" s="119"/>
      <c r="N58" s="57"/>
      <c r="O58" s="57"/>
      <c r="P58" s="103"/>
      <c r="Q58" s="57" t="s">
        <v>456</v>
      </c>
      <c r="R58" s="58" t="s">
        <v>1679</v>
      </c>
      <c r="S58" s="57"/>
      <c r="T58" s="57"/>
      <c r="U58" s="57"/>
      <c r="V58" s="57"/>
      <c r="W58" s="57"/>
      <c r="X58" s="57"/>
      <c r="Y58" s="57"/>
      <c r="Z58" s="120"/>
      <c r="AA58" s="57"/>
      <c r="AB58" s="57"/>
      <c r="AC58" s="57"/>
      <c r="AD58" s="57"/>
      <c r="AE58" s="57"/>
      <c r="AF58" s="57"/>
      <c r="AG58" s="120"/>
      <c r="AH58" s="120"/>
      <c r="AI58" s="120"/>
      <c r="AJ58" s="103"/>
      <c r="AK58" s="105"/>
      <c r="AL58" s="58"/>
      <c r="AM58" s="58"/>
      <c r="AN58" s="58"/>
      <c r="AO58" s="119"/>
      <c r="AP58" s="57"/>
      <c r="AQ58" s="106"/>
      <c r="AR58" s="57"/>
      <c r="AS58" s="57"/>
      <c r="AT58" s="57"/>
      <c r="AU58" s="57"/>
      <c r="AV58" s="57"/>
      <c r="AW58" s="57"/>
      <c r="AX58" s="57"/>
      <c r="AY58" s="57"/>
      <c r="AZ58" s="57"/>
      <c r="BA58" s="57"/>
    </row>
    <row r="59" spans="1:53" ht="12" customHeight="1">
      <c r="A59" s="1629"/>
      <c r="B59" s="119"/>
      <c r="C59" s="57"/>
      <c r="D59" s="57"/>
      <c r="E59" s="103"/>
      <c r="F59" s="119"/>
      <c r="G59" s="57"/>
      <c r="H59" s="103"/>
      <c r="I59" s="119"/>
      <c r="J59" s="57"/>
      <c r="K59" s="57"/>
      <c r="L59" s="103"/>
      <c r="M59" s="656"/>
      <c r="N59" s="657"/>
      <c r="O59" s="657"/>
      <c r="P59" s="658"/>
      <c r="Q59" s="57"/>
      <c r="R59" s="57"/>
      <c r="S59" s="57"/>
      <c r="T59" s="57"/>
      <c r="U59" s="57"/>
      <c r="V59" s="57"/>
      <c r="W59" s="57"/>
      <c r="X59" s="57"/>
      <c r="Y59" s="57"/>
      <c r="Z59" s="120" t="s">
        <v>444</v>
      </c>
      <c r="AA59" s="1653"/>
      <c r="AB59" s="1653"/>
      <c r="AC59" s="1653"/>
      <c r="AD59" s="1653"/>
      <c r="AE59" s="57"/>
      <c r="AF59" s="57"/>
      <c r="AG59" s="120" t="s">
        <v>1518</v>
      </c>
      <c r="AH59" s="120"/>
      <c r="AI59" s="120"/>
      <c r="AJ59" s="103"/>
      <c r="AK59" s="105"/>
      <c r="AL59" s="58"/>
      <c r="AM59" s="58"/>
      <c r="AN59" s="58"/>
      <c r="AO59" s="119"/>
      <c r="AP59" s="57"/>
      <c r="AQ59" s="106"/>
      <c r="AR59" s="57"/>
      <c r="AS59" s="57"/>
      <c r="AT59" s="57"/>
      <c r="AU59" s="57"/>
      <c r="AV59" s="57"/>
      <c r="AW59" s="57"/>
      <c r="AX59" s="57"/>
      <c r="AY59" s="57"/>
      <c r="AZ59" s="57"/>
      <c r="BA59" s="57"/>
    </row>
    <row r="60" spans="1:53" ht="12" customHeight="1">
      <c r="A60" s="1629"/>
      <c r="B60" s="119"/>
      <c r="C60" s="57"/>
      <c r="D60" s="57"/>
      <c r="E60" s="103"/>
      <c r="F60" s="119"/>
      <c r="G60" s="57"/>
      <c r="H60" s="103"/>
      <c r="I60" s="119"/>
      <c r="J60" s="57"/>
      <c r="K60" s="57"/>
      <c r="L60" s="103"/>
      <c r="M60" s="656"/>
      <c r="N60" s="657"/>
      <c r="O60" s="657"/>
      <c r="P60" s="658"/>
      <c r="Q60" s="57" t="s">
        <v>1050</v>
      </c>
      <c r="R60" s="58" t="s">
        <v>1505</v>
      </c>
      <c r="S60" s="57"/>
      <c r="T60" s="57"/>
      <c r="U60" s="57"/>
      <c r="V60" s="57"/>
      <c r="W60" s="57"/>
      <c r="X60" s="57"/>
      <c r="Y60" s="57"/>
      <c r="Z60" s="120" t="s">
        <v>266</v>
      </c>
      <c r="AA60" s="1653"/>
      <c r="AB60" s="1653"/>
      <c r="AC60" s="1653"/>
      <c r="AD60" s="1653"/>
      <c r="AE60" s="57"/>
      <c r="AF60" s="57"/>
      <c r="AG60" s="120" t="s">
        <v>1506</v>
      </c>
      <c r="AH60" s="120"/>
      <c r="AI60" s="120"/>
      <c r="AJ60" s="103"/>
      <c r="AK60" s="105"/>
      <c r="AL60" s="58"/>
      <c r="AM60" s="58"/>
      <c r="AN60" s="58"/>
      <c r="AO60" s="119"/>
      <c r="AP60" s="57"/>
      <c r="AQ60" s="106"/>
      <c r="AR60" s="57"/>
      <c r="AS60" s="57"/>
      <c r="AT60" s="57"/>
      <c r="AU60" s="57"/>
      <c r="AV60" s="57"/>
      <c r="AW60" s="57"/>
      <c r="AX60" s="57"/>
      <c r="AY60" s="57"/>
      <c r="AZ60" s="57"/>
      <c r="BA60" s="57"/>
    </row>
    <row r="61" spans="1:53" ht="12" customHeight="1">
      <c r="A61" s="1629"/>
      <c r="B61" s="119"/>
      <c r="C61" s="57"/>
      <c r="D61" s="57"/>
      <c r="E61" s="103"/>
      <c r="F61" s="119"/>
      <c r="G61" s="57"/>
      <c r="H61" s="103"/>
      <c r="I61" s="119"/>
      <c r="J61" s="57"/>
      <c r="K61" s="57"/>
      <c r="L61" s="103"/>
      <c r="M61" s="656"/>
      <c r="N61" s="657"/>
      <c r="O61" s="657"/>
      <c r="P61" s="658"/>
      <c r="Q61" s="57"/>
      <c r="R61" s="120" t="s">
        <v>1508</v>
      </c>
      <c r="S61" s="58" t="s">
        <v>1680</v>
      </c>
      <c r="T61" s="57"/>
      <c r="U61" s="57"/>
      <c r="V61" s="57"/>
      <c r="W61" s="57"/>
      <c r="X61" s="57"/>
      <c r="Y61" s="57"/>
      <c r="Z61" s="120" t="s">
        <v>1649</v>
      </c>
      <c r="AA61" s="1653"/>
      <c r="AB61" s="1653"/>
      <c r="AC61" s="1653"/>
      <c r="AD61" s="1653"/>
      <c r="AE61" s="57"/>
      <c r="AF61" s="57"/>
      <c r="AG61" s="120" t="s">
        <v>1509</v>
      </c>
      <c r="AH61" s="120"/>
      <c r="AI61" s="120"/>
      <c r="AJ61" s="57"/>
      <c r="AK61" s="105"/>
      <c r="AL61" s="58"/>
      <c r="AM61" s="58"/>
      <c r="AN61" s="58"/>
      <c r="AO61" s="119"/>
      <c r="AP61" s="57"/>
      <c r="AQ61" s="106"/>
      <c r="AR61" s="57"/>
      <c r="AS61" s="57"/>
      <c r="AT61" s="57"/>
      <c r="AU61" s="57"/>
      <c r="AV61" s="57"/>
      <c r="AW61" s="57"/>
      <c r="AX61" s="57"/>
      <c r="AY61" s="57"/>
      <c r="AZ61" s="57"/>
      <c r="BA61" s="57"/>
    </row>
    <row r="62" spans="1:53" ht="12" customHeight="1">
      <c r="A62" s="1629"/>
      <c r="B62" s="119"/>
      <c r="C62" s="57"/>
      <c r="D62" s="57"/>
      <c r="E62" s="103"/>
      <c r="F62" s="119"/>
      <c r="G62" s="57"/>
      <c r="H62" s="103"/>
      <c r="I62" s="119"/>
      <c r="J62" s="57"/>
      <c r="K62" s="57"/>
      <c r="L62" s="103"/>
      <c r="M62" s="656"/>
      <c r="N62" s="657"/>
      <c r="O62" s="657"/>
      <c r="P62" s="658"/>
      <c r="Q62" s="57"/>
      <c r="R62" s="120" t="s">
        <v>1510</v>
      </c>
      <c r="S62" s="58" t="s">
        <v>1511</v>
      </c>
      <c r="T62" s="57"/>
      <c r="U62" s="57"/>
      <c r="V62" s="57"/>
      <c r="W62" s="57"/>
      <c r="X62" s="57"/>
      <c r="Y62" s="57"/>
      <c r="Z62" s="120" t="s">
        <v>1778</v>
      </c>
      <c r="AA62" s="1653"/>
      <c r="AB62" s="1653"/>
      <c r="AC62" s="1653"/>
      <c r="AD62" s="1653"/>
      <c r="AE62" s="57"/>
      <c r="AF62" s="57"/>
      <c r="AG62" s="120" t="s">
        <v>1512</v>
      </c>
      <c r="AH62" s="120"/>
      <c r="AI62" s="120"/>
      <c r="AJ62" s="57"/>
      <c r="AK62" s="105"/>
      <c r="AL62" s="58"/>
      <c r="AM62" s="58"/>
      <c r="AN62" s="58"/>
      <c r="AO62" s="119"/>
      <c r="AP62" s="57"/>
      <c r="AQ62" s="106"/>
      <c r="AR62" s="57"/>
      <c r="AS62" s="57"/>
      <c r="AT62" s="57"/>
      <c r="AU62" s="57"/>
      <c r="AV62" s="57"/>
      <c r="AW62" s="57"/>
      <c r="AX62" s="57"/>
      <c r="AY62" s="57"/>
      <c r="AZ62" s="57"/>
      <c r="BA62" s="57"/>
    </row>
    <row r="63" spans="1:53" ht="12" customHeight="1">
      <c r="A63" s="1629"/>
      <c r="B63" s="119"/>
      <c r="C63" s="57"/>
      <c r="D63" s="57"/>
      <c r="E63" s="103"/>
      <c r="F63" s="119"/>
      <c r="G63" s="57"/>
      <c r="H63" s="103"/>
      <c r="I63" s="119"/>
      <c r="J63" s="57"/>
      <c r="K63" s="57"/>
      <c r="L63" s="103"/>
      <c r="M63" s="656" t="s">
        <v>645</v>
      </c>
      <c r="N63" s="657"/>
      <c r="O63" s="657"/>
      <c r="P63" s="658"/>
      <c r="Q63" s="57"/>
      <c r="R63" s="120" t="s">
        <v>1519</v>
      </c>
      <c r="S63" s="58" t="s">
        <v>1514</v>
      </c>
      <c r="T63" s="57"/>
      <c r="U63" s="57"/>
      <c r="V63" s="57"/>
      <c r="W63" s="57"/>
      <c r="X63" s="57"/>
      <c r="Y63" s="57"/>
      <c r="Z63" s="120"/>
      <c r="AA63" s="57"/>
      <c r="AB63" s="57"/>
      <c r="AC63" s="57"/>
      <c r="AD63" s="57"/>
      <c r="AE63" s="57"/>
      <c r="AF63" s="57"/>
      <c r="AG63" s="120"/>
      <c r="AH63" s="120"/>
      <c r="AI63" s="120"/>
      <c r="AJ63" s="57"/>
      <c r="AK63" s="105"/>
      <c r="AL63" s="58"/>
      <c r="AM63" s="58"/>
      <c r="AN63" s="58"/>
      <c r="AO63" s="119"/>
      <c r="AP63" s="57"/>
      <c r="AQ63" s="106"/>
      <c r="AR63" s="57"/>
      <c r="AS63" s="57"/>
      <c r="AT63" s="57"/>
      <c r="AU63" s="57"/>
      <c r="AV63" s="57"/>
      <c r="AW63" s="57"/>
      <c r="AX63" s="57"/>
      <c r="AY63" s="57"/>
      <c r="AZ63" s="57"/>
      <c r="BA63" s="57"/>
    </row>
    <row r="64" spans="1:53" ht="12" customHeight="1">
      <c r="A64" s="1629"/>
      <c r="B64" s="119"/>
      <c r="C64" s="57"/>
      <c r="D64" s="57"/>
      <c r="E64" s="103"/>
      <c r="F64" s="119"/>
      <c r="G64" s="57"/>
      <c r="H64" s="103"/>
      <c r="I64" s="119"/>
      <c r="J64" s="57"/>
      <c r="K64" s="57"/>
      <c r="L64" s="103"/>
      <c r="M64" s="656" t="s">
        <v>1520</v>
      </c>
      <c r="N64" s="657"/>
      <c r="O64" s="657"/>
      <c r="P64" s="658"/>
      <c r="Q64" s="57"/>
      <c r="R64" s="57"/>
      <c r="S64" s="57"/>
      <c r="T64" s="57"/>
      <c r="U64" s="57"/>
      <c r="V64" s="57"/>
      <c r="W64" s="57"/>
      <c r="X64" s="57"/>
      <c r="Y64" s="57"/>
      <c r="Z64" s="120" t="s">
        <v>1404</v>
      </c>
      <c r="AA64" s="1653"/>
      <c r="AB64" s="1653"/>
      <c r="AC64" s="1653"/>
      <c r="AD64" s="1653"/>
      <c r="AE64" s="57"/>
      <c r="AF64" s="57"/>
      <c r="AG64" s="120" t="s">
        <v>1515</v>
      </c>
      <c r="AH64" s="120"/>
      <c r="AI64" s="120"/>
      <c r="AJ64" s="57"/>
      <c r="AK64" s="105"/>
      <c r="AL64" s="58"/>
      <c r="AM64" s="58"/>
      <c r="AN64" s="58"/>
      <c r="AO64" s="119"/>
      <c r="AP64" s="57"/>
      <c r="AQ64" s="106"/>
      <c r="AR64" s="57"/>
      <c r="AS64" s="57"/>
      <c r="AT64" s="57"/>
      <c r="AU64" s="57"/>
      <c r="AV64" s="57"/>
      <c r="AW64" s="57"/>
      <c r="AX64" s="57"/>
      <c r="AY64" s="57"/>
      <c r="AZ64" s="57"/>
      <c r="BA64" s="57"/>
    </row>
    <row r="65" spans="1:53" ht="12" customHeight="1">
      <c r="A65" s="1629"/>
      <c r="B65" s="119"/>
      <c r="C65" s="57"/>
      <c r="D65" s="57"/>
      <c r="E65" s="103"/>
      <c r="F65" s="119"/>
      <c r="G65" s="57"/>
      <c r="H65" s="103"/>
      <c r="I65" s="119"/>
      <c r="J65" s="57"/>
      <c r="K65" s="57"/>
      <c r="L65" s="103"/>
      <c r="M65" s="656" t="s">
        <v>1521</v>
      </c>
      <c r="N65" s="657"/>
      <c r="O65" s="657"/>
      <c r="P65" s="658"/>
      <c r="Q65" s="57"/>
      <c r="R65" s="120" t="s">
        <v>1516</v>
      </c>
      <c r="S65" s="58" t="s">
        <v>1681</v>
      </c>
      <c r="T65" s="57"/>
      <c r="U65" s="57"/>
      <c r="V65" s="57"/>
      <c r="W65" s="57"/>
      <c r="X65" s="57"/>
      <c r="Y65" s="57"/>
      <c r="Z65" s="120"/>
      <c r="AA65" s="57"/>
      <c r="AB65" s="57"/>
      <c r="AC65" s="57"/>
      <c r="AD65" s="57"/>
      <c r="AE65" s="57"/>
      <c r="AF65" s="57"/>
      <c r="AG65" s="120"/>
      <c r="AH65" s="120"/>
      <c r="AI65" s="120"/>
      <c r="AJ65" s="57"/>
      <c r="AK65" s="105"/>
      <c r="AL65" s="58"/>
      <c r="AM65" s="58"/>
      <c r="AN65" s="58"/>
      <c r="AO65" s="119"/>
      <c r="AP65" s="57"/>
      <c r="AQ65" s="106"/>
      <c r="AR65" s="57"/>
      <c r="AS65" s="57"/>
      <c r="AT65" s="57"/>
      <c r="AU65" s="57"/>
      <c r="AV65" s="57"/>
      <c r="AW65" s="57"/>
      <c r="AX65" s="57"/>
      <c r="AY65" s="57"/>
      <c r="AZ65" s="57"/>
      <c r="BA65" s="57"/>
    </row>
    <row r="66" spans="1:53" ht="12" customHeight="1" thickBot="1">
      <c r="A66" s="1630"/>
      <c r="B66" s="140"/>
      <c r="C66" s="126"/>
      <c r="D66" s="126"/>
      <c r="E66" s="128"/>
      <c r="F66" s="140"/>
      <c r="G66" s="126"/>
      <c r="H66" s="128"/>
      <c r="I66" s="140"/>
      <c r="J66" s="126"/>
      <c r="K66" s="126"/>
      <c r="L66" s="128"/>
      <c r="M66" s="659" t="s">
        <v>1522</v>
      </c>
      <c r="N66" s="660"/>
      <c r="O66" s="660"/>
      <c r="P66" s="661"/>
      <c r="Q66" s="126" t="s">
        <v>1753</v>
      </c>
      <c r="R66" s="61" t="s">
        <v>1678</v>
      </c>
      <c r="S66" s="126"/>
      <c r="T66" s="126"/>
      <c r="U66" s="126"/>
      <c r="V66" s="126"/>
      <c r="W66" s="126"/>
      <c r="X66" s="126"/>
      <c r="Y66" s="126"/>
      <c r="Z66" s="160" t="s">
        <v>435</v>
      </c>
      <c r="AA66" s="1668"/>
      <c r="AB66" s="1668"/>
      <c r="AC66" s="1668"/>
      <c r="AD66" s="1668"/>
      <c r="AE66" s="126"/>
      <c r="AF66" s="126"/>
      <c r="AG66" s="160" t="s">
        <v>1517</v>
      </c>
      <c r="AH66" s="160"/>
      <c r="AI66" s="160"/>
      <c r="AJ66" s="128"/>
      <c r="AK66" s="61"/>
      <c r="AL66" s="61"/>
      <c r="AM66" s="61"/>
      <c r="AN66" s="61"/>
      <c r="AO66" s="140"/>
      <c r="AP66" s="126"/>
      <c r="AQ66" s="130"/>
      <c r="AR66" s="57"/>
      <c r="AS66" s="57"/>
      <c r="AT66" s="57"/>
      <c r="AU66" s="57"/>
      <c r="AV66" s="57"/>
      <c r="AW66" s="57"/>
      <c r="AX66" s="57"/>
      <c r="AY66" s="57"/>
      <c r="AZ66" s="57"/>
      <c r="BA66" s="57"/>
    </row>
    <row r="67" spans="1:53" ht="12" customHeight="1">
      <c r="A67" s="57"/>
      <c r="B67" s="57"/>
      <c r="C67" s="57"/>
      <c r="D67" s="57"/>
      <c r="E67" s="57"/>
      <c r="F67" s="57"/>
      <c r="G67" s="57"/>
      <c r="H67" s="57"/>
      <c r="I67" s="57"/>
      <c r="J67" s="57"/>
      <c r="K67" s="57"/>
      <c r="L67" s="57"/>
      <c r="M67" s="57"/>
      <c r="N67" s="57"/>
      <c r="O67" s="57"/>
      <c r="P67" s="57"/>
      <c r="Q67" s="57" t="s">
        <v>1523</v>
      </c>
      <c r="R67" s="57"/>
      <c r="S67" s="57"/>
      <c r="T67" s="57"/>
      <c r="U67" s="57"/>
      <c r="V67" s="57"/>
      <c r="W67" s="57"/>
      <c r="X67" s="57"/>
      <c r="Y67" s="57"/>
      <c r="Z67" s="57"/>
      <c r="AA67" s="57"/>
      <c r="AB67" s="57"/>
      <c r="AC67" s="57"/>
      <c r="AD67" s="57"/>
      <c r="AE67" s="57"/>
      <c r="AF67" s="57"/>
      <c r="AG67" s="57"/>
      <c r="AH67" s="57"/>
      <c r="AI67" s="57"/>
      <c r="AJ67" s="57"/>
      <c r="AK67" s="57"/>
      <c r="AL67" s="570"/>
      <c r="AM67" s="570"/>
      <c r="AN67" s="570"/>
      <c r="AO67" s="57"/>
      <c r="AP67" s="57"/>
      <c r="AQ67" s="57"/>
      <c r="AR67" s="57"/>
      <c r="AS67" s="57"/>
      <c r="AT67" s="57"/>
      <c r="AU67" s="57"/>
      <c r="AV67" s="57"/>
      <c r="AW67" s="57"/>
      <c r="AX67" s="57"/>
      <c r="AY67" s="57"/>
      <c r="AZ67" s="57"/>
      <c r="BA67" s="57"/>
    </row>
    <row r="68" spans="1:53" ht="12" customHeight="1"/>
    <row r="69" spans="1:53" ht="12" customHeight="1"/>
    <row r="70" spans="1:53" ht="12" customHeight="1"/>
    <row r="71" spans="1:53" ht="12" customHeight="1"/>
    <row r="72" spans="1:53" ht="12" customHeight="1"/>
    <row r="73" spans="1:53" ht="12" customHeight="1"/>
    <row r="74" spans="1:53" ht="12" customHeight="1"/>
    <row r="75" spans="1:53" ht="12" customHeight="1"/>
    <row r="76" spans="1:53" ht="12" customHeight="1"/>
    <row r="77" spans="1:53" ht="12" customHeight="1"/>
    <row r="78" spans="1:53" ht="12" customHeight="1"/>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4">
    <mergeCell ref="AA66:AD66"/>
    <mergeCell ref="AA59:AD59"/>
    <mergeCell ref="AA60:AD60"/>
    <mergeCell ref="AA61:AD61"/>
    <mergeCell ref="AA62:AD62"/>
    <mergeCell ref="F13:H13"/>
    <mergeCell ref="F16:H16"/>
    <mergeCell ref="F21:H21"/>
    <mergeCell ref="F25:H25"/>
    <mergeCell ref="AA64:AD64"/>
    <mergeCell ref="AA51:AD51"/>
    <mergeCell ref="AA52:AD52"/>
    <mergeCell ref="AA54:AD54"/>
    <mergeCell ref="AA56:AD56"/>
    <mergeCell ref="W45:AF45"/>
    <mergeCell ref="AB46:AE46"/>
    <mergeCell ref="AA49:AD49"/>
    <mergeCell ref="AA50:AD50"/>
    <mergeCell ref="W35:AF35"/>
    <mergeCell ref="AB36:AE36"/>
    <mergeCell ref="W43:AF43"/>
    <mergeCell ref="W44:AF44"/>
    <mergeCell ref="T26:W26"/>
    <mergeCell ref="AB26:AE26"/>
    <mergeCell ref="W33:AF33"/>
    <mergeCell ref="W34:AF34"/>
    <mergeCell ref="AK11:AN11"/>
    <mergeCell ref="AO11:AQ11"/>
    <mergeCell ref="B11:E11"/>
    <mergeCell ref="F11:H11"/>
    <mergeCell ref="I11:L11"/>
    <mergeCell ref="M11:P11"/>
    <mergeCell ref="AL15:AN15"/>
    <mergeCell ref="AL16:AN16"/>
    <mergeCell ref="A12:A66"/>
    <mergeCell ref="B16:E16"/>
    <mergeCell ref="AB13:AE13"/>
    <mergeCell ref="I14:L14"/>
    <mergeCell ref="AB14:AE14"/>
    <mergeCell ref="AB15:AE15"/>
    <mergeCell ref="AB17:AE17"/>
    <mergeCell ref="AB18:AE18"/>
    <mergeCell ref="AB20:AE20"/>
    <mergeCell ref="AB21:AE21"/>
    <mergeCell ref="T24:W24"/>
    <mergeCell ref="AB24:AE24"/>
    <mergeCell ref="B23:E23"/>
    <mergeCell ref="AB19:AE19"/>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6">
    <dataValidation type="list" allowBlank="1" showInputMessage="1" showErrorMessage="1" sqref="AK47:AK50 AK12:AK16 R13:R14 I14 R38:R41 R33:R35 R43:R45 R28:R31 R17:R18 AK27:AK29" xr:uid="{00000000-0002-0000-2000-000000000000}">
      <formula1>"■,□"</formula1>
    </dataValidation>
    <dataValidation type="list" allowBlank="1" showInputMessage="1" sqref="F25 F21" xr:uid="{00000000-0002-0000-2000-000001000000}">
      <formula1>"27,20,15,11,他,なし"</formula1>
    </dataValidation>
    <dataValidation type="list" allowBlank="1" showInputMessage="1" sqref="W33:AF33" xr:uid="{00000000-0002-0000-2000-000002000000}">
      <formula1>$AS$28:$AZ$28</formula1>
    </dataValidation>
    <dataValidation type="list" allowBlank="1" showInputMessage="1" sqref="W43:AF43" xr:uid="{00000000-0002-0000-2000-000003000000}">
      <formula1>$AS$38:$AZ$38</formula1>
    </dataValidation>
    <dataValidation type="list" allowBlank="1" showInputMessage="1" sqref="F13:H13 F16:H16" xr:uid="{00000000-0002-0000-2000-000004000000}">
      <formula1>"5,4,3,2,1,なし"</formula1>
    </dataValidation>
    <dataValidation type="list" allowBlank="1" showInputMessage="1" showErrorMessage="1" sqref="B16:E16 B23:E23" xr:uid="{00000000-0002-0000-20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3"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rgb="FF92D050"/>
  </sheetPr>
  <dimension ref="A1:BA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3"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646</v>
      </c>
      <c r="AN1" s="1722"/>
      <c r="AO1" s="1722"/>
      <c r="AP1" s="1722"/>
      <c r="AQ1" s="1723"/>
      <c r="AR1" s="57"/>
      <c r="AS1" s="57"/>
      <c r="AT1" s="57"/>
      <c r="AU1" s="57"/>
      <c r="AV1" s="57"/>
      <c r="AW1" s="57"/>
      <c r="AX1" s="57"/>
      <c r="AY1" s="57"/>
      <c r="AZ1" s="57"/>
      <c r="BA1" s="57"/>
    </row>
    <row r="2" spans="1:53"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c r="AX2" s="57"/>
      <c r="AY2" s="57"/>
      <c r="AZ2" s="57"/>
      <c r="BA2" s="57"/>
    </row>
    <row r="3" spans="1:53"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c r="AX3" s="57"/>
      <c r="AY3" s="57"/>
      <c r="AZ3" s="57"/>
      <c r="BA3" s="57"/>
    </row>
    <row r="4" spans="1:53"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c r="AX4" s="57"/>
      <c r="AY4" s="57"/>
      <c r="AZ4" s="57"/>
      <c r="BA4" s="57"/>
    </row>
    <row r="5" spans="1:53"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c r="AY5" s="57"/>
      <c r="AZ5" s="57"/>
      <c r="BA5" s="57"/>
    </row>
    <row r="6" spans="1:5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c r="AU6" s="57"/>
      <c r="AV6" s="57"/>
      <c r="AW6" s="57"/>
      <c r="AX6" s="57"/>
      <c r="AY6" s="57"/>
      <c r="AZ6" s="57"/>
      <c r="BA6" s="57"/>
    </row>
    <row r="7" spans="1:5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656</v>
      </c>
      <c r="AR7" s="57"/>
      <c r="AS7" s="57"/>
      <c r="AT7" s="57"/>
      <c r="AU7" s="57"/>
      <c r="AV7" s="57"/>
      <c r="AW7" s="57"/>
      <c r="AX7" s="57"/>
      <c r="AY7" s="57"/>
      <c r="AZ7" s="57"/>
      <c r="BA7" s="57"/>
    </row>
    <row r="8" spans="1:5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c r="AU8" s="57"/>
      <c r="AV8" s="57"/>
      <c r="AW8" s="57"/>
      <c r="AX8" s="57"/>
      <c r="AY8" s="57"/>
      <c r="AZ8" s="57"/>
      <c r="BA8" s="57"/>
    </row>
    <row r="9" spans="1:5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c r="AU9" s="57"/>
      <c r="AV9" s="57"/>
      <c r="AW9" s="57"/>
      <c r="AX9" s="57"/>
      <c r="AY9" s="57"/>
      <c r="AZ9" s="57"/>
      <c r="BA9" s="57"/>
    </row>
    <row r="10" spans="1:5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c r="AR10" s="57"/>
      <c r="AS10" s="57"/>
      <c r="AT10" s="57"/>
      <c r="AU10" s="57"/>
      <c r="AV10" s="57"/>
      <c r="AW10" s="57"/>
      <c r="AX10" s="57"/>
      <c r="AY10" s="57"/>
      <c r="AZ10" s="57"/>
      <c r="BA10" s="57"/>
    </row>
    <row r="11" spans="1:5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c r="AR11" s="57"/>
      <c r="AS11" s="57"/>
      <c r="AT11" s="57"/>
      <c r="AU11" s="57"/>
      <c r="AV11" s="57"/>
      <c r="AW11" s="57"/>
      <c r="AX11" s="57"/>
      <c r="AY11" s="57"/>
      <c r="AZ11" s="57"/>
      <c r="BA11" s="57"/>
    </row>
    <row r="12" spans="1:53" ht="12" customHeight="1">
      <c r="A12" s="1628" t="s">
        <v>1257</v>
      </c>
      <c r="B12" s="149" t="s">
        <v>239</v>
      </c>
      <c r="C12" s="150"/>
      <c r="D12" s="150"/>
      <c r="E12" s="151"/>
      <c r="F12" s="525" t="s">
        <v>25</v>
      </c>
      <c r="G12" s="141"/>
      <c r="H12" s="172"/>
      <c r="I12" s="183" t="s">
        <v>647</v>
      </c>
      <c r="J12" s="59"/>
      <c r="K12" s="59"/>
      <c r="L12" s="184"/>
      <c r="M12" s="525" t="s">
        <v>1643</v>
      </c>
      <c r="N12" s="141"/>
      <c r="O12" s="141"/>
      <c r="P12" s="172"/>
      <c r="Q12" s="141" t="s">
        <v>555</v>
      </c>
      <c r="R12" s="141" t="s">
        <v>1644</v>
      </c>
      <c r="S12" s="141"/>
      <c r="T12" s="141"/>
      <c r="U12" s="141"/>
      <c r="V12" s="141"/>
      <c r="W12" s="141"/>
      <c r="X12" s="141" t="s">
        <v>1645</v>
      </c>
      <c r="Y12" s="141"/>
      <c r="Z12" s="141"/>
      <c r="AA12" s="141"/>
      <c r="AB12" s="141"/>
      <c r="AC12" s="141"/>
      <c r="AD12" s="141"/>
      <c r="AE12" s="141"/>
      <c r="AF12" s="141"/>
      <c r="AG12" s="141"/>
      <c r="AH12" s="141"/>
      <c r="AI12" s="141"/>
      <c r="AJ12" s="141"/>
      <c r="AK12" s="693" t="s">
        <v>1107</v>
      </c>
      <c r="AL12" s="59" t="s">
        <v>1039</v>
      </c>
      <c r="AM12" s="59"/>
      <c r="AN12" s="59"/>
      <c r="AO12" s="525" t="s">
        <v>1682</v>
      </c>
      <c r="AP12" s="141" t="s">
        <v>1829</v>
      </c>
      <c r="AQ12" s="526"/>
      <c r="AR12" s="57"/>
      <c r="AS12" s="57"/>
      <c r="AT12" s="57"/>
      <c r="AU12" s="57"/>
      <c r="AV12" s="57"/>
      <c r="AW12" s="57"/>
      <c r="AX12" s="57"/>
      <c r="AY12" s="57"/>
      <c r="AZ12" s="57"/>
      <c r="BA12" s="57"/>
    </row>
    <row r="13" spans="1:53" ht="12" customHeight="1">
      <c r="A13" s="1629"/>
      <c r="B13" s="119" t="s">
        <v>642</v>
      </c>
      <c r="C13" s="57"/>
      <c r="D13" s="57"/>
      <c r="E13" s="103"/>
      <c r="F13" s="1680"/>
      <c r="G13" s="1649"/>
      <c r="H13" s="1681"/>
      <c r="I13" s="119"/>
      <c r="J13" s="57"/>
      <c r="K13" s="57"/>
      <c r="L13" s="103"/>
      <c r="M13" s="119"/>
      <c r="N13" s="57"/>
      <c r="O13" s="57"/>
      <c r="P13" s="103"/>
      <c r="Q13" s="57"/>
      <c r="R13" s="683" t="s">
        <v>974</v>
      </c>
      <c r="S13" s="57" t="s">
        <v>1646</v>
      </c>
      <c r="T13" s="57"/>
      <c r="U13" s="57"/>
      <c r="V13" s="57"/>
      <c r="W13" s="57"/>
      <c r="X13" s="57"/>
      <c r="Y13" s="57"/>
      <c r="Z13" s="57"/>
      <c r="AA13" s="57" t="s">
        <v>602</v>
      </c>
      <c r="AB13" s="1649"/>
      <c r="AC13" s="1649"/>
      <c r="AD13" s="1649"/>
      <c r="AE13" s="1649"/>
      <c r="AF13" s="57" t="s">
        <v>240</v>
      </c>
      <c r="AG13" s="57"/>
      <c r="AH13" s="57"/>
      <c r="AI13" s="57"/>
      <c r="AJ13" s="57"/>
      <c r="AK13" s="682" t="s">
        <v>1107</v>
      </c>
      <c r="AL13" s="58" t="s">
        <v>1618</v>
      </c>
      <c r="AM13" s="58"/>
      <c r="AN13" s="58"/>
      <c r="AO13" s="119" t="s">
        <v>1392</v>
      </c>
      <c r="AP13" s="57" t="s">
        <v>1830</v>
      </c>
      <c r="AQ13" s="106"/>
      <c r="AR13" s="57"/>
      <c r="AS13" s="57"/>
      <c r="AT13" s="57"/>
      <c r="AU13" s="57"/>
      <c r="AV13" s="57"/>
      <c r="AW13" s="57"/>
      <c r="AX13" s="57"/>
      <c r="AY13" s="57"/>
      <c r="AZ13" s="57"/>
      <c r="BA13" s="57"/>
    </row>
    <row r="14" spans="1:53" ht="12" customHeight="1">
      <c r="A14" s="1629"/>
      <c r="B14" s="119" t="s">
        <v>1335</v>
      </c>
      <c r="C14" s="57"/>
      <c r="D14" s="57"/>
      <c r="E14" s="103"/>
      <c r="F14" s="119"/>
      <c r="G14" s="57"/>
      <c r="H14" s="103"/>
      <c r="I14" s="1682" t="s">
        <v>1107</v>
      </c>
      <c r="J14" s="1650"/>
      <c r="K14" s="1650"/>
      <c r="L14" s="1766"/>
      <c r="M14" s="119"/>
      <c r="N14" s="57"/>
      <c r="O14" s="57"/>
      <c r="P14" s="103"/>
      <c r="Q14" s="57"/>
      <c r="R14" s="683" t="s">
        <v>604</v>
      </c>
      <c r="S14" s="57" t="s">
        <v>241</v>
      </c>
      <c r="T14" s="57"/>
      <c r="U14" s="57"/>
      <c r="V14" s="57"/>
      <c r="W14" s="57"/>
      <c r="X14" s="57"/>
      <c r="Y14" s="57"/>
      <c r="Z14" s="57"/>
      <c r="AA14" s="57" t="s">
        <v>444</v>
      </c>
      <c r="AB14" s="1649"/>
      <c r="AC14" s="1649"/>
      <c r="AD14" s="1649"/>
      <c r="AE14" s="1649"/>
      <c r="AF14" s="57" t="s">
        <v>242</v>
      </c>
      <c r="AG14" s="57"/>
      <c r="AH14" s="57"/>
      <c r="AI14" s="57"/>
      <c r="AJ14" s="57"/>
      <c r="AK14" s="682" t="s">
        <v>1107</v>
      </c>
      <c r="AL14" s="58" t="s">
        <v>366</v>
      </c>
      <c r="AM14" s="58"/>
      <c r="AN14" s="58"/>
      <c r="AO14" s="119"/>
      <c r="AP14" s="57"/>
      <c r="AQ14" s="106"/>
      <c r="AR14" s="57"/>
      <c r="AS14" s="57"/>
      <c r="AT14" s="57"/>
      <c r="AU14" s="57"/>
      <c r="AV14" s="57"/>
      <c r="AW14" s="57"/>
      <c r="AX14" s="57"/>
      <c r="AY14" s="57"/>
      <c r="AZ14" s="57"/>
      <c r="BA14" s="57"/>
    </row>
    <row r="15" spans="1:53" ht="12" customHeight="1">
      <c r="A15" s="1629"/>
      <c r="B15" s="119"/>
      <c r="C15" s="57"/>
      <c r="D15" s="57"/>
      <c r="E15" s="103"/>
      <c r="F15" s="119" t="s">
        <v>26</v>
      </c>
      <c r="G15" s="57"/>
      <c r="H15" s="103"/>
      <c r="I15" s="119" t="s">
        <v>163</v>
      </c>
      <c r="J15" s="57"/>
      <c r="K15" s="57"/>
      <c r="L15" s="103"/>
      <c r="M15" s="119"/>
      <c r="N15" s="57"/>
      <c r="O15" s="57"/>
      <c r="P15" s="103"/>
      <c r="Q15" s="57"/>
      <c r="R15" s="57"/>
      <c r="S15" s="57"/>
      <c r="T15" s="57"/>
      <c r="U15" s="57"/>
      <c r="V15" s="57"/>
      <c r="W15" s="57"/>
      <c r="X15" s="57" t="s">
        <v>1651</v>
      </c>
      <c r="Y15" s="57"/>
      <c r="Z15" s="57"/>
      <c r="AA15" s="57" t="s">
        <v>266</v>
      </c>
      <c r="AB15" s="1649"/>
      <c r="AC15" s="1649"/>
      <c r="AD15" s="1649"/>
      <c r="AE15" s="1649"/>
      <c r="AF15" s="57" t="s">
        <v>1574</v>
      </c>
      <c r="AG15" s="57"/>
      <c r="AH15" s="57"/>
      <c r="AI15" s="57"/>
      <c r="AJ15" s="57"/>
      <c r="AK15" s="682" t="s">
        <v>1107</v>
      </c>
      <c r="AL15" s="1976"/>
      <c r="AM15" s="1976"/>
      <c r="AN15" s="1977"/>
      <c r="AO15" s="119"/>
      <c r="AP15" s="57"/>
      <c r="AQ15" s="106"/>
      <c r="AR15" s="57"/>
      <c r="AS15" s="57"/>
      <c r="AT15" s="57"/>
      <c r="AU15" s="57"/>
      <c r="AV15" s="57"/>
      <c r="AW15" s="57"/>
      <c r="AX15" s="57"/>
      <c r="AY15" s="57"/>
      <c r="AZ15" s="57"/>
      <c r="BA15" s="57"/>
    </row>
    <row r="16" spans="1:53" ht="12" customHeight="1">
      <c r="A16" s="1629"/>
      <c r="B16" s="1686" t="str">
        <f>IF(自己評価書表紙!A58="□","■選択無","□選択無")</f>
        <v>■選択無</v>
      </c>
      <c r="C16" s="1687"/>
      <c r="D16" s="1687"/>
      <c r="E16" s="1692"/>
      <c r="F16" s="1680"/>
      <c r="G16" s="1649"/>
      <c r="H16" s="1681"/>
      <c r="I16" s="119"/>
      <c r="J16" s="57"/>
      <c r="K16" s="57"/>
      <c r="L16" s="103"/>
      <c r="M16" s="119"/>
      <c r="N16" s="57"/>
      <c r="O16" s="57"/>
      <c r="P16" s="103"/>
      <c r="Q16" s="57" t="s">
        <v>1399</v>
      </c>
      <c r="R16" s="57" t="s">
        <v>1644</v>
      </c>
      <c r="S16" s="57"/>
      <c r="T16" s="57"/>
      <c r="U16" s="57"/>
      <c r="V16" s="57"/>
      <c r="W16" s="57"/>
      <c r="X16" s="57" t="s">
        <v>1652</v>
      </c>
      <c r="Y16" s="57"/>
      <c r="Z16" s="57"/>
      <c r="AA16" s="57"/>
      <c r="AB16" s="57"/>
      <c r="AC16" s="57"/>
      <c r="AD16" s="57"/>
      <c r="AE16" s="57"/>
      <c r="AF16" s="57"/>
      <c r="AG16" s="57"/>
      <c r="AH16" s="57"/>
      <c r="AI16" s="57"/>
      <c r="AJ16" s="57"/>
      <c r="AK16" s="682" t="s">
        <v>1107</v>
      </c>
      <c r="AL16" s="1940" t="s">
        <v>506</v>
      </c>
      <c r="AM16" s="1940"/>
      <c r="AN16" s="1941"/>
      <c r="AO16" s="119"/>
      <c r="AP16" s="57"/>
      <c r="AQ16" s="106"/>
      <c r="AR16" s="57"/>
      <c r="AS16" s="57"/>
      <c r="AT16" s="57"/>
      <c r="AU16" s="57"/>
      <c r="AV16" s="57"/>
      <c r="AW16" s="57"/>
      <c r="AX16" s="57"/>
      <c r="AY16" s="57"/>
      <c r="AZ16" s="57"/>
      <c r="BA16" s="57"/>
    </row>
    <row r="17" spans="1:53" ht="12" customHeight="1">
      <c r="A17" s="1629"/>
      <c r="B17" s="119"/>
      <c r="C17" s="57"/>
      <c r="D17" s="57"/>
      <c r="E17" s="103"/>
      <c r="F17" s="119"/>
      <c r="G17" s="57"/>
      <c r="H17" s="103"/>
      <c r="I17" s="119"/>
      <c r="J17" s="57"/>
      <c r="K17" s="57"/>
      <c r="L17" s="103"/>
      <c r="M17" s="119"/>
      <c r="N17" s="57"/>
      <c r="O17" s="57"/>
      <c r="P17" s="103"/>
      <c r="Q17" s="57"/>
      <c r="R17" s="683" t="s">
        <v>1392</v>
      </c>
      <c r="S17" s="57" t="s">
        <v>1646</v>
      </c>
      <c r="T17" s="57"/>
      <c r="U17" s="57"/>
      <c r="V17" s="57"/>
      <c r="W17" s="57"/>
      <c r="X17" s="57"/>
      <c r="Y17" s="57"/>
      <c r="Z17" s="57"/>
      <c r="AA17" s="57" t="s">
        <v>602</v>
      </c>
      <c r="AB17" s="1649"/>
      <c r="AC17" s="1649"/>
      <c r="AD17" s="1649"/>
      <c r="AE17" s="1649"/>
      <c r="AF17" s="57" t="s">
        <v>240</v>
      </c>
      <c r="AG17" s="57"/>
      <c r="AH17" s="57"/>
      <c r="AI17" s="57"/>
      <c r="AJ17" s="57"/>
      <c r="AK17" s="682" t="s">
        <v>1107</v>
      </c>
      <c r="AL17" s="58"/>
      <c r="AM17" s="58"/>
      <c r="AN17" s="58"/>
      <c r="AO17" s="119"/>
      <c r="AP17" s="57"/>
      <c r="AQ17" s="106"/>
      <c r="AR17" s="57"/>
      <c r="AS17" s="57"/>
      <c r="AT17" s="57"/>
      <c r="AU17" s="57"/>
      <c r="AV17" s="57"/>
      <c r="AW17" s="57"/>
      <c r="AX17" s="57"/>
      <c r="AY17" s="57"/>
      <c r="AZ17" s="57"/>
      <c r="BA17" s="57"/>
    </row>
    <row r="18" spans="1:53" ht="12" customHeight="1">
      <c r="A18" s="1629"/>
      <c r="B18" s="119"/>
      <c r="C18" s="57"/>
      <c r="D18" s="57"/>
      <c r="E18" s="103"/>
      <c r="F18" s="119"/>
      <c r="G18" s="57"/>
      <c r="H18" s="103"/>
      <c r="I18" s="119"/>
      <c r="J18" s="57"/>
      <c r="K18" s="57"/>
      <c r="L18" s="103"/>
      <c r="M18" s="119"/>
      <c r="N18" s="57"/>
      <c r="O18" s="57"/>
      <c r="P18" s="103"/>
      <c r="Q18" s="57"/>
      <c r="R18" s="683" t="s">
        <v>1044</v>
      </c>
      <c r="S18" s="57" t="s">
        <v>243</v>
      </c>
      <c r="T18" s="57"/>
      <c r="U18" s="57"/>
      <c r="V18" s="57"/>
      <c r="W18" s="57"/>
      <c r="X18" s="57"/>
      <c r="Y18" s="57"/>
      <c r="Z18" s="57"/>
      <c r="AA18" s="57" t="s">
        <v>602</v>
      </c>
      <c r="AB18" s="1649"/>
      <c r="AC18" s="1649"/>
      <c r="AD18" s="1649"/>
      <c r="AE18" s="1649"/>
      <c r="AF18" s="57" t="s">
        <v>240</v>
      </c>
      <c r="AG18" s="57"/>
      <c r="AH18" s="57"/>
      <c r="AI18" s="57"/>
      <c r="AJ18" s="57"/>
      <c r="AK18" s="105"/>
      <c r="AL18" s="58"/>
      <c r="AM18" s="58"/>
      <c r="AN18" s="58"/>
      <c r="AO18" s="119"/>
      <c r="AP18" s="57"/>
      <c r="AQ18" s="106"/>
      <c r="AR18" s="57"/>
      <c r="AS18" s="57"/>
      <c r="AT18" s="57"/>
      <c r="AU18" s="57"/>
      <c r="AV18" s="57"/>
      <c r="AW18" s="57"/>
      <c r="AX18" s="57"/>
      <c r="AY18" s="57"/>
      <c r="AZ18" s="57"/>
      <c r="BA18" s="57"/>
    </row>
    <row r="19" spans="1:53" ht="12" customHeight="1">
      <c r="A19" s="1629"/>
      <c r="B19" s="168"/>
      <c r="C19" s="169"/>
      <c r="D19" s="169"/>
      <c r="E19" s="574"/>
      <c r="F19" s="168"/>
      <c r="G19" s="169"/>
      <c r="H19" s="574"/>
      <c r="I19" s="119"/>
      <c r="J19" s="57"/>
      <c r="K19" s="57"/>
      <c r="L19" s="103"/>
      <c r="M19" s="119"/>
      <c r="N19" s="57"/>
      <c r="O19" s="57"/>
      <c r="P19" s="103"/>
      <c r="Q19" s="57"/>
      <c r="R19" s="57"/>
      <c r="S19" s="57"/>
      <c r="T19" s="57"/>
      <c r="U19" s="57"/>
      <c r="V19" s="57"/>
      <c r="W19" s="57"/>
      <c r="X19" s="57" t="s">
        <v>1651</v>
      </c>
      <c r="Y19" s="57"/>
      <c r="Z19" s="57"/>
      <c r="AA19" s="57" t="s">
        <v>266</v>
      </c>
      <c r="AB19" s="1950"/>
      <c r="AC19" s="1950"/>
      <c r="AD19" s="1950"/>
      <c r="AE19" s="1950"/>
      <c r="AF19" s="57" t="s">
        <v>1574</v>
      </c>
      <c r="AG19" s="57"/>
      <c r="AH19" s="57"/>
      <c r="AI19" s="57"/>
      <c r="AJ19" s="57"/>
      <c r="AK19" s="105"/>
      <c r="AL19" s="58"/>
      <c r="AM19" s="58"/>
      <c r="AN19" s="58"/>
      <c r="AO19" s="119"/>
      <c r="AP19" s="57"/>
      <c r="AQ19" s="106"/>
      <c r="AR19" s="57"/>
      <c r="AS19" s="57"/>
      <c r="AT19" s="57"/>
      <c r="AU19" s="57"/>
      <c r="AV19" s="57"/>
      <c r="AW19" s="57"/>
      <c r="AX19" s="57"/>
      <c r="AY19" s="57"/>
      <c r="AZ19" s="57"/>
      <c r="BA19" s="57"/>
    </row>
    <row r="20" spans="1:53" ht="12" customHeight="1">
      <c r="A20" s="1629"/>
      <c r="B20" s="149" t="s">
        <v>244</v>
      </c>
      <c r="C20" s="150"/>
      <c r="D20" s="150"/>
      <c r="E20" s="151"/>
      <c r="F20" s="159" t="s">
        <v>25</v>
      </c>
      <c r="G20" s="104"/>
      <c r="H20" s="108"/>
      <c r="I20" s="119"/>
      <c r="J20" s="57"/>
      <c r="K20" s="57"/>
      <c r="L20" s="103"/>
      <c r="M20" s="119"/>
      <c r="N20" s="57"/>
      <c r="O20" s="57"/>
      <c r="P20" s="103"/>
      <c r="Q20" s="170" t="s">
        <v>1399</v>
      </c>
      <c r="R20" s="170" t="s">
        <v>1653</v>
      </c>
      <c r="S20" s="170"/>
      <c r="T20" s="170"/>
      <c r="U20" s="170"/>
      <c r="V20" s="170"/>
      <c r="W20" s="170"/>
      <c r="X20" s="170"/>
      <c r="Y20" s="170"/>
      <c r="Z20" s="170"/>
      <c r="AA20" s="170" t="s">
        <v>1222</v>
      </c>
      <c r="AB20" s="1949"/>
      <c r="AC20" s="1949"/>
      <c r="AD20" s="1949"/>
      <c r="AE20" s="1949"/>
      <c r="AF20" s="170" t="s">
        <v>1654</v>
      </c>
      <c r="AG20" s="170"/>
      <c r="AH20" s="170"/>
      <c r="AI20" s="170"/>
      <c r="AJ20" s="632"/>
      <c r="AK20" s="105"/>
      <c r="AL20" s="58"/>
      <c r="AM20" s="58"/>
      <c r="AN20" s="58"/>
      <c r="AO20" s="119"/>
      <c r="AP20" s="57"/>
      <c r="AQ20" s="106"/>
      <c r="AR20" s="57"/>
      <c r="AS20" s="57"/>
      <c r="AT20" s="57"/>
      <c r="AU20" s="57"/>
      <c r="AV20" s="57"/>
      <c r="AW20" s="57"/>
      <c r="AX20" s="57"/>
      <c r="AY20" s="57"/>
      <c r="AZ20" s="57"/>
      <c r="BA20" s="57"/>
    </row>
    <row r="21" spans="1:53" ht="12" customHeight="1">
      <c r="A21" s="1629"/>
      <c r="B21" s="119" t="s">
        <v>643</v>
      </c>
      <c r="C21" s="57"/>
      <c r="D21" s="57"/>
      <c r="E21" s="103"/>
      <c r="F21" s="1680"/>
      <c r="G21" s="1649"/>
      <c r="H21" s="1681"/>
      <c r="I21" s="105"/>
      <c r="J21" s="58"/>
      <c r="K21" s="58"/>
      <c r="L21" s="185"/>
      <c r="M21" s="119"/>
      <c r="N21" s="57"/>
      <c r="O21" s="57"/>
      <c r="P21" s="103"/>
      <c r="Q21" s="57" t="s">
        <v>1395</v>
      </c>
      <c r="R21" s="57" t="s">
        <v>1655</v>
      </c>
      <c r="S21" s="57"/>
      <c r="T21" s="57"/>
      <c r="U21" s="57"/>
      <c r="V21" s="57"/>
      <c r="W21" s="57"/>
      <c r="X21" s="57"/>
      <c r="Y21" s="57"/>
      <c r="Z21" s="57"/>
      <c r="AA21" s="57" t="s">
        <v>1222</v>
      </c>
      <c r="AB21" s="1649"/>
      <c r="AC21" s="1649"/>
      <c r="AD21" s="1649"/>
      <c r="AE21" s="1649"/>
      <c r="AF21" s="57" t="s">
        <v>1654</v>
      </c>
      <c r="AG21" s="57"/>
      <c r="AH21" s="57"/>
      <c r="AI21" s="57"/>
      <c r="AJ21" s="103"/>
      <c r="AK21" s="105"/>
      <c r="AL21" s="58"/>
      <c r="AM21" s="58"/>
      <c r="AN21" s="58"/>
      <c r="AO21" s="119"/>
      <c r="AP21" s="57"/>
      <c r="AQ21" s="106"/>
      <c r="AR21" s="57"/>
      <c r="AS21" s="57"/>
      <c r="AT21" s="57"/>
      <c r="AU21" s="57"/>
      <c r="AV21" s="57"/>
      <c r="AW21" s="57"/>
      <c r="AX21" s="57"/>
      <c r="AY21" s="57"/>
      <c r="AZ21" s="57"/>
      <c r="BA21" s="57"/>
    </row>
    <row r="22" spans="1:53" ht="12" customHeight="1">
      <c r="A22" s="1629"/>
      <c r="B22" s="119"/>
      <c r="C22" s="57"/>
      <c r="D22" s="57"/>
      <c r="E22" s="103"/>
      <c r="F22" s="119" t="s">
        <v>2109</v>
      </c>
      <c r="G22" s="57"/>
      <c r="H22" s="103"/>
      <c r="I22" s="119"/>
      <c r="J22" s="57"/>
      <c r="K22" s="57"/>
      <c r="L22" s="103"/>
      <c r="M22" s="119"/>
      <c r="N22" s="57"/>
      <c r="O22" s="57"/>
      <c r="P22" s="103"/>
      <c r="Q22" s="175"/>
      <c r="R22" s="175"/>
      <c r="S22" s="175"/>
      <c r="T22" s="177" t="s">
        <v>1656</v>
      </c>
      <c r="U22" s="175" t="s">
        <v>1657</v>
      </c>
      <c r="V22" s="175"/>
      <c r="W22" s="175"/>
      <c r="X22" s="175"/>
      <c r="Y22" s="175"/>
      <c r="Z22" s="175"/>
      <c r="AA22" s="175"/>
      <c r="AB22" s="186"/>
      <c r="AC22" s="186"/>
      <c r="AD22" s="186"/>
      <c r="AE22" s="186"/>
      <c r="AF22" s="175"/>
      <c r="AG22" s="175"/>
      <c r="AH22" s="175"/>
      <c r="AI22" s="175"/>
      <c r="AJ22" s="653"/>
      <c r="AK22" s="105"/>
      <c r="AL22" s="58"/>
      <c r="AM22" s="58"/>
      <c r="AN22" s="58"/>
      <c r="AO22" s="119"/>
      <c r="AP22" s="57"/>
      <c r="AQ22" s="106"/>
      <c r="AR22" s="57"/>
      <c r="AS22" s="57"/>
      <c r="AT22" s="57"/>
      <c r="AU22" s="57"/>
      <c r="AV22" s="57"/>
      <c r="AW22" s="57"/>
      <c r="AX22" s="57"/>
      <c r="AY22" s="57"/>
      <c r="AZ22" s="57"/>
      <c r="BA22" s="57"/>
    </row>
    <row r="23" spans="1:53" ht="12" customHeight="1">
      <c r="A23" s="1629"/>
      <c r="B23" s="1686" t="str">
        <f>IF(自己評価書表紙!A58="□","■選択無","□選択無")</f>
        <v>■選択無</v>
      </c>
      <c r="C23" s="1687"/>
      <c r="D23" s="1687"/>
      <c r="E23" s="1692"/>
      <c r="F23" s="119"/>
      <c r="G23" s="57"/>
      <c r="H23" s="103"/>
      <c r="I23" s="119"/>
      <c r="J23" s="57"/>
      <c r="K23" s="57"/>
      <c r="L23" s="103"/>
      <c r="M23" s="119"/>
      <c r="N23" s="57"/>
      <c r="O23" s="57"/>
      <c r="P23" s="103"/>
      <c r="Q23" s="57" t="s">
        <v>456</v>
      </c>
      <c r="R23" s="103" t="s">
        <v>1658</v>
      </c>
      <c r="S23" s="57"/>
      <c r="T23" s="57"/>
      <c r="U23" s="57"/>
      <c r="V23" s="57"/>
      <c r="W23" s="57"/>
      <c r="X23" s="57"/>
      <c r="Y23" s="57"/>
      <c r="Z23" s="57"/>
      <c r="AA23" s="57"/>
      <c r="AB23" s="57"/>
      <c r="AC23" s="57"/>
      <c r="AD23" s="57"/>
      <c r="AE23" s="57"/>
      <c r="AF23" s="57"/>
      <c r="AG23" s="57"/>
      <c r="AH23" s="57"/>
      <c r="AI23" s="57"/>
      <c r="AJ23" s="57"/>
      <c r="AK23" s="105"/>
      <c r="AL23" s="58"/>
      <c r="AM23" s="58"/>
      <c r="AN23" s="58"/>
      <c r="AO23" s="119"/>
      <c r="AP23" s="57"/>
      <c r="AQ23" s="106"/>
      <c r="AR23" s="57"/>
      <c r="AS23" s="57"/>
      <c r="AT23" s="57"/>
      <c r="AU23" s="57"/>
      <c r="AV23" s="57"/>
      <c r="AW23" s="57"/>
      <c r="AX23" s="57"/>
      <c r="AY23" s="57"/>
      <c r="AZ23" s="57"/>
      <c r="BA23" s="57"/>
    </row>
    <row r="24" spans="1:53" ht="12" customHeight="1">
      <c r="A24" s="1629"/>
      <c r="B24" s="119"/>
      <c r="C24" s="57"/>
      <c r="D24" s="57"/>
      <c r="E24" s="103"/>
      <c r="F24" s="119" t="s">
        <v>26</v>
      </c>
      <c r="G24" s="57"/>
      <c r="H24" s="103"/>
      <c r="I24" s="119"/>
      <c r="J24" s="57"/>
      <c r="K24" s="57"/>
      <c r="L24" s="103"/>
      <c r="M24" s="119"/>
      <c r="N24" s="57"/>
      <c r="O24" s="57"/>
      <c r="P24" s="103"/>
      <c r="Q24" s="57"/>
      <c r="R24" s="57" t="s">
        <v>1659</v>
      </c>
      <c r="S24" s="57"/>
      <c r="T24" s="1814"/>
      <c r="U24" s="1814"/>
      <c r="V24" s="1814"/>
      <c r="W24" s="1814"/>
      <c r="X24" s="57" t="s">
        <v>518</v>
      </c>
      <c r="Y24" s="57" t="s">
        <v>729</v>
      </c>
      <c r="Z24" s="57"/>
      <c r="AA24" s="57" t="s">
        <v>364</v>
      </c>
      <c r="AB24" s="1649"/>
      <c r="AC24" s="1649"/>
      <c r="AD24" s="1649"/>
      <c r="AE24" s="1649"/>
      <c r="AF24" s="57" t="s">
        <v>800</v>
      </c>
      <c r="AG24" s="57"/>
      <c r="AH24" s="57"/>
      <c r="AI24" s="57"/>
      <c r="AJ24" s="103"/>
      <c r="AK24" s="105"/>
      <c r="AL24" s="58"/>
      <c r="AM24" s="58"/>
      <c r="AN24" s="58"/>
      <c r="AO24" s="119"/>
      <c r="AP24" s="57"/>
      <c r="AQ24" s="106"/>
      <c r="AR24" s="57"/>
      <c r="AS24" s="57"/>
      <c r="AT24" s="57"/>
      <c r="AU24" s="57"/>
      <c r="AV24" s="57"/>
      <c r="AW24" s="57"/>
      <c r="AX24" s="57"/>
      <c r="AY24" s="57"/>
      <c r="AZ24" s="57"/>
      <c r="BA24" s="57"/>
    </row>
    <row r="25" spans="1:53" ht="12" customHeight="1">
      <c r="A25" s="1629"/>
      <c r="B25" s="119"/>
      <c r="C25" s="57"/>
      <c r="D25" s="57"/>
      <c r="E25" s="103"/>
      <c r="F25" s="1680"/>
      <c r="G25" s="1649"/>
      <c r="H25" s="1681"/>
      <c r="I25" s="105"/>
      <c r="J25" s="58"/>
      <c r="K25" s="58"/>
      <c r="L25" s="185"/>
      <c r="M25" s="119"/>
      <c r="N25" s="57"/>
      <c r="O25" s="57"/>
      <c r="P25" s="103"/>
      <c r="Q25" s="57" t="s">
        <v>801</v>
      </c>
      <c r="R25" s="103" t="s">
        <v>1660</v>
      </c>
      <c r="S25" s="57"/>
      <c r="T25" s="57"/>
      <c r="U25" s="57"/>
      <c r="V25" s="57"/>
      <c r="W25" s="57"/>
      <c r="X25" s="57"/>
      <c r="Y25" s="57"/>
      <c r="Z25" s="57"/>
      <c r="AA25" s="57"/>
      <c r="AB25" s="57"/>
      <c r="AC25" s="57"/>
      <c r="AD25" s="57"/>
      <c r="AE25" s="57"/>
      <c r="AF25" s="57"/>
      <c r="AG25" s="57"/>
      <c r="AH25" s="57"/>
      <c r="AI25" s="57"/>
      <c r="AJ25" s="103"/>
      <c r="AK25" s="105"/>
      <c r="AL25" s="58"/>
      <c r="AM25" s="58"/>
      <c r="AN25" s="58"/>
      <c r="AO25" s="119"/>
      <c r="AP25" s="57"/>
      <c r="AQ25" s="106"/>
      <c r="AR25" s="57"/>
      <c r="AS25" s="57"/>
      <c r="AT25" s="57"/>
      <c r="AU25" s="57"/>
      <c r="AV25" s="57"/>
      <c r="AW25" s="57"/>
      <c r="AX25" s="57"/>
      <c r="AY25" s="57"/>
      <c r="AZ25" s="57"/>
      <c r="BA25" s="57"/>
    </row>
    <row r="26" spans="1:53" ht="12" customHeight="1">
      <c r="A26" s="1629"/>
      <c r="B26" s="119"/>
      <c r="C26" s="57"/>
      <c r="D26" s="57"/>
      <c r="E26" s="103"/>
      <c r="F26" s="119" t="s">
        <v>2109</v>
      </c>
      <c r="G26" s="57"/>
      <c r="H26" s="103"/>
      <c r="I26" s="119"/>
      <c r="J26" s="57"/>
      <c r="K26" s="57"/>
      <c r="L26" s="103"/>
      <c r="M26" s="122"/>
      <c r="N26" s="111"/>
      <c r="O26" s="111"/>
      <c r="P26" s="152"/>
      <c r="Q26" s="111"/>
      <c r="R26" s="111" t="s">
        <v>1659</v>
      </c>
      <c r="S26" s="111"/>
      <c r="T26" s="1652"/>
      <c r="U26" s="1652"/>
      <c r="V26" s="1652"/>
      <c r="W26" s="1652"/>
      <c r="X26" s="111" t="s">
        <v>518</v>
      </c>
      <c r="Y26" s="111" t="s">
        <v>729</v>
      </c>
      <c r="Z26" s="111"/>
      <c r="AA26" s="111" t="s">
        <v>364</v>
      </c>
      <c r="AB26" s="1704"/>
      <c r="AC26" s="1704"/>
      <c r="AD26" s="1704"/>
      <c r="AE26" s="1704"/>
      <c r="AF26" s="111" t="s">
        <v>800</v>
      </c>
      <c r="AG26" s="111"/>
      <c r="AH26" s="111"/>
      <c r="AI26" s="111"/>
      <c r="AJ26" s="152"/>
      <c r="AK26" s="105"/>
      <c r="AL26" s="58"/>
      <c r="AM26" s="58"/>
      <c r="AN26" s="58"/>
      <c r="AO26" s="122"/>
      <c r="AP26" s="111"/>
      <c r="AQ26" s="114"/>
      <c r="AR26" s="57"/>
      <c r="AS26" s="57"/>
      <c r="AT26" s="57"/>
      <c r="AU26" s="57"/>
      <c r="AV26" s="57"/>
      <c r="AW26" s="57"/>
      <c r="AX26" s="57"/>
      <c r="AY26" s="57"/>
      <c r="AZ26" s="57"/>
      <c r="BA26" s="57"/>
    </row>
    <row r="27" spans="1:53" ht="12" customHeight="1">
      <c r="A27" s="1629"/>
      <c r="B27" s="119"/>
      <c r="C27" s="57"/>
      <c r="D27" s="57"/>
      <c r="E27" s="103"/>
      <c r="F27" s="119"/>
      <c r="G27" s="57"/>
      <c r="H27" s="103"/>
      <c r="I27" s="119"/>
      <c r="J27" s="57"/>
      <c r="K27" s="57"/>
      <c r="L27" s="103"/>
      <c r="M27" s="138" t="s">
        <v>1661</v>
      </c>
      <c r="N27" s="109"/>
      <c r="O27" s="109"/>
      <c r="P27" s="110"/>
      <c r="Q27" s="57" t="s">
        <v>555</v>
      </c>
      <c r="R27" s="57" t="s">
        <v>1662</v>
      </c>
      <c r="S27" s="57"/>
      <c r="T27" s="57"/>
      <c r="U27" s="57"/>
      <c r="V27" s="57"/>
      <c r="W27" s="57"/>
      <c r="X27" s="57"/>
      <c r="Y27" s="57"/>
      <c r="Z27" s="57"/>
      <c r="AA27" s="57"/>
      <c r="AB27" s="57"/>
      <c r="AC27" s="57"/>
      <c r="AD27" s="57"/>
      <c r="AE27" s="57"/>
      <c r="AF27" s="57"/>
      <c r="AG27" s="57"/>
      <c r="AH27" s="57"/>
      <c r="AI27" s="57"/>
      <c r="AJ27" s="103"/>
      <c r="AK27" s="685" t="s">
        <v>1107</v>
      </c>
      <c r="AL27" s="153" t="s">
        <v>1132</v>
      </c>
      <c r="AM27" s="153"/>
      <c r="AN27" s="153"/>
      <c r="AO27" s="138" t="s">
        <v>3</v>
      </c>
      <c r="AP27" s="109" t="s">
        <v>1829</v>
      </c>
      <c r="AQ27" s="533"/>
      <c r="AR27" s="57"/>
      <c r="AS27" s="57"/>
      <c r="AT27" s="57"/>
      <c r="AU27" s="57"/>
      <c r="AV27" s="57"/>
      <c r="AW27" s="57"/>
      <c r="AX27" s="57"/>
      <c r="AY27" s="57"/>
      <c r="AZ27" s="57"/>
      <c r="BA27" s="57"/>
    </row>
    <row r="28" spans="1:53" ht="12" customHeight="1">
      <c r="A28" s="1629"/>
      <c r="B28" s="119"/>
      <c r="C28" s="57"/>
      <c r="D28" s="57"/>
      <c r="E28" s="103"/>
      <c r="F28" s="119"/>
      <c r="G28" s="57"/>
      <c r="H28" s="103"/>
      <c r="I28" s="119"/>
      <c r="J28" s="57"/>
      <c r="K28" s="57"/>
      <c r="L28" s="103"/>
      <c r="M28" s="119" t="s">
        <v>98</v>
      </c>
      <c r="N28" s="57"/>
      <c r="O28" s="57"/>
      <c r="P28" s="103"/>
      <c r="Q28" s="57"/>
      <c r="R28" s="683" t="s">
        <v>1053</v>
      </c>
      <c r="S28" s="57" t="s">
        <v>1663</v>
      </c>
      <c r="T28" s="57"/>
      <c r="U28" s="57"/>
      <c r="V28" s="57"/>
      <c r="W28" s="57"/>
      <c r="X28" s="57"/>
      <c r="Y28" s="57"/>
      <c r="Z28" s="57"/>
      <c r="AA28" s="57"/>
      <c r="AB28" s="57"/>
      <c r="AC28" s="57"/>
      <c r="AD28" s="57"/>
      <c r="AE28" s="57"/>
      <c r="AF28" s="57"/>
      <c r="AG28" s="57"/>
      <c r="AH28" s="57"/>
      <c r="AI28" s="57"/>
      <c r="AJ28" s="103"/>
      <c r="AK28" s="682" t="s">
        <v>1107</v>
      </c>
      <c r="AL28" s="58" t="s">
        <v>1230</v>
      </c>
      <c r="AM28" s="58"/>
      <c r="AN28" s="58"/>
      <c r="AO28" s="119" t="s">
        <v>1090</v>
      </c>
      <c r="AP28" s="57" t="s">
        <v>1830</v>
      </c>
      <c r="AQ28" s="106"/>
      <c r="AR28" s="57"/>
      <c r="AS28" s="57"/>
      <c r="AT28" s="57" t="s">
        <v>1664</v>
      </c>
      <c r="AU28" s="57" t="s">
        <v>644</v>
      </c>
      <c r="AV28" s="57" t="s">
        <v>1665</v>
      </c>
      <c r="AW28" s="57" t="s">
        <v>1666</v>
      </c>
      <c r="AX28" s="57" t="s">
        <v>1667</v>
      </c>
      <c r="AY28" s="57" t="s">
        <v>1668</v>
      </c>
      <c r="AZ28" s="57" t="s">
        <v>1669</v>
      </c>
      <c r="BA28" s="57"/>
    </row>
    <row r="29" spans="1:53" ht="12" customHeight="1">
      <c r="A29" s="1629"/>
      <c r="B29" s="119"/>
      <c r="C29" s="57"/>
      <c r="D29" s="57"/>
      <c r="E29" s="103"/>
      <c r="F29" s="119"/>
      <c r="G29" s="57"/>
      <c r="H29" s="103"/>
      <c r="I29" s="105"/>
      <c r="J29" s="58"/>
      <c r="K29" s="58"/>
      <c r="L29" s="185"/>
      <c r="M29" s="119"/>
      <c r="N29" s="57"/>
      <c r="O29" s="57"/>
      <c r="P29" s="103"/>
      <c r="Q29" s="57"/>
      <c r="R29" s="683" t="s">
        <v>753</v>
      </c>
      <c r="S29" s="57" t="s">
        <v>1670</v>
      </c>
      <c r="T29" s="57"/>
      <c r="U29" s="57"/>
      <c r="V29" s="57"/>
      <c r="W29" s="57"/>
      <c r="X29" s="57"/>
      <c r="Y29" s="57"/>
      <c r="Z29" s="57"/>
      <c r="AA29" s="57"/>
      <c r="AB29" s="57"/>
      <c r="AC29" s="57"/>
      <c r="AD29" s="57"/>
      <c r="AE29" s="57"/>
      <c r="AF29" s="654"/>
      <c r="AG29" s="654"/>
      <c r="AH29" s="57"/>
      <c r="AI29" s="57"/>
      <c r="AJ29" s="103"/>
      <c r="AK29" s="682" t="s">
        <v>1107</v>
      </c>
      <c r="AL29" s="58" t="s">
        <v>399</v>
      </c>
      <c r="AM29" s="58"/>
      <c r="AN29" s="58"/>
      <c r="AO29" s="119"/>
      <c r="AP29" s="57"/>
      <c r="AQ29" s="106"/>
      <c r="AR29" s="57"/>
      <c r="AS29" s="57"/>
      <c r="AT29" s="57"/>
      <c r="AU29" s="57"/>
      <c r="AV29" s="57"/>
      <c r="AW29" s="57"/>
      <c r="AX29" s="57"/>
      <c r="AY29" s="57"/>
      <c r="AZ29" s="57"/>
      <c r="BA29" s="57"/>
    </row>
    <row r="30" spans="1:53" ht="12" customHeight="1">
      <c r="A30" s="1629"/>
      <c r="B30" s="119"/>
      <c r="C30" s="57"/>
      <c r="D30" s="57"/>
      <c r="E30" s="103"/>
      <c r="F30" s="119"/>
      <c r="G30" s="57"/>
      <c r="H30" s="103"/>
      <c r="I30" s="105"/>
      <c r="J30" s="58"/>
      <c r="K30" s="58"/>
      <c r="L30" s="185"/>
      <c r="M30" s="119"/>
      <c r="N30" s="57"/>
      <c r="O30" s="57"/>
      <c r="P30" s="103"/>
      <c r="Q30" s="57"/>
      <c r="R30" s="683" t="s">
        <v>930</v>
      </c>
      <c r="S30" s="57" t="s">
        <v>1671</v>
      </c>
      <c r="T30" s="57"/>
      <c r="U30" s="57"/>
      <c r="V30" s="57"/>
      <c r="W30" s="57"/>
      <c r="X30" s="57"/>
      <c r="Y30" s="57"/>
      <c r="Z30" s="57"/>
      <c r="AA30" s="57"/>
      <c r="AB30" s="57"/>
      <c r="AC30" s="654"/>
      <c r="AD30" s="654"/>
      <c r="AE30" s="57"/>
      <c r="AF30" s="57"/>
      <c r="AG30" s="57"/>
      <c r="AH30" s="57"/>
      <c r="AI30" s="57"/>
      <c r="AJ30" s="103"/>
      <c r="AK30" s="105"/>
      <c r="AL30" s="58"/>
      <c r="AM30" s="58"/>
      <c r="AN30" s="58"/>
      <c r="AO30" s="119"/>
      <c r="AP30" s="57"/>
      <c r="AQ30" s="106"/>
      <c r="AR30" s="57"/>
      <c r="AS30" s="57"/>
      <c r="AT30" s="57"/>
      <c r="AU30" s="57"/>
      <c r="AV30" s="57"/>
      <c r="AW30" s="57"/>
      <c r="AX30" s="57"/>
      <c r="AY30" s="57"/>
      <c r="AZ30" s="57"/>
      <c r="BA30" s="57"/>
    </row>
    <row r="31" spans="1:53" ht="12" customHeight="1">
      <c r="A31" s="1629"/>
      <c r="B31" s="119"/>
      <c r="C31" s="57"/>
      <c r="D31" s="57"/>
      <c r="E31" s="103"/>
      <c r="F31" s="119"/>
      <c r="G31" s="57"/>
      <c r="H31" s="103"/>
      <c r="I31" s="119"/>
      <c r="J31" s="57"/>
      <c r="K31" s="57"/>
      <c r="L31" s="103"/>
      <c r="M31" s="119"/>
      <c r="N31" s="57"/>
      <c r="O31" s="57"/>
      <c r="P31" s="103"/>
      <c r="Q31" s="187"/>
      <c r="R31" s="737" t="s">
        <v>1232</v>
      </c>
      <c r="S31" s="187" t="s">
        <v>1763</v>
      </c>
      <c r="T31" s="187"/>
      <c r="U31" s="187"/>
      <c r="V31" s="187"/>
      <c r="W31" s="187"/>
      <c r="X31" s="187"/>
      <c r="Y31" s="187"/>
      <c r="Z31" s="187"/>
      <c r="AA31" s="187"/>
      <c r="AB31" s="187"/>
      <c r="AC31" s="187"/>
      <c r="AD31" s="187"/>
      <c r="AE31" s="187"/>
      <c r="AF31" s="187"/>
      <c r="AG31" s="187"/>
      <c r="AH31" s="187"/>
      <c r="AI31" s="187"/>
      <c r="AJ31" s="655"/>
      <c r="AK31" s="105"/>
      <c r="AL31" s="58"/>
      <c r="AM31" s="58"/>
      <c r="AN31" s="58"/>
      <c r="AO31" s="119"/>
      <c r="AP31" s="57"/>
      <c r="AQ31" s="106"/>
      <c r="AR31" s="57"/>
      <c r="AS31" s="57"/>
      <c r="AT31" s="57"/>
      <c r="AU31" s="57"/>
      <c r="AV31" s="57"/>
      <c r="AW31" s="57"/>
      <c r="AX31" s="57"/>
      <c r="AY31" s="57"/>
      <c r="AZ31" s="57"/>
      <c r="BA31" s="57"/>
    </row>
    <row r="32" spans="1:53" ht="12" customHeight="1">
      <c r="A32" s="1629"/>
      <c r="B32" s="119"/>
      <c r="C32" s="57"/>
      <c r="D32" s="57"/>
      <c r="E32" s="103"/>
      <c r="F32" s="119"/>
      <c r="G32" s="57"/>
      <c r="H32" s="103"/>
      <c r="I32" s="119"/>
      <c r="J32" s="57"/>
      <c r="K32" s="57"/>
      <c r="L32" s="103"/>
      <c r="M32" s="119"/>
      <c r="N32" s="57"/>
      <c r="O32" s="57"/>
      <c r="P32" s="103"/>
      <c r="Q32" s="57" t="s">
        <v>424</v>
      </c>
      <c r="R32" s="57" t="s">
        <v>1672</v>
      </c>
      <c r="S32" s="57"/>
      <c r="T32" s="57"/>
      <c r="U32" s="57"/>
      <c r="V32" s="57"/>
      <c r="W32" s="57"/>
      <c r="X32" s="57"/>
      <c r="Y32" s="57"/>
      <c r="Z32" s="57"/>
      <c r="AA32" s="57"/>
      <c r="AB32" s="57"/>
      <c r="AC32" s="57"/>
      <c r="AD32" s="57"/>
      <c r="AE32" s="57"/>
      <c r="AF32" s="57"/>
      <c r="AG32" s="57"/>
      <c r="AH32" s="57"/>
      <c r="AI32" s="57"/>
      <c r="AJ32" s="103"/>
      <c r="AK32" s="105"/>
      <c r="AL32" s="58"/>
      <c r="AM32" s="58"/>
      <c r="AN32" s="58"/>
      <c r="AO32" s="119"/>
      <c r="AP32" s="57"/>
      <c r="AQ32" s="106"/>
      <c r="AR32" s="57"/>
      <c r="AS32" s="57"/>
      <c r="AT32" s="57"/>
      <c r="AU32" s="57"/>
      <c r="AV32" s="57"/>
      <c r="AW32" s="57"/>
      <c r="AX32" s="57"/>
      <c r="AY32" s="57"/>
      <c r="AZ32" s="57"/>
      <c r="BA32" s="57"/>
    </row>
    <row r="33" spans="1:53" ht="12" customHeight="1">
      <c r="A33" s="1629"/>
      <c r="B33" s="119"/>
      <c r="C33" s="57"/>
      <c r="D33" s="57"/>
      <c r="E33" s="103"/>
      <c r="F33" s="119"/>
      <c r="G33" s="57"/>
      <c r="H33" s="103"/>
      <c r="I33" s="119"/>
      <c r="J33" s="57"/>
      <c r="K33" s="57"/>
      <c r="L33" s="103"/>
      <c r="M33" s="119"/>
      <c r="N33" s="57"/>
      <c r="O33" s="57"/>
      <c r="P33" s="103"/>
      <c r="Q33" s="57"/>
      <c r="R33" s="683" t="s">
        <v>1648</v>
      </c>
      <c r="S33" s="57" t="s">
        <v>1673</v>
      </c>
      <c r="T33" s="57"/>
      <c r="U33" s="57"/>
      <c r="V33" s="120" t="s">
        <v>422</v>
      </c>
      <c r="W33" s="1649"/>
      <c r="X33" s="1649"/>
      <c r="Y33" s="1649"/>
      <c r="Z33" s="1649"/>
      <c r="AA33" s="1649"/>
      <c r="AB33" s="1649"/>
      <c r="AC33" s="1649"/>
      <c r="AD33" s="1649"/>
      <c r="AE33" s="1649"/>
      <c r="AF33" s="1649"/>
      <c r="AG33" s="57" t="s">
        <v>1019</v>
      </c>
      <c r="AH33" s="57"/>
      <c r="AI33" s="57"/>
      <c r="AJ33" s="57"/>
      <c r="AK33" s="105"/>
      <c r="AL33" s="58"/>
      <c r="AM33" s="58"/>
      <c r="AN33" s="58"/>
      <c r="AO33" s="119"/>
      <c r="AP33" s="57"/>
      <c r="AQ33" s="106"/>
      <c r="AR33" s="57"/>
      <c r="AS33" s="57"/>
      <c r="AT33" s="57"/>
      <c r="AU33" s="57"/>
      <c r="AV33" s="57"/>
      <c r="AW33" s="57"/>
      <c r="AX33" s="57"/>
      <c r="AY33" s="57"/>
      <c r="AZ33" s="57"/>
      <c r="BA33" s="57"/>
    </row>
    <row r="34" spans="1:53" ht="12" customHeight="1">
      <c r="A34" s="1629"/>
      <c r="B34" s="119"/>
      <c r="C34" s="57"/>
      <c r="D34" s="57"/>
      <c r="E34" s="103"/>
      <c r="F34" s="119"/>
      <c r="G34" s="57"/>
      <c r="H34" s="103"/>
      <c r="I34" s="105"/>
      <c r="J34" s="58"/>
      <c r="K34" s="58"/>
      <c r="L34" s="185"/>
      <c r="M34" s="119"/>
      <c r="N34" s="57"/>
      <c r="O34" s="57"/>
      <c r="P34" s="103"/>
      <c r="Q34" s="57"/>
      <c r="R34" s="683" t="s">
        <v>1708</v>
      </c>
      <c r="S34" s="57" t="s">
        <v>1674</v>
      </c>
      <c r="T34" s="57"/>
      <c r="U34" s="57"/>
      <c r="V34" s="120" t="s">
        <v>422</v>
      </c>
      <c r="W34" s="1649"/>
      <c r="X34" s="1649"/>
      <c r="Y34" s="1649"/>
      <c r="Z34" s="1649"/>
      <c r="AA34" s="1649"/>
      <c r="AB34" s="1649"/>
      <c r="AC34" s="1649"/>
      <c r="AD34" s="1649"/>
      <c r="AE34" s="1649"/>
      <c r="AF34" s="1649"/>
      <c r="AG34" s="57" t="s">
        <v>1019</v>
      </c>
      <c r="AH34" s="57"/>
      <c r="AI34" s="57"/>
      <c r="AJ34" s="57"/>
      <c r="AK34" s="105"/>
      <c r="AL34" s="58"/>
      <c r="AM34" s="58"/>
      <c r="AN34" s="58"/>
      <c r="AO34" s="119"/>
      <c r="AP34" s="57"/>
      <c r="AQ34" s="106"/>
      <c r="AR34" s="57"/>
      <c r="AS34" s="57"/>
      <c r="AT34" s="57"/>
      <c r="AU34" s="57"/>
      <c r="AV34" s="57"/>
      <c r="AW34" s="57"/>
      <c r="AX34" s="57"/>
      <c r="AY34" s="57"/>
      <c r="AZ34" s="57"/>
      <c r="BA34" s="57"/>
    </row>
    <row r="35" spans="1:53" ht="12" customHeight="1">
      <c r="A35" s="1629"/>
      <c r="B35" s="119"/>
      <c r="C35" s="57"/>
      <c r="D35" s="57"/>
      <c r="E35" s="103"/>
      <c r="F35" s="119"/>
      <c r="G35" s="57"/>
      <c r="H35" s="103"/>
      <c r="I35" s="119"/>
      <c r="J35" s="57"/>
      <c r="K35" s="57"/>
      <c r="L35" s="103"/>
      <c r="M35" s="119"/>
      <c r="N35" s="57"/>
      <c r="O35" s="57"/>
      <c r="P35" s="103"/>
      <c r="Q35" s="57"/>
      <c r="R35" s="683" t="s">
        <v>1708</v>
      </c>
      <c r="S35" s="57" t="s">
        <v>410</v>
      </c>
      <c r="T35" s="57"/>
      <c r="U35" s="57"/>
      <c r="V35" s="120" t="s">
        <v>1225</v>
      </c>
      <c r="W35" s="1649"/>
      <c r="X35" s="1649"/>
      <c r="Y35" s="1649"/>
      <c r="Z35" s="1649"/>
      <c r="AA35" s="1649"/>
      <c r="AB35" s="1649"/>
      <c r="AC35" s="1649"/>
      <c r="AD35" s="1649"/>
      <c r="AE35" s="1649"/>
      <c r="AF35" s="1649"/>
      <c r="AG35" s="57" t="s">
        <v>1226</v>
      </c>
      <c r="AH35" s="57"/>
      <c r="AI35" s="57"/>
      <c r="AJ35" s="57"/>
      <c r="AK35" s="105"/>
      <c r="AL35" s="58"/>
      <c r="AM35" s="58"/>
      <c r="AN35" s="58"/>
      <c r="AO35" s="119"/>
      <c r="AP35" s="57"/>
      <c r="AQ35" s="106"/>
      <c r="AR35" s="57"/>
      <c r="AS35" s="57"/>
      <c r="AT35" s="57"/>
      <c r="AU35" s="57"/>
      <c r="AV35" s="57"/>
      <c r="AW35" s="57"/>
      <c r="AX35" s="57"/>
      <c r="AY35" s="57"/>
      <c r="AZ35" s="57"/>
      <c r="BA35" s="57"/>
    </row>
    <row r="36" spans="1:53" ht="12" customHeight="1">
      <c r="A36" s="1629"/>
      <c r="B36" s="119"/>
      <c r="C36" s="57"/>
      <c r="D36" s="57"/>
      <c r="E36" s="103"/>
      <c r="F36" s="119"/>
      <c r="G36" s="57"/>
      <c r="H36" s="103"/>
      <c r="I36" s="119"/>
      <c r="J36" s="57"/>
      <c r="K36" s="57"/>
      <c r="L36" s="103"/>
      <c r="M36" s="119"/>
      <c r="N36" s="57"/>
      <c r="O36" s="57"/>
      <c r="P36" s="103"/>
      <c r="Q36" s="111"/>
      <c r="R36" s="111"/>
      <c r="S36" s="111" t="s">
        <v>1675</v>
      </c>
      <c r="T36" s="111"/>
      <c r="U36" s="111"/>
      <c r="V36" s="111"/>
      <c r="W36" s="111"/>
      <c r="X36" s="111"/>
      <c r="Y36" s="111"/>
      <c r="Z36" s="111"/>
      <c r="AA36" s="111" t="s">
        <v>1649</v>
      </c>
      <c r="AB36" s="1704"/>
      <c r="AC36" s="1704"/>
      <c r="AD36" s="1704"/>
      <c r="AE36" s="1704"/>
      <c r="AF36" s="111" t="s">
        <v>1650</v>
      </c>
      <c r="AG36" s="111"/>
      <c r="AH36" s="111"/>
      <c r="AI36" s="111"/>
      <c r="AJ36" s="152"/>
      <c r="AK36" s="105"/>
      <c r="AL36" s="58"/>
      <c r="AM36" s="58"/>
      <c r="AN36" s="58"/>
      <c r="AO36" s="119"/>
      <c r="AP36" s="57"/>
      <c r="AQ36" s="106"/>
      <c r="AR36" s="57"/>
      <c r="AS36" s="57"/>
      <c r="AT36" s="57"/>
      <c r="AU36" s="57"/>
      <c r="AV36" s="57"/>
      <c r="AW36" s="57"/>
      <c r="AX36" s="57"/>
      <c r="AY36" s="57"/>
      <c r="AZ36" s="57"/>
      <c r="BA36" s="57"/>
    </row>
    <row r="37" spans="1:53" ht="12" customHeight="1">
      <c r="A37" s="1629"/>
      <c r="B37" s="119"/>
      <c r="C37" s="57"/>
      <c r="D37" s="57"/>
      <c r="E37" s="103"/>
      <c r="F37" s="119"/>
      <c r="G37" s="57"/>
      <c r="H37" s="103"/>
      <c r="I37" s="119"/>
      <c r="J37" s="57"/>
      <c r="K37" s="57"/>
      <c r="L37" s="103"/>
      <c r="M37" s="119"/>
      <c r="N37" s="57"/>
      <c r="O37" s="57"/>
      <c r="P37" s="103"/>
      <c r="Q37" s="57" t="s">
        <v>555</v>
      </c>
      <c r="R37" s="57" t="s">
        <v>1676</v>
      </c>
      <c r="S37" s="57"/>
      <c r="T37" s="57"/>
      <c r="U37" s="57"/>
      <c r="V37" s="57"/>
      <c r="W37" s="57"/>
      <c r="X37" s="57"/>
      <c r="Y37" s="57"/>
      <c r="Z37" s="57"/>
      <c r="AA37" s="57"/>
      <c r="AB37" s="57"/>
      <c r="AC37" s="57"/>
      <c r="AD37" s="57"/>
      <c r="AE37" s="57"/>
      <c r="AF37" s="57"/>
      <c r="AG37" s="57"/>
      <c r="AH37" s="57"/>
      <c r="AI37" s="57"/>
      <c r="AJ37" s="103"/>
      <c r="AK37" s="105"/>
      <c r="AL37" s="58"/>
      <c r="AM37" s="58"/>
      <c r="AN37" s="58"/>
      <c r="AO37" s="119"/>
      <c r="AP37" s="57"/>
      <c r="AQ37" s="106"/>
      <c r="AR37" s="57"/>
      <c r="AS37" s="57"/>
      <c r="AT37" s="57"/>
      <c r="AU37" s="57"/>
      <c r="AV37" s="57"/>
      <c r="AW37" s="57"/>
      <c r="AX37" s="57"/>
      <c r="AY37" s="57"/>
      <c r="AZ37" s="57"/>
      <c r="BA37" s="57"/>
    </row>
    <row r="38" spans="1:53" ht="12" customHeight="1">
      <c r="A38" s="1629"/>
      <c r="B38" s="119"/>
      <c r="C38" s="57"/>
      <c r="D38" s="57"/>
      <c r="E38" s="103"/>
      <c r="F38" s="119"/>
      <c r="G38" s="57"/>
      <c r="H38" s="103"/>
      <c r="I38" s="119"/>
      <c r="J38" s="57"/>
      <c r="K38" s="57"/>
      <c r="L38" s="103"/>
      <c r="M38" s="119"/>
      <c r="N38" s="57"/>
      <c r="O38" s="57"/>
      <c r="P38" s="103"/>
      <c r="Q38" s="57"/>
      <c r="R38" s="683" t="s">
        <v>3</v>
      </c>
      <c r="S38" s="57" t="s">
        <v>1663</v>
      </c>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t="s">
        <v>1664</v>
      </c>
      <c r="AU38" s="57" t="s">
        <v>644</v>
      </c>
      <c r="AV38" s="57" t="s">
        <v>1665</v>
      </c>
      <c r="AW38" s="57" t="s">
        <v>1666</v>
      </c>
      <c r="AX38" s="57" t="s">
        <v>1667</v>
      </c>
      <c r="AY38" s="57" t="s">
        <v>1668</v>
      </c>
      <c r="AZ38" s="57" t="s">
        <v>1669</v>
      </c>
      <c r="BA38" s="57"/>
    </row>
    <row r="39" spans="1:53" ht="12" customHeight="1">
      <c r="A39" s="1629"/>
      <c r="B39" s="119"/>
      <c r="C39" s="57"/>
      <c r="D39" s="57"/>
      <c r="E39" s="103"/>
      <c r="F39" s="119"/>
      <c r="G39" s="57"/>
      <c r="H39" s="103"/>
      <c r="I39" s="105"/>
      <c r="J39" s="58"/>
      <c r="K39" s="58"/>
      <c r="L39" s="185"/>
      <c r="M39" s="119"/>
      <c r="N39" s="57"/>
      <c r="O39" s="57"/>
      <c r="P39" s="103"/>
      <c r="Q39" s="57"/>
      <c r="R39" s="683" t="s">
        <v>1090</v>
      </c>
      <c r="S39" s="57" t="s">
        <v>1670</v>
      </c>
      <c r="T39" s="57"/>
      <c r="U39" s="57"/>
      <c r="V39" s="57"/>
      <c r="W39" s="57"/>
      <c r="X39" s="57"/>
      <c r="Y39" s="57"/>
      <c r="Z39" s="57"/>
      <c r="AA39" s="57"/>
      <c r="AB39" s="57"/>
      <c r="AC39" s="57"/>
      <c r="AD39" s="57"/>
      <c r="AE39" s="57"/>
      <c r="AF39" s="654"/>
      <c r="AG39" s="654"/>
      <c r="AH39" s="57"/>
      <c r="AI39" s="57"/>
      <c r="AJ39" s="103"/>
      <c r="AK39" s="105"/>
      <c r="AL39" s="58"/>
      <c r="AM39" s="58"/>
      <c r="AN39" s="58"/>
      <c r="AO39" s="119"/>
      <c r="AP39" s="57"/>
      <c r="AQ39" s="106"/>
      <c r="AR39" s="57"/>
      <c r="AS39" s="57"/>
      <c r="AT39" s="57"/>
      <c r="AU39" s="57"/>
      <c r="AV39" s="57"/>
      <c r="AW39" s="57"/>
      <c r="AX39" s="57"/>
      <c r="AY39" s="57"/>
      <c r="AZ39" s="57"/>
      <c r="BA39" s="57"/>
    </row>
    <row r="40" spans="1:53" ht="12" customHeight="1">
      <c r="A40" s="1629"/>
      <c r="B40" s="119"/>
      <c r="C40" s="57"/>
      <c r="D40" s="57"/>
      <c r="E40" s="103"/>
      <c r="F40" s="119"/>
      <c r="G40" s="57"/>
      <c r="H40" s="103"/>
      <c r="I40" s="105"/>
      <c r="J40" s="58"/>
      <c r="K40" s="58"/>
      <c r="L40" s="185"/>
      <c r="M40" s="119"/>
      <c r="N40" s="57"/>
      <c r="O40" s="57"/>
      <c r="P40" s="103"/>
      <c r="Q40" s="57"/>
      <c r="R40" s="683" t="s">
        <v>1708</v>
      </c>
      <c r="S40" s="57" t="s">
        <v>1671</v>
      </c>
      <c r="T40" s="57"/>
      <c r="U40" s="57"/>
      <c r="V40" s="57"/>
      <c r="W40" s="57"/>
      <c r="X40" s="57"/>
      <c r="Y40" s="57"/>
      <c r="Z40" s="57"/>
      <c r="AA40" s="57"/>
      <c r="AB40" s="57"/>
      <c r="AC40" s="654"/>
      <c r="AD40" s="654"/>
      <c r="AE40" s="57"/>
      <c r="AF40" s="57"/>
      <c r="AG40" s="57"/>
      <c r="AH40" s="57"/>
      <c r="AI40" s="57"/>
      <c r="AJ40" s="103"/>
      <c r="AK40" s="105"/>
      <c r="AL40" s="58"/>
      <c r="AM40" s="58"/>
      <c r="AN40" s="58"/>
      <c r="AO40" s="119"/>
      <c r="AP40" s="57"/>
      <c r="AQ40" s="106"/>
      <c r="AR40" s="57"/>
      <c r="AS40" s="57"/>
      <c r="AT40" s="57"/>
      <c r="AU40" s="57"/>
      <c r="AV40" s="57"/>
      <c r="AW40" s="57"/>
      <c r="AX40" s="57"/>
      <c r="AY40" s="57"/>
      <c r="AZ40" s="57"/>
      <c r="BA40" s="57"/>
    </row>
    <row r="41" spans="1:53" ht="12" customHeight="1">
      <c r="A41" s="1629"/>
      <c r="B41" s="119"/>
      <c r="C41" s="57"/>
      <c r="D41" s="57"/>
      <c r="E41" s="103"/>
      <c r="F41" s="119"/>
      <c r="G41" s="57"/>
      <c r="H41" s="103"/>
      <c r="I41" s="119"/>
      <c r="J41" s="57"/>
      <c r="K41" s="57"/>
      <c r="L41" s="103"/>
      <c r="M41" s="119"/>
      <c r="N41" s="57"/>
      <c r="O41" s="57"/>
      <c r="P41" s="103"/>
      <c r="Q41" s="187"/>
      <c r="R41" s="737" t="s">
        <v>1232</v>
      </c>
      <c r="S41" s="187" t="s">
        <v>1763</v>
      </c>
      <c r="T41" s="187"/>
      <c r="U41" s="187"/>
      <c r="V41" s="187"/>
      <c r="W41" s="187"/>
      <c r="X41" s="187"/>
      <c r="Y41" s="187"/>
      <c r="Z41" s="187"/>
      <c r="AA41" s="187"/>
      <c r="AB41" s="187"/>
      <c r="AC41" s="187"/>
      <c r="AD41" s="187"/>
      <c r="AE41" s="187"/>
      <c r="AF41" s="187"/>
      <c r="AG41" s="187"/>
      <c r="AH41" s="187"/>
      <c r="AI41" s="187"/>
      <c r="AJ41" s="655"/>
      <c r="AK41" s="105"/>
      <c r="AL41" s="58"/>
      <c r="AM41" s="58"/>
      <c r="AN41" s="58"/>
      <c r="AO41" s="119"/>
      <c r="AP41" s="57"/>
      <c r="AQ41" s="106"/>
      <c r="AR41" s="57"/>
      <c r="AS41" s="57"/>
      <c r="AT41" s="57"/>
      <c r="AU41" s="57"/>
      <c r="AV41" s="57"/>
      <c r="AW41" s="57"/>
      <c r="AX41" s="57"/>
      <c r="AY41" s="57"/>
      <c r="AZ41" s="57"/>
      <c r="BA41" s="57"/>
    </row>
    <row r="42" spans="1:53" ht="12" customHeight="1">
      <c r="A42" s="1629"/>
      <c r="B42" s="119"/>
      <c r="C42" s="57"/>
      <c r="D42" s="57"/>
      <c r="E42" s="103"/>
      <c r="F42" s="119"/>
      <c r="G42" s="57"/>
      <c r="H42" s="103"/>
      <c r="I42" s="119"/>
      <c r="J42" s="57"/>
      <c r="K42" s="57"/>
      <c r="L42" s="103"/>
      <c r="M42" s="119"/>
      <c r="N42" s="57"/>
      <c r="O42" s="57"/>
      <c r="P42" s="103"/>
      <c r="Q42" s="57" t="s">
        <v>424</v>
      </c>
      <c r="R42" s="57" t="s">
        <v>1677</v>
      </c>
      <c r="S42" s="57"/>
      <c r="T42" s="57"/>
      <c r="U42" s="57"/>
      <c r="V42" s="57"/>
      <c r="W42" s="57"/>
      <c r="X42" s="57"/>
      <c r="Y42" s="57"/>
      <c r="Z42" s="57"/>
      <c r="AA42" s="57"/>
      <c r="AB42" s="57"/>
      <c r="AC42" s="57"/>
      <c r="AD42" s="57"/>
      <c r="AE42" s="57"/>
      <c r="AF42" s="57"/>
      <c r="AG42" s="57"/>
      <c r="AH42" s="57"/>
      <c r="AI42" s="57"/>
      <c r="AJ42" s="103"/>
      <c r="AK42" s="105"/>
      <c r="AL42" s="58"/>
      <c r="AM42" s="58"/>
      <c r="AN42" s="58"/>
      <c r="AO42" s="119"/>
      <c r="AP42" s="57"/>
      <c r="AQ42" s="106"/>
      <c r="AR42" s="57"/>
      <c r="AS42" s="57"/>
      <c r="AT42" s="57"/>
      <c r="AU42" s="57"/>
      <c r="AV42" s="57"/>
      <c r="AW42" s="57"/>
      <c r="AX42" s="57"/>
      <c r="AY42" s="57"/>
      <c r="AZ42" s="57"/>
      <c r="BA42" s="57"/>
    </row>
    <row r="43" spans="1:53" ht="12" customHeight="1">
      <c r="A43" s="1629"/>
      <c r="B43" s="119"/>
      <c r="C43" s="57"/>
      <c r="D43" s="57"/>
      <c r="E43" s="103"/>
      <c r="F43" s="119"/>
      <c r="G43" s="57"/>
      <c r="H43" s="103"/>
      <c r="I43" s="119"/>
      <c r="J43" s="57"/>
      <c r="K43" s="57"/>
      <c r="L43" s="103"/>
      <c r="M43" s="119"/>
      <c r="N43" s="57"/>
      <c r="O43" s="57"/>
      <c r="P43" s="103"/>
      <c r="Q43" s="57"/>
      <c r="R43" s="683" t="s">
        <v>1648</v>
      </c>
      <c r="S43" s="57" t="s">
        <v>1673</v>
      </c>
      <c r="T43" s="57"/>
      <c r="U43" s="57"/>
      <c r="V43" s="120" t="s">
        <v>422</v>
      </c>
      <c r="W43" s="1649"/>
      <c r="X43" s="1649"/>
      <c r="Y43" s="1649"/>
      <c r="Z43" s="1649"/>
      <c r="AA43" s="1649"/>
      <c r="AB43" s="1649"/>
      <c r="AC43" s="1649"/>
      <c r="AD43" s="1649"/>
      <c r="AE43" s="1649"/>
      <c r="AF43" s="1649"/>
      <c r="AG43" s="57" t="s">
        <v>1019</v>
      </c>
      <c r="AH43" s="57"/>
      <c r="AI43" s="57"/>
      <c r="AJ43" s="57"/>
      <c r="AK43" s="105"/>
      <c r="AL43" s="58"/>
      <c r="AM43" s="58"/>
      <c r="AN43" s="58"/>
      <c r="AO43" s="119"/>
      <c r="AP43" s="57"/>
      <c r="AQ43" s="106"/>
      <c r="AR43" s="57"/>
      <c r="AS43" s="57"/>
      <c r="AT43" s="57"/>
      <c r="AU43" s="57"/>
      <c r="AV43" s="57"/>
      <c r="AW43" s="57"/>
      <c r="AX43" s="57"/>
      <c r="AY43" s="57"/>
      <c r="AZ43" s="57"/>
      <c r="BA43" s="57"/>
    </row>
    <row r="44" spans="1:53" ht="12" customHeight="1">
      <c r="A44" s="1629"/>
      <c r="B44" s="119"/>
      <c r="C44" s="57"/>
      <c r="D44" s="57"/>
      <c r="E44" s="103"/>
      <c r="F44" s="119"/>
      <c r="G44" s="57"/>
      <c r="H44" s="103"/>
      <c r="I44" s="119"/>
      <c r="J44" s="57"/>
      <c r="K44" s="57"/>
      <c r="L44" s="103"/>
      <c r="M44" s="119"/>
      <c r="N44" s="57"/>
      <c r="O44" s="57"/>
      <c r="P44" s="103"/>
      <c r="Q44" s="57"/>
      <c r="R44" s="683" t="s">
        <v>1708</v>
      </c>
      <c r="S44" s="57" t="s">
        <v>1674</v>
      </c>
      <c r="T44" s="57"/>
      <c r="U44" s="57"/>
      <c r="V44" s="120" t="s">
        <v>422</v>
      </c>
      <c r="W44" s="1649"/>
      <c r="X44" s="1649"/>
      <c r="Y44" s="1649"/>
      <c r="Z44" s="1649"/>
      <c r="AA44" s="1649"/>
      <c r="AB44" s="1649"/>
      <c r="AC44" s="1649"/>
      <c r="AD44" s="1649"/>
      <c r="AE44" s="1649"/>
      <c r="AF44" s="1649"/>
      <c r="AG44" s="57" t="s">
        <v>1019</v>
      </c>
      <c r="AH44" s="57"/>
      <c r="AI44" s="57"/>
      <c r="AJ44" s="57"/>
      <c r="AK44" s="105"/>
      <c r="AL44" s="58"/>
      <c r="AM44" s="58"/>
      <c r="AN44" s="58"/>
      <c r="AO44" s="119"/>
      <c r="AP44" s="57"/>
      <c r="AQ44" s="106"/>
      <c r="AR44" s="57"/>
      <c r="AS44" s="57"/>
      <c r="AT44" s="57"/>
      <c r="AU44" s="57"/>
      <c r="AV44" s="57"/>
      <c r="AW44" s="57"/>
      <c r="AX44" s="57"/>
      <c r="AY44" s="57"/>
      <c r="AZ44" s="57"/>
      <c r="BA44" s="57"/>
    </row>
    <row r="45" spans="1:53" ht="12" customHeight="1">
      <c r="A45" s="1629"/>
      <c r="B45" s="119"/>
      <c r="C45" s="57"/>
      <c r="D45" s="57"/>
      <c r="E45" s="103"/>
      <c r="F45" s="119"/>
      <c r="G45" s="57"/>
      <c r="H45" s="103"/>
      <c r="I45" s="119"/>
      <c r="J45" s="57"/>
      <c r="K45" s="57"/>
      <c r="L45" s="103"/>
      <c r="M45" s="119"/>
      <c r="N45" s="57"/>
      <c r="O45" s="57"/>
      <c r="P45" s="103"/>
      <c r="Q45" s="57"/>
      <c r="R45" s="683" t="s">
        <v>1708</v>
      </c>
      <c r="S45" s="57" t="s">
        <v>410</v>
      </c>
      <c r="T45" s="57"/>
      <c r="U45" s="57"/>
      <c r="V45" s="120" t="s">
        <v>1225</v>
      </c>
      <c r="W45" s="1649"/>
      <c r="X45" s="1649"/>
      <c r="Y45" s="1649"/>
      <c r="Z45" s="1649"/>
      <c r="AA45" s="1649"/>
      <c r="AB45" s="1649"/>
      <c r="AC45" s="1649"/>
      <c r="AD45" s="1649"/>
      <c r="AE45" s="1649"/>
      <c r="AF45" s="1649"/>
      <c r="AG45" s="57" t="s">
        <v>1226</v>
      </c>
      <c r="AH45" s="57"/>
      <c r="AI45" s="57"/>
      <c r="AJ45" s="103"/>
      <c r="AK45" s="105"/>
      <c r="AL45" s="58"/>
      <c r="AM45" s="58"/>
      <c r="AN45" s="58"/>
      <c r="AO45" s="119"/>
      <c r="AP45" s="57"/>
      <c r="AQ45" s="106"/>
      <c r="AR45" s="57"/>
      <c r="AS45" s="57"/>
      <c r="AT45" s="57"/>
      <c r="AU45" s="57"/>
      <c r="AV45" s="57"/>
      <c r="AW45" s="57"/>
      <c r="AX45" s="57"/>
      <c r="AY45" s="57"/>
      <c r="AZ45" s="57"/>
      <c r="BA45" s="57"/>
    </row>
    <row r="46" spans="1:53" ht="12" customHeight="1">
      <c r="A46" s="1629"/>
      <c r="B46" s="119"/>
      <c r="C46" s="57"/>
      <c r="D46" s="57"/>
      <c r="E46" s="103"/>
      <c r="F46" s="119"/>
      <c r="G46" s="57"/>
      <c r="H46" s="103"/>
      <c r="I46" s="119"/>
      <c r="J46" s="57"/>
      <c r="K46" s="57"/>
      <c r="L46" s="103"/>
      <c r="M46" s="122"/>
      <c r="N46" s="111"/>
      <c r="O46" s="111"/>
      <c r="P46" s="152"/>
      <c r="Q46" s="111"/>
      <c r="R46" s="111"/>
      <c r="S46" s="111" t="s">
        <v>1675</v>
      </c>
      <c r="T46" s="111"/>
      <c r="U46" s="111"/>
      <c r="V46" s="111"/>
      <c r="W46" s="111"/>
      <c r="X46" s="111"/>
      <c r="Y46" s="111"/>
      <c r="Z46" s="111"/>
      <c r="AA46" s="111" t="s">
        <v>1649</v>
      </c>
      <c r="AB46" s="1704"/>
      <c r="AC46" s="1704"/>
      <c r="AD46" s="1704"/>
      <c r="AE46" s="1704"/>
      <c r="AF46" s="111" t="s">
        <v>1650</v>
      </c>
      <c r="AG46" s="111"/>
      <c r="AH46" s="111"/>
      <c r="AI46" s="111"/>
      <c r="AJ46" s="152"/>
      <c r="AK46" s="112"/>
      <c r="AL46" s="113"/>
      <c r="AM46" s="113"/>
      <c r="AN46" s="113"/>
      <c r="AO46" s="122"/>
      <c r="AP46" s="111"/>
      <c r="AQ46" s="114"/>
      <c r="AR46" s="57"/>
      <c r="AS46" s="57"/>
      <c r="AT46" s="57"/>
      <c r="AU46" s="57"/>
      <c r="AV46" s="57"/>
      <c r="AW46" s="57"/>
      <c r="AX46" s="57"/>
      <c r="AY46" s="57"/>
      <c r="AZ46" s="57"/>
      <c r="BA46" s="57"/>
    </row>
    <row r="47" spans="1:53" ht="12" customHeight="1">
      <c r="A47" s="1629"/>
      <c r="B47" s="119"/>
      <c r="C47" s="57"/>
      <c r="D47" s="57"/>
      <c r="E47" s="103"/>
      <c r="F47" s="119"/>
      <c r="G47" s="57"/>
      <c r="H47" s="103"/>
      <c r="I47" s="119"/>
      <c r="J47" s="57"/>
      <c r="K47" s="57"/>
      <c r="L47" s="103"/>
      <c r="M47" s="138" t="s">
        <v>1678</v>
      </c>
      <c r="N47" s="109"/>
      <c r="O47" s="109"/>
      <c r="P47" s="110"/>
      <c r="Q47" s="57" t="s">
        <v>1645</v>
      </c>
      <c r="R47" s="57"/>
      <c r="S47" s="57"/>
      <c r="T47" s="57"/>
      <c r="U47" s="57"/>
      <c r="V47" s="57"/>
      <c r="W47" s="57"/>
      <c r="X47" s="57"/>
      <c r="Y47" s="57"/>
      <c r="Z47" s="57"/>
      <c r="AA47" s="57"/>
      <c r="AB47" s="104"/>
      <c r="AC47" s="104"/>
      <c r="AD47" s="104"/>
      <c r="AE47" s="104"/>
      <c r="AF47" s="57"/>
      <c r="AG47" s="57"/>
      <c r="AH47" s="57"/>
      <c r="AI47" s="57"/>
      <c r="AJ47" s="103"/>
      <c r="AK47" s="685" t="s">
        <v>1107</v>
      </c>
      <c r="AL47" s="153" t="s">
        <v>1132</v>
      </c>
      <c r="AM47" s="58"/>
      <c r="AN47" s="58"/>
      <c r="AO47" s="138" t="s">
        <v>21</v>
      </c>
      <c r="AP47" s="109" t="s">
        <v>1829</v>
      </c>
      <c r="AQ47" s="533"/>
      <c r="AR47" s="57"/>
      <c r="AS47" s="57"/>
      <c r="AT47" s="57"/>
      <c r="AU47" s="57"/>
      <c r="AV47" s="57"/>
      <c r="AW47" s="57"/>
      <c r="AX47" s="57"/>
      <c r="AY47" s="57"/>
      <c r="AZ47" s="57"/>
      <c r="BA47" s="57"/>
    </row>
    <row r="48" spans="1:53" ht="12" customHeight="1">
      <c r="A48" s="1629"/>
      <c r="B48" s="119"/>
      <c r="C48" s="57"/>
      <c r="D48" s="57"/>
      <c r="E48" s="103"/>
      <c r="F48" s="119"/>
      <c r="G48" s="57"/>
      <c r="H48" s="103"/>
      <c r="I48" s="119"/>
      <c r="J48" s="57"/>
      <c r="K48" s="57"/>
      <c r="L48" s="103"/>
      <c r="M48" s="119"/>
      <c r="N48" s="57"/>
      <c r="O48" s="57"/>
      <c r="P48" s="103"/>
      <c r="Q48" s="57" t="s">
        <v>130</v>
      </c>
      <c r="R48" s="58" t="s">
        <v>1679</v>
      </c>
      <c r="S48" s="57"/>
      <c r="T48" s="57"/>
      <c r="U48" s="57"/>
      <c r="V48" s="57"/>
      <c r="W48" s="57"/>
      <c r="X48" s="57"/>
      <c r="Y48" s="57"/>
      <c r="Z48" s="57"/>
      <c r="AA48" s="57"/>
      <c r="AB48" s="57"/>
      <c r="AC48" s="57"/>
      <c r="AD48" s="57"/>
      <c r="AE48" s="57"/>
      <c r="AF48" s="57"/>
      <c r="AG48" s="120"/>
      <c r="AH48" s="120"/>
      <c r="AI48" s="120"/>
      <c r="AJ48" s="103"/>
      <c r="AK48" s="682" t="s">
        <v>1107</v>
      </c>
      <c r="AL48" s="58" t="s">
        <v>1230</v>
      </c>
      <c r="AM48" s="58"/>
      <c r="AN48" s="58"/>
      <c r="AO48" s="119" t="s">
        <v>604</v>
      </c>
      <c r="AP48" s="57" t="s">
        <v>1830</v>
      </c>
      <c r="AQ48" s="106"/>
      <c r="AR48" s="57"/>
      <c r="AS48" s="57"/>
      <c r="AT48" s="57"/>
      <c r="AU48" s="57"/>
      <c r="AV48" s="57"/>
      <c r="AW48" s="57"/>
      <c r="AX48" s="57"/>
      <c r="AY48" s="57"/>
      <c r="AZ48" s="57"/>
      <c r="BA48" s="57"/>
    </row>
    <row r="49" spans="1:53" ht="12" customHeight="1">
      <c r="A49" s="1629"/>
      <c r="B49" s="119"/>
      <c r="C49" s="57"/>
      <c r="D49" s="57"/>
      <c r="E49" s="103"/>
      <c r="F49" s="119"/>
      <c r="G49" s="57"/>
      <c r="H49" s="103"/>
      <c r="I49" s="119"/>
      <c r="J49" s="57"/>
      <c r="K49" s="57"/>
      <c r="L49" s="103"/>
      <c r="M49" s="119"/>
      <c r="N49" s="57"/>
      <c r="O49" s="57"/>
      <c r="P49" s="103"/>
      <c r="Q49" s="57"/>
      <c r="R49" s="57"/>
      <c r="S49" s="57"/>
      <c r="T49" s="57"/>
      <c r="U49" s="57"/>
      <c r="V49" s="57"/>
      <c r="W49" s="57"/>
      <c r="X49" s="57"/>
      <c r="Y49" s="57"/>
      <c r="Z49" s="120" t="s">
        <v>1386</v>
      </c>
      <c r="AA49" s="1653"/>
      <c r="AB49" s="1653"/>
      <c r="AC49" s="1653"/>
      <c r="AD49" s="1653"/>
      <c r="AE49" s="57"/>
      <c r="AF49" s="57"/>
      <c r="AG49" s="120" t="s">
        <v>1504</v>
      </c>
      <c r="AH49" s="120"/>
      <c r="AI49" s="120"/>
      <c r="AJ49" s="103"/>
      <c r="AK49" s="682" t="s">
        <v>1107</v>
      </c>
      <c r="AL49" s="58" t="s">
        <v>399</v>
      </c>
      <c r="AM49" s="58"/>
      <c r="AN49" s="58"/>
      <c r="AO49" s="119"/>
      <c r="AP49" s="57"/>
      <c r="AQ49" s="106"/>
      <c r="AR49" s="57"/>
      <c r="AS49" s="57"/>
      <c r="AT49" s="57"/>
      <c r="AU49" s="57"/>
      <c r="AV49" s="57"/>
      <c r="AW49" s="57"/>
      <c r="AX49" s="57"/>
      <c r="AY49" s="57"/>
      <c r="AZ49" s="57"/>
      <c r="BA49" s="57"/>
    </row>
    <row r="50" spans="1:53" ht="12" customHeight="1">
      <c r="A50" s="1629"/>
      <c r="B50" s="119"/>
      <c r="C50" s="57"/>
      <c r="D50" s="57"/>
      <c r="E50" s="103"/>
      <c r="F50" s="119"/>
      <c r="G50" s="57"/>
      <c r="H50" s="103"/>
      <c r="I50" s="119"/>
      <c r="J50" s="57"/>
      <c r="K50" s="57"/>
      <c r="L50" s="103"/>
      <c r="M50" s="119"/>
      <c r="N50" s="57"/>
      <c r="O50" s="57"/>
      <c r="P50" s="103"/>
      <c r="Q50" s="57" t="s">
        <v>512</v>
      </c>
      <c r="R50" s="58" t="s">
        <v>1505</v>
      </c>
      <c r="S50" s="57"/>
      <c r="T50" s="57"/>
      <c r="U50" s="57"/>
      <c r="V50" s="57"/>
      <c r="W50" s="57"/>
      <c r="X50" s="57"/>
      <c r="Y50" s="57"/>
      <c r="Z50" s="120" t="s">
        <v>266</v>
      </c>
      <c r="AA50" s="1653"/>
      <c r="AB50" s="1653"/>
      <c r="AC50" s="1653"/>
      <c r="AD50" s="1653"/>
      <c r="AE50" s="57"/>
      <c r="AF50" s="57"/>
      <c r="AG50" s="120" t="s">
        <v>1506</v>
      </c>
      <c r="AH50" s="120"/>
      <c r="AI50" s="120"/>
      <c r="AJ50" s="103"/>
      <c r="AK50" s="682" t="s">
        <v>1107</v>
      </c>
      <c r="AL50" s="58" t="s">
        <v>1507</v>
      </c>
      <c r="AM50" s="58"/>
      <c r="AN50" s="58"/>
      <c r="AO50" s="119"/>
      <c r="AP50" s="57"/>
      <c r="AQ50" s="106"/>
      <c r="AR50" s="57"/>
      <c r="AS50" s="57"/>
      <c r="AT50" s="57"/>
      <c r="AU50" s="57"/>
      <c r="AV50" s="57"/>
      <c r="AW50" s="57"/>
      <c r="AX50" s="57"/>
      <c r="AY50" s="57"/>
      <c r="AZ50" s="57"/>
      <c r="BA50" s="57"/>
    </row>
    <row r="51" spans="1:53" ht="12" customHeight="1">
      <c r="A51" s="1629"/>
      <c r="B51" s="119"/>
      <c r="C51" s="57"/>
      <c r="D51" s="57"/>
      <c r="E51" s="103"/>
      <c r="F51" s="119"/>
      <c r="G51" s="57"/>
      <c r="H51" s="103"/>
      <c r="I51" s="119"/>
      <c r="J51" s="57"/>
      <c r="K51" s="57"/>
      <c r="L51" s="103"/>
      <c r="M51" s="119"/>
      <c r="N51" s="57"/>
      <c r="O51" s="57"/>
      <c r="P51" s="103"/>
      <c r="Q51" s="57"/>
      <c r="R51" s="120" t="s">
        <v>1508</v>
      </c>
      <c r="S51" s="58" t="s">
        <v>1680</v>
      </c>
      <c r="T51" s="57"/>
      <c r="U51" s="57"/>
      <c r="V51" s="57"/>
      <c r="W51" s="57"/>
      <c r="X51" s="57"/>
      <c r="Y51" s="57"/>
      <c r="Z51" s="120" t="s">
        <v>1649</v>
      </c>
      <c r="AA51" s="1653"/>
      <c r="AB51" s="1653"/>
      <c r="AC51" s="1653"/>
      <c r="AD51" s="1653"/>
      <c r="AE51" s="57"/>
      <c r="AF51" s="57"/>
      <c r="AG51" s="120" t="s">
        <v>1509</v>
      </c>
      <c r="AH51" s="120"/>
      <c r="AI51" s="120"/>
      <c r="AJ51" s="57"/>
      <c r="AK51" s="105"/>
      <c r="AL51" s="58"/>
      <c r="AM51" s="58"/>
      <c r="AN51" s="58"/>
      <c r="AO51" s="119"/>
      <c r="AP51" s="57"/>
      <c r="AQ51" s="106"/>
      <c r="AR51" s="57"/>
      <c r="AS51" s="57"/>
      <c r="AT51" s="57"/>
      <c r="AU51" s="57"/>
      <c r="AV51" s="57"/>
      <c r="AW51" s="57"/>
      <c r="AX51" s="57"/>
      <c r="AY51" s="57"/>
      <c r="AZ51" s="57"/>
      <c r="BA51" s="57"/>
    </row>
    <row r="52" spans="1:53" ht="12" customHeight="1">
      <c r="A52" s="1629"/>
      <c r="B52" s="119"/>
      <c r="C52" s="57"/>
      <c r="D52" s="57"/>
      <c r="E52" s="103"/>
      <c r="F52" s="119"/>
      <c r="G52" s="57"/>
      <c r="H52" s="103"/>
      <c r="I52" s="119"/>
      <c r="J52" s="57"/>
      <c r="K52" s="57"/>
      <c r="L52" s="103"/>
      <c r="M52" s="119"/>
      <c r="N52" s="57"/>
      <c r="O52" s="57"/>
      <c r="P52" s="103"/>
      <c r="Q52" s="57"/>
      <c r="R52" s="120" t="s">
        <v>1510</v>
      </c>
      <c r="S52" s="58" t="s">
        <v>1511</v>
      </c>
      <c r="T52" s="57"/>
      <c r="U52" s="57"/>
      <c r="V52" s="57"/>
      <c r="W52" s="57"/>
      <c r="X52" s="57"/>
      <c r="Y52" s="57"/>
      <c r="Z52" s="120" t="s">
        <v>1778</v>
      </c>
      <c r="AA52" s="1653"/>
      <c r="AB52" s="1653"/>
      <c r="AC52" s="1653"/>
      <c r="AD52" s="1653"/>
      <c r="AE52" s="57"/>
      <c r="AF52" s="57"/>
      <c r="AG52" s="120" t="s">
        <v>1512</v>
      </c>
      <c r="AH52" s="120"/>
      <c r="AI52" s="120"/>
      <c r="AJ52" s="57"/>
      <c r="AK52" s="105"/>
      <c r="AL52" s="58"/>
      <c r="AM52" s="58"/>
      <c r="AN52" s="58"/>
      <c r="AO52" s="119"/>
      <c r="AP52" s="57"/>
      <c r="AQ52" s="106"/>
      <c r="AR52" s="57"/>
      <c r="AS52" s="57"/>
      <c r="AT52" s="57"/>
      <c r="AU52" s="57"/>
      <c r="AV52" s="57"/>
      <c r="AW52" s="57"/>
      <c r="AX52" s="57"/>
      <c r="AY52" s="57"/>
      <c r="AZ52" s="57"/>
      <c r="BA52" s="57"/>
    </row>
    <row r="53" spans="1:53" ht="12" customHeight="1">
      <c r="A53" s="1629"/>
      <c r="B53" s="119"/>
      <c r="C53" s="57"/>
      <c r="D53" s="57"/>
      <c r="E53" s="103"/>
      <c r="F53" s="119"/>
      <c r="G53" s="57"/>
      <c r="H53" s="103"/>
      <c r="I53" s="119"/>
      <c r="J53" s="57"/>
      <c r="K53" s="57"/>
      <c r="L53" s="103"/>
      <c r="M53" s="119"/>
      <c r="N53" s="57"/>
      <c r="O53" s="57"/>
      <c r="P53" s="103"/>
      <c r="Q53" s="57"/>
      <c r="R53" s="120" t="s">
        <v>1513</v>
      </c>
      <c r="S53" s="58" t="s">
        <v>1514</v>
      </c>
      <c r="T53" s="57"/>
      <c r="U53" s="57"/>
      <c r="V53" s="57"/>
      <c r="W53" s="57"/>
      <c r="X53" s="57"/>
      <c r="Y53" s="57"/>
      <c r="Z53" s="120"/>
      <c r="AA53" s="57"/>
      <c r="AB53" s="57"/>
      <c r="AC53" s="57"/>
      <c r="AD53" s="57"/>
      <c r="AE53" s="57"/>
      <c r="AF53" s="57"/>
      <c r="AG53" s="120"/>
      <c r="AH53" s="120"/>
      <c r="AI53" s="120"/>
      <c r="AJ53" s="57"/>
      <c r="AK53" s="105"/>
      <c r="AL53" s="58"/>
      <c r="AM53" s="58"/>
      <c r="AN53" s="58"/>
      <c r="AO53" s="119"/>
      <c r="AP53" s="57"/>
      <c r="AQ53" s="106"/>
      <c r="AR53" s="57"/>
      <c r="AS53" s="57"/>
      <c r="AT53" s="57"/>
      <c r="AU53" s="57"/>
      <c r="AV53" s="57"/>
      <c r="AW53" s="57"/>
      <c r="AX53" s="57"/>
      <c r="AY53" s="57"/>
      <c r="AZ53" s="57"/>
      <c r="BA53" s="57"/>
    </row>
    <row r="54" spans="1:53" ht="12" customHeight="1">
      <c r="A54" s="1629"/>
      <c r="B54" s="119"/>
      <c r="C54" s="57"/>
      <c r="D54" s="57"/>
      <c r="E54" s="103"/>
      <c r="F54" s="119"/>
      <c r="G54" s="57"/>
      <c r="H54" s="103"/>
      <c r="I54" s="119"/>
      <c r="J54" s="57"/>
      <c r="K54" s="57"/>
      <c r="L54" s="103"/>
      <c r="M54" s="119"/>
      <c r="N54" s="57"/>
      <c r="O54" s="57"/>
      <c r="P54" s="103"/>
      <c r="Q54" s="57"/>
      <c r="R54" s="57"/>
      <c r="S54" s="57"/>
      <c r="T54" s="57"/>
      <c r="U54" s="57"/>
      <c r="V54" s="57"/>
      <c r="W54" s="57"/>
      <c r="X54" s="57"/>
      <c r="Y54" s="57"/>
      <c r="Z54" s="120" t="s">
        <v>1404</v>
      </c>
      <c r="AA54" s="1653"/>
      <c r="AB54" s="1653"/>
      <c r="AC54" s="1653"/>
      <c r="AD54" s="1653"/>
      <c r="AE54" s="57"/>
      <c r="AF54" s="57"/>
      <c r="AG54" s="120" t="s">
        <v>1515</v>
      </c>
      <c r="AH54" s="120"/>
      <c r="AI54" s="120"/>
      <c r="AJ54" s="57"/>
      <c r="AK54" s="105"/>
      <c r="AL54" s="58"/>
      <c r="AM54" s="58"/>
      <c r="AN54" s="58"/>
      <c r="AO54" s="119"/>
      <c r="AP54" s="57"/>
      <c r="AQ54" s="106"/>
      <c r="AR54" s="57"/>
      <c r="AS54" s="57"/>
      <c r="AT54" s="57"/>
      <c r="AU54" s="57"/>
      <c r="AV54" s="57"/>
      <c r="AW54" s="57"/>
      <c r="AX54" s="57"/>
      <c r="AY54" s="57"/>
      <c r="AZ54" s="57"/>
      <c r="BA54" s="57"/>
    </row>
    <row r="55" spans="1:53" ht="12" customHeight="1">
      <c r="A55" s="1629"/>
      <c r="B55" s="119"/>
      <c r="C55" s="57"/>
      <c r="D55" s="57"/>
      <c r="E55" s="103"/>
      <c r="F55" s="119"/>
      <c r="G55" s="57"/>
      <c r="H55" s="103"/>
      <c r="I55" s="119"/>
      <c r="J55" s="57"/>
      <c r="K55" s="57"/>
      <c r="L55" s="103"/>
      <c r="M55" s="119"/>
      <c r="N55" s="57"/>
      <c r="O55" s="57"/>
      <c r="P55" s="103"/>
      <c r="Q55" s="57"/>
      <c r="R55" s="120" t="s">
        <v>1516</v>
      </c>
      <c r="S55" s="58" t="s">
        <v>1681</v>
      </c>
      <c r="T55" s="57"/>
      <c r="U55" s="57"/>
      <c r="V55" s="57"/>
      <c r="W55" s="57"/>
      <c r="X55" s="57"/>
      <c r="Y55" s="57"/>
      <c r="Z55" s="120"/>
      <c r="AA55" s="57"/>
      <c r="AB55" s="57"/>
      <c r="AC55" s="57"/>
      <c r="AD55" s="57"/>
      <c r="AE55" s="57"/>
      <c r="AF55" s="57"/>
      <c r="AG55" s="120"/>
      <c r="AH55" s="120"/>
      <c r="AI55" s="120"/>
      <c r="AJ55" s="57"/>
      <c r="AK55" s="105"/>
      <c r="AL55" s="58"/>
      <c r="AM55" s="58"/>
      <c r="AN55" s="58"/>
      <c r="AO55" s="119"/>
      <c r="AP55" s="57"/>
      <c r="AQ55" s="106"/>
      <c r="AR55" s="57"/>
      <c r="AS55" s="57"/>
      <c r="AT55" s="57"/>
      <c r="AU55" s="57"/>
      <c r="AV55" s="57"/>
      <c r="AW55" s="57"/>
      <c r="AX55" s="57"/>
      <c r="AY55" s="57"/>
      <c r="AZ55" s="57"/>
      <c r="BA55" s="57"/>
    </row>
    <row r="56" spans="1:53" ht="12" customHeight="1">
      <c r="A56" s="1629"/>
      <c r="B56" s="119"/>
      <c r="C56" s="57"/>
      <c r="D56" s="57"/>
      <c r="E56" s="103"/>
      <c r="F56" s="119"/>
      <c r="G56" s="57"/>
      <c r="H56" s="103"/>
      <c r="I56" s="119"/>
      <c r="J56" s="57"/>
      <c r="K56" s="57"/>
      <c r="L56" s="103"/>
      <c r="M56" s="119"/>
      <c r="N56" s="57"/>
      <c r="O56" s="57"/>
      <c r="P56" s="103"/>
      <c r="Q56" s="111" t="s">
        <v>1753</v>
      </c>
      <c r="R56" s="113" t="s">
        <v>1678</v>
      </c>
      <c r="S56" s="111"/>
      <c r="T56" s="111"/>
      <c r="U56" s="111"/>
      <c r="V56" s="111"/>
      <c r="W56" s="111"/>
      <c r="X56" s="111"/>
      <c r="Y56" s="111"/>
      <c r="Z56" s="145" t="s">
        <v>435</v>
      </c>
      <c r="AA56" s="1654"/>
      <c r="AB56" s="1654"/>
      <c r="AC56" s="1654"/>
      <c r="AD56" s="1654"/>
      <c r="AE56" s="111"/>
      <c r="AF56" s="111"/>
      <c r="AG56" s="145" t="s">
        <v>1517</v>
      </c>
      <c r="AH56" s="145"/>
      <c r="AI56" s="145"/>
      <c r="AJ56" s="152"/>
      <c r="AK56" s="105"/>
      <c r="AL56" s="58"/>
      <c r="AM56" s="58"/>
      <c r="AN56" s="58"/>
      <c r="AO56" s="119"/>
      <c r="AP56" s="57"/>
      <c r="AQ56" s="106"/>
      <c r="AR56" s="57"/>
      <c r="AS56" s="57"/>
      <c r="AT56" s="57"/>
      <c r="AU56" s="57"/>
      <c r="AV56" s="57"/>
      <c r="AW56" s="57"/>
      <c r="AX56" s="57"/>
      <c r="AY56" s="57"/>
      <c r="AZ56" s="57"/>
      <c r="BA56" s="57"/>
    </row>
    <row r="57" spans="1:53" ht="12" customHeight="1">
      <c r="A57" s="1629"/>
      <c r="B57" s="119"/>
      <c r="C57" s="57"/>
      <c r="D57" s="57"/>
      <c r="E57" s="103"/>
      <c r="F57" s="119"/>
      <c r="G57" s="57"/>
      <c r="H57" s="103"/>
      <c r="I57" s="119"/>
      <c r="J57" s="57"/>
      <c r="K57" s="57"/>
      <c r="L57" s="103"/>
      <c r="M57" s="119"/>
      <c r="N57" s="57"/>
      <c r="O57" s="57"/>
      <c r="P57" s="103"/>
      <c r="Q57" s="57" t="s">
        <v>1652</v>
      </c>
      <c r="R57" s="57"/>
      <c r="S57" s="57"/>
      <c r="T57" s="57"/>
      <c r="U57" s="57"/>
      <c r="V57" s="57"/>
      <c r="W57" s="57"/>
      <c r="X57" s="57"/>
      <c r="Y57" s="57"/>
      <c r="Z57" s="120"/>
      <c r="AA57" s="57"/>
      <c r="AB57" s="104"/>
      <c r="AC57" s="104"/>
      <c r="AD57" s="104"/>
      <c r="AE57" s="104"/>
      <c r="AF57" s="57"/>
      <c r="AG57" s="57"/>
      <c r="AH57" s="57"/>
      <c r="AI57" s="57"/>
      <c r="AJ57" s="103"/>
      <c r="AK57" s="105"/>
      <c r="AL57" s="58"/>
      <c r="AM57" s="58"/>
      <c r="AN57" s="58"/>
      <c r="AO57" s="119"/>
      <c r="AP57" s="57"/>
      <c r="AQ57" s="106"/>
      <c r="AR57" s="57"/>
      <c r="AS57" s="57"/>
      <c r="AT57" s="57"/>
      <c r="AU57" s="57"/>
      <c r="AV57" s="57"/>
      <c r="AW57" s="57"/>
      <c r="AX57" s="57"/>
      <c r="AY57" s="57"/>
      <c r="AZ57" s="57"/>
      <c r="BA57" s="57"/>
    </row>
    <row r="58" spans="1:53" ht="12" customHeight="1">
      <c r="A58" s="1629"/>
      <c r="B58" s="119"/>
      <c r="C58" s="57"/>
      <c r="D58" s="57"/>
      <c r="E58" s="103"/>
      <c r="F58" s="119"/>
      <c r="G58" s="57"/>
      <c r="H58" s="103"/>
      <c r="I58" s="119"/>
      <c r="J58" s="57"/>
      <c r="K58" s="57"/>
      <c r="L58" s="103"/>
      <c r="M58" s="119"/>
      <c r="N58" s="57"/>
      <c r="O58" s="57"/>
      <c r="P58" s="103"/>
      <c r="Q58" s="57" t="s">
        <v>456</v>
      </c>
      <c r="R58" s="58" t="s">
        <v>1679</v>
      </c>
      <c r="S58" s="57"/>
      <c r="T58" s="57"/>
      <c r="U58" s="57"/>
      <c r="V58" s="57"/>
      <c r="W58" s="57"/>
      <c r="X58" s="57"/>
      <c r="Y58" s="57"/>
      <c r="Z58" s="120"/>
      <c r="AA58" s="57"/>
      <c r="AB58" s="57"/>
      <c r="AC58" s="57"/>
      <c r="AD58" s="57"/>
      <c r="AE58" s="57"/>
      <c r="AF58" s="57"/>
      <c r="AG58" s="120"/>
      <c r="AH58" s="120"/>
      <c r="AI58" s="120"/>
      <c r="AJ58" s="103"/>
      <c r="AK58" s="105"/>
      <c r="AL58" s="58"/>
      <c r="AM58" s="58"/>
      <c r="AN58" s="58"/>
      <c r="AO58" s="119"/>
      <c r="AP58" s="57"/>
      <c r="AQ58" s="106"/>
      <c r="AR58" s="57"/>
      <c r="AS58" s="57"/>
      <c r="AT58" s="57"/>
      <c r="AU58" s="57"/>
      <c r="AV58" s="57"/>
      <c r="AW58" s="57"/>
      <c r="AX58" s="57"/>
      <c r="AY58" s="57"/>
      <c r="AZ58" s="57"/>
      <c r="BA58" s="57"/>
    </row>
    <row r="59" spans="1:53" ht="12" customHeight="1">
      <c r="A59" s="1629"/>
      <c r="B59" s="119"/>
      <c r="C59" s="57"/>
      <c r="D59" s="57"/>
      <c r="E59" s="103"/>
      <c r="F59" s="119"/>
      <c r="G59" s="57"/>
      <c r="H59" s="103"/>
      <c r="I59" s="119"/>
      <c r="J59" s="57"/>
      <c r="K59" s="57"/>
      <c r="L59" s="103"/>
      <c r="M59" s="656"/>
      <c r="N59" s="657"/>
      <c r="O59" s="657"/>
      <c r="P59" s="658"/>
      <c r="Q59" s="57"/>
      <c r="R59" s="57"/>
      <c r="S59" s="57"/>
      <c r="T59" s="57"/>
      <c r="U59" s="57"/>
      <c r="V59" s="57"/>
      <c r="W59" s="57"/>
      <c r="X59" s="57"/>
      <c r="Y59" s="57"/>
      <c r="Z59" s="120" t="s">
        <v>444</v>
      </c>
      <c r="AA59" s="1653"/>
      <c r="AB59" s="1653"/>
      <c r="AC59" s="1653"/>
      <c r="AD59" s="1653"/>
      <c r="AE59" s="57"/>
      <c r="AF59" s="57"/>
      <c r="AG59" s="120" t="s">
        <v>1518</v>
      </c>
      <c r="AH59" s="120"/>
      <c r="AI59" s="120"/>
      <c r="AJ59" s="103"/>
      <c r="AK59" s="105"/>
      <c r="AL59" s="58"/>
      <c r="AM59" s="58"/>
      <c r="AN59" s="58"/>
      <c r="AO59" s="119"/>
      <c r="AP59" s="57"/>
      <c r="AQ59" s="106"/>
      <c r="AR59" s="57"/>
      <c r="AS59" s="57"/>
      <c r="AT59" s="57"/>
      <c r="AU59" s="57"/>
      <c r="AV59" s="57"/>
      <c r="AW59" s="57"/>
      <c r="AX59" s="57"/>
      <c r="AY59" s="57"/>
      <c r="AZ59" s="57"/>
      <c r="BA59" s="57"/>
    </row>
    <row r="60" spans="1:53" ht="12" customHeight="1">
      <c r="A60" s="1629"/>
      <c r="B60" s="119"/>
      <c r="C60" s="57"/>
      <c r="D60" s="57"/>
      <c r="E60" s="103"/>
      <c r="F60" s="119"/>
      <c r="G60" s="57"/>
      <c r="H60" s="103"/>
      <c r="I60" s="119"/>
      <c r="J60" s="57"/>
      <c r="K60" s="57"/>
      <c r="L60" s="103"/>
      <c r="M60" s="656"/>
      <c r="N60" s="657"/>
      <c r="O60" s="657"/>
      <c r="P60" s="658"/>
      <c r="Q60" s="57" t="s">
        <v>1050</v>
      </c>
      <c r="R60" s="58" t="s">
        <v>1505</v>
      </c>
      <c r="S60" s="57"/>
      <c r="T60" s="57"/>
      <c r="U60" s="57"/>
      <c r="V60" s="57"/>
      <c r="W60" s="57"/>
      <c r="X60" s="57"/>
      <c r="Y60" s="57"/>
      <c r="Z60" s="120" t="s">
        <v>266</v>
      </c>
      <c r="AA60" s="1653"/>
      <c r="AB60" s="1653"/>
      <c r="AC60" s="1653"/>
      <c r="AD60" s="1653"/>
      <c r="AE60" s="57"/>
      <c r="AF60" s="57"/>
      <c r="AG60" s="120" t="s">
        <v>1506</v>
      </c>
      <c r="AH60" s="120"/>
      <c r="AI60" s="120"/>
      <c r="AJ60" s="103"/>
      <c r="AK60" s="105"/>
      <c r="AL60" s="58"/>
      <c r="AM60" s="58"/>
      <c r="AN60" s="58"/>
      <c r="AO60" s="119"/>
      <c r="AP60" s="57"/>
      <c r="AQ60" s="106"/>
      <c r="AR60" s="57"/>
      <c r="AS60" s="57"/>
      <c r="AT60" s="57"/>
      <c r="AU60" s="57"/>
      <c r="AV60" s="57"/>
      <c r="AW60" s="57"/>
      <c r="AX60" s="57"/>
      <c r="AY60" s="57"/>
      <c r="AZ60" s="57"/>
      <c r="BA60" s="57"/>
    </row>
    <row r="61" spans="1:53" ht="12" customHeight="1">
      <c r="A61" s="1629"/>
      <c r="B61" s="119"/>
      <c r="C61" s="57"/>
      <c r="D61" s="57"/>
      <c r="E61" s="103"/>
      <c r="F61" s="119"/>
      <c r="G61" s="57"/>
      <c r="H61" s="103"/>
      <c r="I61" s="119"/>
      <c r="J61" s="57"/>
      <c r="K61" s="57"/>
      <c r="L61" s="103"/>
      <c r="M61" s="656"/>
      <c r="N61" s="657"/>
      <c r="O61" s="657"/>
      <c r="P61" s="658"/>
      <c r="Q61" s="57"/>
      <c r="R61" s="120" t="s">
        <v>1508</v>
      </c>
      <c r="S61" s="58" t="s">
        <v>1680</v>
      </c>
      <c r="T61" s="57"/>
      <c r="U61" s="57"/>
      <c r="V61" s="57"/>
      <c r="W61" s="57"/>
      <c r="X61" s="57"/>
      <c r="Y61" s="57"/>
      <c r="Z61" s="120" t="s">
        <v>1649</v>
      </c>
      <c r="AA61" s="1653"/>
      <c r="AB61" s="1653"/>
      <c r="AC61" s="1653"/>
      <c r="AD61" s="1653"/>
      <c r="AE61" s="57"/>
      <c r="AF61" s="57"/>
      <c r="AG61" s="120" t="s">
        <v>1509</v>
      </c>
      <c r="AH61" s="120"/>
      <c r="AI61" s="120"/>
      <c r="AJ61" s="57"/>
      <c r="AK61" s="105"/>
      <c r="AL61" s="58"/>
      <c r="AM61" s="58"/>
      <c r="AN61" s="58"/>
      <c r="AO61" s="119"/>
      <c r="AP61" s="57"/>
      <c r="AQ61" s="106"/>
      <c r="AR61" s="57"/>
      <c r="AS61" s="57"/>
      <c r="AT61" s="57"/>
      <c r="AU61" s="57"/>
      <c r="AV61" s="57"/>
      <c r="AW61" s="57"/>
      <c r="AX61" s="57"/>
      <c r="AY61" s="57"/>
      <c r="AZ61" s="57"/>
      <c r="BA61" s="57"/>
    </row>
    <row r="62" spans="1:53" ht="12" customHeight="1">
      <c r="A62" s="1629"/>
      <c r="B62" s="119"/>
      <c r="C62" s="57"/>
      <c r="D62" s="57"/>
      <c r="E62" s="103"/>
      <c r="F62" s="119"/>
      <c r="G62" s="57"/>
      <c r="H62" s="103"/>
      <c r="I62" s="119"/>
      <c r="J62" s="57"/>
      <c r="K62" s="57"/>
      <c r="L62" s="103"/>
      <c r="M62" s="656"/>
      <c r="N62" s="657"/>
      <c r="O62" s="657"/>
      <c r="P62" s="658"/>
      <c r="Q62" s="57"/>
      <c r="R62" s="120" t="s">
        <v>1510</v>
      </c>
      <c r="S62" s="58" t="s">
        <v>1511</v>
      </c>
      <c r="T62" s="57"/>
      <c r="U62" s="57"/>
      <c r="V62" s="57"/>
      <c r="W62" s="57"/>
      <c r="X62" s="57"/>
      <c r="Y62" s="57"/>
      <c r="Z62" s="120" t="s">
        <v>1778</v>
      </c>
      <c r="AA62" s="1653"/>
      <c r="AB62" s="1653"/>
      <c r="AC62" s="1653"/>
      <c r="AD62" s="1653"/>
      <c r="AE62" s="57"/>
      <c r="AF62" s="57"/>
      <c r="AG62" s="120" t="s">
        <v>1512</v>
      </c>
      <c r="AH62" s="120"/>
      <c r="AI62" s="120"/>
      <c r="AJ62" s="57"/>
      <c r="AK62" s="105"/>
      <c r="AL62" s="58"/>
      <c r="AM62" s="58"/>
      <c r="AN62" s="58"/>
      <c r="AO62" s="119"/>
      <c r="AP62" s="57"/>
      <c r="AQ62" s="106"/>
      <c r="AR62" s="57"/>
      <c r="AS62" s="57"/>
      <c r="AT62" s="57"/>
      <c r="AU62" s="57"/>
      <c r="AV62" s="57"/>
      <c r="AW62" s="57"/>
      <c r="AX62" s="57"/>
      <c r="AY62" s="57"/>
      <c r="AZ62" s="57"/>
      <c r="BA62" s="57"/>
    </row>
    <row r="63" spans="1:53" ht="12" customHeight="1">
      <c r="A63" s="1629"/>
      <c r="B63" s="119"/>
      <c r="C63" s="57"/>
      <c r="D63" s="57"/>
      <c r="E63" s="103"/>
      <c r="F63" s="119"/>
      <c r="G63" s="57"/>
      <c r="H63" s="103"/>
      <c r="I63" s="119"/>
      <c r="J63" s="57"/>
      <c r="K63" s="57"/>
      <c r="L63" s="103"/>
      <c r="M63" s="656" t="s">
        <v>645</v>
      </c>
      <c r="N63" s="657"/>
      <c r="O63" s="657"/>
      <c r="P63" s="658"/>
      <c r="Q63" s="57"/>
      <c r="R63" s="120" t="s">
        <v>1519</v>
      </c>
      <c r="S63" s="58" t="s">
        <v>1514</v>
      </c>
      <c r="T63" s="57"/>
      <c r="U63" s="57"/>
      <c r="V63" s="57"/>
      <c r="W63" s="57"/>
      <c r="X63" s="57"/>
      <c r="Y63" s="57"/>
      <c r="Z63" s="120"/>
      <c r="AA63" s="57"/>
      <c r="AB63" s="57"/>
      <c r="AC63" s="57"/>
      <c r="AD63" s="57"/>
      <c r="AE63" s="57"/>
      <c r="AF63" s="57"/>
      <c r="AG63" s="120"/>
      <c r="AH63" s="120"/>
      <c r="AI63" s="120"/>
      <c r="AJ63" s="57"/>
      <c r="AK63" s="105"/>
      <c r="AL63" s="58"/>
      <c r="AM63" s="58"/>
      <c r="AN63" s="58"/>
      <c r="AO63" s="119"/>
      <c r="AP63" s="57"/>
      <c r="AQ63" s="106"/>
      <c r="AR63" s="57"/>
      <c r="AS63" s="57"/>
      <c r="AT63" s="57"/>
      <c r="AU63" s="57"/>
      <c r="AV63" s="57"/>
      <c r="AW63" s="57"/>
      <c r="AX63" s="57"/>
      <c r="AY63" s="57"/>
      <c r="AZ63" s="57"/>
      <c r="BA63" s="57"/>
    </row>
    <row r="64" spans="1:53" ht="12" customHeight="1">
      <c r="A64" s="1629"/>
      <c r="B64" s="119"/>
      <c r="C64" s="57"/>
      <c r="D64" s="57"/>
      <c r="E64" s="103"/>
      <c r="F64" s="119"/>
      <c r="G64" s="57"/>
      <c r="H64" s="103"/>
      <c r="I64" s="119"/>
      <c r="J64" s="57"/>
      <c r="K64" s="57"/>
      <c r="L64" s="103"/>
      <c r="M64" s="656" t="s">
        <v>1520</v>
      </c>
      <c r="N64" s="657"/>
      <c r="O64" s="657"/>
      <c r="P64" s="658"/>
      <c r="Q64" s="57"/>
      <c r="R64" s="57"/>
      <c r="S64" s="57"/>
      <c r="T64" s="57"/>
      <c r="U64" s="57"/>
      <c r="V64" s="57"/>
      <c r="W64" s="57"/>
      <c r="X64" s="57"/>
      <c r="Y64" s="57"/>
      <c r="Z64" s="120" t="s">
        <v>1404</v>
      </c>
      <c r="AA64" s="1653"/>
      <c r="AB64" s="1653"/>
      <c r="AC64" s="1653"/>
      <c r="AD64" s="1653"/>
      <c r="AE64" s="57"/>
      <c r="AF64" s="57"/>
      <c r="AG64" s="120" t="s">
        <v>1515</v>
      </c>
      <c r="AH64" s="120"/>
      <c r="AI64" s="120"/>
      <c r="AJ64" s="57"/>
      <c r="AK64" s="105"/>
      <c r="AL64" s="58"/>
      <c r="AM64" s="58"/>
      <c r="AN64" s="58"/>
      <c r="AO64" s="119"/>
      <c r="AP64" s="57"/>
      <c r="AQ64" s="106"/>
      <c r="AR64" s="57"/>
      <c r="AS64" s="57"/>
      <c r="AT64" s="57"/>
      <c r="AU64" s="57"/>
      <c r="AV64" s="57"/>
      <c r="AW64" s="57"/>
      <c r="AX64" s="57"/>
      <c r="AY64" s="57"/>
      <c r="AZ64" s="57"/>
      <c r="BA64" s="57"/>
    </row>
    <row r="65" spans="1:53" ht="12" customHeight="1">
      <c r="A65" s="1629"/>
      <c r="B65" s="119"/>
      <c r="C65" s="57"/>
      <c r="D65" s="57"/>
      <c r="E65" s="103"/>
      <c r="F65" s="119"/>
      <c r="G65" s="57"/>
      <c r="H65" s="103"/>
      <c r="I65" s="119"/>
      <c r="J65" s="57"/>
      <c r="K65" s="57"/>
      <c r="L65" s="103"/>
      <c r="M65" s="656" t="s">
        <v>1521</v>
      </c>
      <c r="N65" s="657"/>
      <c r="O65" s="657"/>
      <c r="P65" s="658"/>
      <c r="Q65" s="57"/>
      <c r="R65" s="120" t="s">
        <v>1516</v>
      </c>
      <c r="S65" s="58" t="s">
        <v>1681</v>
      </c>
      <c r="T65" s="57"/>
      <c r="U65" s="57"/>
      <c r="V65" s="57"/>
      <c r="W65" s="57"/>
      <c r="X65" s="57"/>
      <c r="Y65" s="57"/>
      <c r="Z65" s="120"/>
      <c r="AA65" s="57"/>
      <c r="AB65" s="57"/>
      <c r="AC65" s="57"/>
      <c r="AD65" s="57"/>
      <c r="AE65" s="57"/>
      <c r="AF65" s="57"/>
      <c r="AG65" s="120"/>
      <c r="AH65" s="120"/>
      <c r="AI65" s="120"/>
      <c r="AJ65" s="57"/>
      <c r="AK65" s="105"/>
      <c r="AL65" s="58"/>
      <c r="AM65" s="58"/>
      <c r="AN65" s="58"/>
      <c r="AO65" s="119"/>
      <c r="AP65" s="57"/>
      <c r="AQ65" s="106"/>
      <c r="AR65" s="57"/>
      <c r="AS65" s="57"/>
      <c r="AT65" s="57"/>
      <c r="AU65" s="57"/>
      <c r="AV65" s="57"/>
      <c r="AW65" s="57"/>
      <c r="AX65" s="57"/>
      <c r="AY65" s="57"/>
      <c r="AZ65" s="57"/>
      <c r="BA65" s="57"/>
    </row>
    <row r="66" spans="1:53" ht="12" customHeight="1" thickBot="1">
      <c r="A66" s="1630"/>
      <c r="B66" s="140"/>
      <c r="C66" s="126"/>
      <c r="D66" s="126"/>
      <c r="E66" s="128"/>
      <c r="F66" s="140"/>
      <c r="G66" s="126"/>
      <c r="H66" s="128"/>
      <c r="I66" s="140"/>
      <c r="J66" s="126"/>
      <c r="K66" s="126"/>
      <c r="L66" s="128"/>
      <c r="M66" s="659" t="s">
        <v>1522</v>
      </c>
      <c r="N66" s="660"/>
      <c r="O66" s="660"/>
      <c r="P66" s="661"/>
      <c r="Q66" s="126" t="s">
        <v>1753</v>
      </c>
      <c r="R66" s="61" t="s">
        <v>1678</v>
      </c>
      <c r="S66" s="126"/>
      <c r="T66" s="126"/>
      <c r="U66" s="126"/>
      <c r="V66" s="126"/>
      <c r="W66" s="126"/>
      <c r="X66" s="126"/>
      <c r="Y66" s="126"/>
      <c r="Z66" s="160" t="s">
        <v>435</v>
      </c>
      <c r="AA66" s="1668"/>
      <c r="AB66" s="1668"/>
      <c r="AC66" s="1668"/>
      <c r="AD66" s="1668"/>
      <c r="AE66" s="126"/>
      <c r="AF66" s="126"/>
      <c r="AG66" s="160" t="s">
        <v>1517</v>
      </c>
      <c r="AH66" s="160"/>
      <c r="AI66" s="160"/>
      <c r="AJ66" s="128"/>
      <c r="AK66" s="129"/>
      <c r="AL66" s="61"/>
      <c r="AM66" s="61"/>
      <c r="AN66" s="61"/>
      <c r="AO66" s="140"/>
      <c r="AP66" s="126"/>
      <c r="AQ66" s="130"/>
      <c r="AR66" s="57"/>
      <c r="AS66" s="57"/>
      <c r="AT66" s="57"/>
      <c r="AU66" s="57"/>
      <c r="AV66" s="57"/>
      <c r="AW66" s="57"/>
      <c r="AX66" s="57"/>
      <c r="AY66" s="57"/>
      <c r="AZ66" s="57"/>
      <c r="BA66" s="57"/>
    </row>
    <row r="67" spans="1:53" ht="12" customHeight="1">
      <c r="A67" s="57"/>
      <c r="B67" s="57"/>
      <c r="C67" s="57"/>
      <c r="D67" s="57"/>
      <c r="E67" s="57"/>
      <c r="F67" s="57"/>
      <c r="G67" s="57"/>
      <c r="H67" s="57"/>
      <c r="I67" s="57"/>
      <c r="J67" s="57"/>
      <c r="K67" s="57"/>
      <c r="L67" s="57"/>
      <c r="M67" s="57"/>
      <c r="N67" s="57"/>
      <c r="O67" s="57"/>
      <c r="P67" s="57"/>
      <c r="Q67" s="654"/>
      <c r="R67" s="57"/>
      <c r="S67" s="57"/>
      <c r="T67" s="57"/>
      <c r="U67" s="57"/>
      <c r="V67" s="57"/>
      <c r="W67" s="57"/>
      <c r="X67" s="57"/>
      <c r="Y67" s="57"/>
      <c r="Z67" s="57"/>
      <c r="AA67" s="57"/>
      <c r="AB67" s="57"/>
      <c r="AC67" s="57"/>
      <c r="AD67" s="57"/>
      <c r="AE67" s="57"/>
      <c r="AF67" s="57"/>
      <c r="AG67" s="57"/>
      <c r="AH67" s="57"/>
      <c r="AI67" s="57"/>
      <c r="AJ67" s="57"/>
      <c r="AK67" s="57"/>
      <c r="AL67" s="570"/>
      <c r="AM67" s="570"/>
      <c r="AN67" s="570"/>
      <c r="AO67" s="57"/>
      <c r="AP67" s="57"/>
      <c r="AQ67" s="57"/>
      <c r="AR67" s="57"/>
      <c r="AS67" s="57"/>
      <c r="AT67" s="57"/>
      <c r="AU67" s="57"/>
      <c r="AV67" s="57"/>
      <c r="AW67" s="57"/>
      <c r="AX67" s="57"/>
      <c r="AY67" s="57"/>
      <c r="AZ67" s="57"/>
      <c r="BA67" s="57"/>
    </row>
    <row r="68" spans="1:53" ht="12" customHeight="1"/>
    <row r="69" spans="1:53" ht="12" customHeight="1"/>
    <row r="70" spans="1:53" ht="12" customHeight="1"/>
    <row r="71" spans="1:53" ht="12" customHeight="1"/>
    <row r="72" spans="1:53" ht="12" customHeight="1"/>
    <row r="73" spans="1:53" ht="12" customHeight="1"/>
    <row r="74" spans="1:53" ht="12" customHeight="1"/>
    <row r="75" spans="1:53" ht="12" customHeight="1"/>
    <row r="76" spans="1:53" ht="12" customHeight="1"/>
    <row r="77" spans="1:53" ht="12" customHeight="1"/>
    <row r="78" spans="1:53" ht="12" customHeight="1"/>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4">
    <mergeCell ref="F13:H13"/>
    <mergeCell ref="F16:H16"/>
    <mergeCell ref="F21:H21"/>
    <mergeCell ref="F25:H25"/>
    <mergeCell ref="AA64:AD64"/>
    <mergeCell ref="W45:AF45"/>
    <mergeCell ref="AB46:AE46"/>
    <mergeCell ref="AA49:AD49"/>
    <mergeCell ref="AA50:AD50"/>
    <mergeCell ref="AA51:AD51"/>
    <mergeCell ref="AA52:AD52"/>
    <mergeCell ref="AA54:AD54"/>
    <mergeCell ref="AA56:AD56"/>
    <mergeCell ref="B16:E16"/>
    <mergeCell ref="AA66:AD66"/>
    <mergeCell ref="AA59:AD59"/>
    <mergeCell ref="AA60:AD60"/>
    <mergeCell ref="AA61:AD61"/>
    <mergeCell ref="AA62:AD62"/>
    <mergeCell ref="AB36:AE36"/>
    <mergeCell ref="W43:AF43"/>
    <mergeCell ref="W44:AF44"/>
    <mergeCell ref="T26:W26"/>
    <mergeCell ref="AB26:AE26"/>
    <mergeCell ref="W33:AF33"/>
    <mergeCell ref="W34:AF34"/>
    <mergeCell ref="AK11:AN11"/>
    <mergeCell ref="AO11:AQ11"/>
    <mergeCell ref="B11:E11"/>
    <mergeCell ref="F11:H11"/>
    <mergeCell ref="I11:L11"/>
    <mergeCell ref="M11:P11"/>
    <mergeCell ref="AL16:AN16"/>
    <mergeCell ref="AL15:AN15"/>
    <mergeCell ref="A12:A66"/>
    <mergeCell ref="AB13:AE13"/>
    <mergeCell ref="I14:L14"/>
    <mergeCell ref="AB14:AE14"/>
    <mergeCell ref="AB15:AE15"/>
    <mergeCell ref="AB17:AE17"/>
    <mergeCell ref="AB18:AE18"/>
    <mergeCell ref="AB20:AE20"/>
    <mergeCell ref="AB21:AE21"/>
    <mergeCell ref="T24:W24"/>
    <mergeCell ref="AB24:AE24"/>
    <mergeCell ref="B23:E23"/>
    <mergeCell ref="AB19:AE19"/>
    <mergeCell ref="W35:AF35"/>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6">
    <dataValidation type="list" allowBlank="1" showInputMessage="1" showErrorMessage="1" sqref="AK27:AK29 AK12:AK17 R13:R14 I14 R38:R41 R33:R35 R43:R45 R28:R31 R17:R18 AK47:AK50" xr:uid="{00000000-0002-0000-2100-000000000000}">
      <formula1>"■,□"</formula1>
    </dataValidation>
    <dataValidation type="list" allowBlank="1" showInputMessage="1" sqref="W43:AF43" xr:uid="{00000000-0002-0000-2100-000001000000}">
      <formula1>$AS$38:$AZ$38</formula1>
    </dataValidation>
    <dataValidation type="list" allowBlank="1" showInputMessage="1" sqref="W33:AF33" xr:uid="{00000000-0002-0000-2100-000002000000}">
      <formula1>$AS$28:$AZ$28</formula1>
    </dataValidation>
    <dataValidation type="list" allowBlank="1" showInputMessage="1" sqref="F25 F21" xr:uid="{00000000-0002-0000-2100-000003000000}">
      <formula1>"27,20,15,11,他,なし"</formula1>
    </dataValidation>
    <dataValidation type="list" allowBlank="1" showInputMessage="1" sqref="F13:H13 F16:H16" xr:uid="{00000000-0002-0000-2100-000004000000}">
      <formula1>"5,4,3,2,1,なし"</formula1>
    </dataValidation>
    <dataValidation type="list" allowBlank="1" showInputMessage="1" showErrorMessage="1" sqref="B16:E16 B23:E23" xr:uid="{00000000-0002-0000-21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3"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tabColor rgb="FF92D050"/>
  </sheetPr>
  <dimension ref="A1:BB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4"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648</v>
      </c>
      <c r="AN1" s="1722"/>
      <c r="AO1" s="1722"/>
      <c r="AP1" s="1722"/>
      <c r="AQ1" s="1723"/>
      <c r="AR1" s="57"/>
      <c r="AS1" s="57"/>
      <c r="AT1" s="57"/>
      <c r="AU1" s="57"/>
      <c r="AV1" s="57"/>
      <c r="AW1" s="57"/>
      <c r="AX1" s="57"/>
      <c r="AY1" s="57"/>
      <c r="AZ1" s="57"/>
      <c r="BA1" s="57"/>
      <c r="BB1" s="57"/>
    </row>
    <row r="2" spans="1:54"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c r="AX2" s="57"/>
      <c r="AY2" s="57"/>
      <c r="AZ2" s="57"/>
      <c r="BA2" s="57"/>
      <c r="BB2" s="57"/>
    </row>
    <row r="3" spans="1:54"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c r="AX3" s="57"/>
      <c r="AY3" s="57"/>
      <c r="AZ3" s="57"/>
      <c r="BA3" s="57"/>
      <c r="BB3" s="57"/>
    </row>
    <row r="4" spans="1:54"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c r="AX4" s="57"/>
      <c r="AY4" s="57"/>
      <c r="AZ4" s="57"/>
      <c r="BA4" s="57"/>
      <c r="BB4" s="57"/>
    </row>
    <row r="5" spans="1:54"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c r="AY5" s="57"/>
      <c r="AZ5" s="57"/>
      <c r="BA5" s="57"/>
      <c r="BB5" s="57"/>
    </row>
    <row r="6" spans="1:54"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4"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659</v>
      </c>
      <c r="AR7" s="57"/>
      <c r="AS7" s="57"/>
      <c r="AT7" s="57"/>
      <c r="AU7" s="57"/>
      <c r="AV7" s="57"/>
      <c r="AW7" s="57"/>
      <c r="AX7" s="57"/>
      <c r="AY7" s="57"/>
      <c r="AZ7" s="57"/>
      <c r="BA7" s="57"/>
      <c r="BB7" s="57"/>
    </row>
    <row r="8" spans="1:54"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c r="AR8" s="57"/>
      <c r="AS8" s="57"/>
      <c r="AT8" s="57"/>
      <c r="AU8" s="57"/>
      <c r="AV8" s="57"/>
      <c r="AW8" s="57"/>
      <c r="AX8" s="57"/>
      <c r="AY8" s="57"/>
      <c r="AZ8" s="57"/>
      <c r="BA8" s="57"/>
      <c r="BB8" s="57"/>
    </row>
    <row r="9" spans="1:54" ht="12" customHeight="1" thickBot="1">
      <c r="A9" s="150" t="s">
        <v>1524</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
      <c r="AM9" s="57"/>
      <c r="AN9" s="57"/>
      <c r="AO9" s="57"/>
      <c r="AP9" s="57"/>
      <c r="AQ9" s="57"/>
      <c r="AR9" s="57"/>
      <c r="AS9" s="57"/>
      <c r="AT9" s="57"/>
      <c r="AU9" s="57"/>
      <c r="AV9" s="57"/>
      <c r="AW9" s="57"/>
      <c r="AX9" s="57"/>
      <c r="AY9" s="57"/>
      <c r="AZ9" s="57"/>
      <c r="BA9" s="57"/>
      <c r="BB9" s="57"/>
    </row>
    <row r="10" spans="1:54"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c r="AR10" s="57"/>
      <c r="AS10" s="57"/>
      <c r="AT10" s="57"/>
      <c r="AU10" s="57"/>
      <c r="AV10" s="57"/>
      <c r="AW10" s="57"/>
      <c r="AX10" s="57"/>
      <c r="AY10" s="57"/>
      <c r="AZ10" s="57"/>
      <c r="BA10" s="57"/>
      <c r="BB10" s="57"/>
    </row>
    <row r="11" spans="1:54"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c r="AR11" s="57"/>
      <c r="AS11" s="57"/>
      <c r="AT11" s="57"/>
      <c r="AU11" s="57"/>
      <c r="AV11" s="57"/>
      <c r="AW11" s="57"/>
      <c r="AX11" s="57"/>
      <c r="AY11" s="57"/>
      <c r="AZ11" s="57"/>
      <c r="BA11" s="57"/>
      <c r="BB11" s="57"/>
    </row>
    <row r="12" spans="1:54" ht="12" customHeight="1">
      <c r="A12" s="1628" t="s">
        <v>1257</v>
      </c>
      <c r="B12" s="149" t="s">
        <v>1525</v>
      </c>
      <c r="C12" s="150"/>
      <c r="D12" s="150"/>
      <c r="E12" s="151"/>
      <c r="F12" s="525" t="s">
        <v>25</v>
      </c>
      <c r="G12" s="141"/>
      <c r="H12" s="172"/>
      <c r="I12" s="183" t="s">
        <v>1642</v>
      </c>
      <c r="J12" s="59"/>
      <c r="K12" s="59"/>
      <c r="L12" s="184"/>
      <c r="M12" s="525" t="s">
        <v>649</v>
      </c>
      <c r="N12" s="141"/>
      <c r="O12" s="141"/>
      <c r="P12" s="172"/>
      <c r="Q12" s="141" t="s">
        <v>555</v>
      </c>
      <c r="R12" s="141" t="s">
        <v>1683</v>
      </c>
      <c r="S12" s="141"/>
      <c r="T12" s="141"/>
      <c r="U12" s="141"/>
      <c r="V12" s="141"/>
      <c r="W12" s="141"/>
      <c r="X12" s="141"/>
      <c r="Y12" s="141"/>
      <c r="Z12" s="141"/>
      <c r="AA12" s="141"/>
      <c r="AB12" s="141"/>
      <c r="AC12" s="141"/>
      <c r="AD12" s="141"/>
      <c r="AE12" s="141"/>
      <c r="AF12" s="141"/>
      <c r="AG12" s="141"/>
      <c r="AH12" s="141"/>
      <c r="AI12" s="141"/>
      <c r="AJ12" s="141"/>
      <c r="AK12" s="693" t="s">
        <v>1107</v>
      </c>
      <c r="AL12" s="59" t="s">
        <v>1039</v>
      </c>
      <c r="AM12" s="59"/>
      <c r="AN12" s="59"/>
      <c r="AO12" s="525" t="s">
        <v>1682</v>
      </c>
      <c r="AP12" s="141" t="s">
        <v>1829</v>
      </c>
      <c r="AQ12" s="526"/>
      <c r="AR12" s="57"/>
      <c r="AS12" s="57"/>
      <c r="AT12" s="57"/>
      <c r="AU12" s="57"/>
      <c r="AV12" s="57"/>
      <c r="AW12" s="57"/>
      <c r="AX12" s="57"/>
      <c r="AY12" s="57"/>
      <c r="AZ12" s="57"/>
      <c r="BA12" s="57"/>
      <c r="BB12" s="57"/>
    </row>
    <row r="13" spans="1:54" ht="12" customHeight="1">
      <c r="A13" s="1629"/>
      <c r="B13" s="119" t="s">
        <v>651</v>
      </c>
      <c r="C13" s="57"/>
      <c r="D13" s="57"/>
      <c r="E13" s="103"/>
      <c r="F13" s="1680"/>
      <c r="G13" s="1649"/>
      <c r="H13" s="1681"/>
      <c r="I13" s="119"/>
      <c r="J13" s="57"/>
      <c r="K13" s="57"/>
      <c r="L13" s="103"/>
      <c r="M13" s="119" t="s">
        <v>650</v>
      </c>
      <c r="N13" s="57"/>
      <c r="O13" s="57"/>
      <c r="P13" s="103"/>
      <c r="Q13" s="57"/>
      <c r="R13" s="683" t="s">
        <v>1053</v>
      </c>
      <c r="S13" s="57" t="s">
        <v>1646</v>
      </c>
      <c r="T13" s="57"/>
      <c r="U13" s="57"/>
      <c r="V13" s="57"/>
      <c r="W13" s="57"/>
      <c r="X13" s="57"/>
      <c r="Y13" s="57" t="s">
        <v>1651</v>
      </c>
      <c r="Z13" s="57"/>
      <c r="AA13" s="57"/>
      <c r="AB13" s="57" t="s">
        <v>266</v>
      </c>
      <c r="AC13" s="1649"/>
      <c r="AD13" s="1649"/>
      <c r="AE13" s="1649"/>
      <c r="AF13" s="1649"/>
      <c r="AG13" s="57" t="s">
        <v>1574</v>
      </c>
      <c r="AH13" s="57"/>
      <c r="AI13" s="57"/>
      <c r="AJ13" s="57"/>
      <c r="AK13" s="682" t="s">
        <v>1107</v>
      </c>
      <c r="AL13" s="58" t="s">
        <v>1618</v>
      </c>
      <c r="AM13" s="58"/>
      <c r="AN13" s="58"/>
      <c r="AO13" s="119" t="s">
        <v>1392</v>
      </c>
      <c r="AP13" s="57" t="s">
        <v>1830</v>
      </c>
      <c r="AQ13" s="106"/>
      <c r="AR13" s="57"/>
      <c r="AS13" s="57"/>
      <c r="AT13" s="57"/>
      <c r="AU13" s="57"/>
      <c r="AV13" s="57"/>
      <c r="AW13" s="57"/>
      <c r="AX13" s="57"/>
      <c r="AY13" s="57"/>
      <c r="AZ13" s="57"/>
      <c r="BA13" s="57"/>
      <c r="BB13" s="57"/>
    </row>
    <row r="14" spans="1:54" ht="12" customHeight="1">
      <c r="A14" s="1629"/>
      <c r="B14" s="119" t="s">
        <v>1335</v>
      </c>
      <c r="C14" s="57"/>
      <c r="D14" s="57"/>
      <c r="E14" s="103"/>
      <c r="F14" s="119"/>
      <c r="G14" s="57"/>
      <c r="H14" s="103"/>
      <c r="I14" s="1682" t="s">
        <v>1107</v>
      </c>
      <c r="J14" s="1650"/>
      <c r="K14" s="1650"/>
      <c r="L14" s="1766"/>
      <c r="M14" s="656"/>
      <c r="N14" s="657"/>
      <c r="O14" s="657"/>
      <c r="P14" s="658"/>
      <c r="Q14" s="57"/>
      <c r="R14" s="683" t="s">
        <v>554</v>
      </c>
      <c r="S14" s="57" t="s">
        <v>1526</v>
      </c>
      <c r="T14" s="57"/>
      <c r="U14" s="57"/>
      <c r="V14" s="57"/>
      <c r="W14" s="57"/>
      <c r="X14" s="57"/>
      <c r="Y14" s="57" t="s">
        <v>1651</v>
      </c>
      <c r="Z14" s="57"/>
      <c r="AA14" s="57"/>
      <c r="AB14" s="57" t="s">
        <v>266</v>
      </c>
      <c r="AC14" s="1649"/>
      <c r="AD14" s="1649"/>
      <c r="AE14" s="1649"/>
      <c r="AF14" s="1649"/>
      <c r="AG14" s="57" t="s">
        <v>1574</v>
      </c>
      <c r="AH14" s="57"/>
      <c r="AI14" s="57"/>
      <c r="AJ14" s="57"/>
      <c r="AK14" s="682" t="s">
        <v>1107</v>
      </c>
      <c r="AL14" s="58" t="s">
        <v>366</v>
      </c>
      <c r="AM14" s="58"/>
      <c r="AN14" s="58"/>
      <c r="AO14" s="119"/>
      <c r="AP14" s="57"/>
      <c r="AQ14" s="106"/>
      <c r="AR14" s="57"/>
      <c r="AS14" s="57"/>
      <c r="AT14" s="57"/>
      <c r="AU14" s="57"/>
      <c r="AV14" s="57"/>
      <c r="AW14" s="57"/>
      <c r="AX14" s="57"/>
      <c r="AY14" s="57"/>
      <c r="AZ14" s="57"/>
      <c r="BA14" s="57"/>
      <c r="BB14" s="57"/>
    </row>
    <row r="15" spans="1:54" ht="12" customHeight="1">
      <c r="A15" s="1629"/>
      <c r="B15" s="119"/>
      <c r="C15" s="57"/>
      <c r="D15" s="57"/>
      <c r="E15" s="103"/>
      <c r="F15" s="119" t="s">
        <v>26</v>
      </c>
      <c r="G15" s="57"/>
      <c r="H15" s="103"/>
      <c r="I15" s="119" t="s">
        <v>163</v>
      </c>
      <c r="J15" s="57"/>
      <c r="K15" s="57"/>
      <c r="L15" s="103"/>
      <c r="M15" s="656"/>
      <c r="N15" s="657"/>
      <c r="O15" s="657"/>
      <c r="P15" s="658"/>
      <c r="Q15" s="57"/>
      <c r="R15" s="57" t="s">
        <v>1684</v>
      </c>
      <c r="S15" s="57"/>
      <c r="T15" s="57" t="s">
        <v>917</v>
      </c>
      <c r="U15" s="1649"/>
      <c r="V15" s="1649"/>
      <c r="W15" s="1649"/>
      <c r="X15" s="1649"/>
      <c r="Y15" s="1649"/>
      <c r="Z15" s="1649"/>
      <c r="AA15" s="1649"/>
      <c r="AB15" s="1649"/>
      <c r="AC15" s="1649"/>
      <c r="AD15" s="1649"/>
      <c r="AE15" s="1649"/>
      <c r="AF15" s="1649"/>
      <c r="AG15" s="57" t="s">
        <v>918</v>
      </c>
      <c r="AH15" s="57"/>
      <c r="AI15" s="57"/>
      <c r="AJ15" s="57"/>
      <c r="AK15" s="105"/>
      <c r="AL15" s="58"/>
      <c r="AM15" s="58"/>
      <c r="AN15" s="58"/>
      <c r="AO15" s="119"/>
      <c r="AP15" s="57"/>
      <c r="AQ15" s="106"/>
      <c r="AR15" s="57"/>
      <c r="AS15" s="57"/>
      <c r="AT15" s="57" t="s">
        <v>1685</v>
      </c>
      <c r="AU15" s="57" t="s">
        <v>1686</v>
      </c>
      <c r="AV15" s="57" t="s">
        <v>1160</v>
      </c>
      <c r="AW15" s="57" t="s">
        <v>410</v>
      </c>
      <c r="AX15" s="57"/>
      <c r="AY15" s="57"/>
      <c r="AZ15" s="57"/>
      <c r="BA15" s="57"/>
      <c r="BB15" s="57"/>
    </row>
    <row r="16" spans="1:54" ht="12" customHeight="1">
      <c r="A16" s="1629"/>
      <c r="B16" s="1686" t="str">
        <f>IF(自己評価書表紙!A59="□","■選択無","□選択無")</f>
        <v>■選択無</v>
      </c>
      <c r="C16" s="1687"/>
      <c r="D16" s="1687"/>
      <c r="E16" s="1692"/>
      <c r="F16" s="1680"/>
      <c r="G16" s="1649"/>
      <c r="H16" s="1681"/>
      <c r="I16" s="119"/>
      <c r="J16" s="57"/>
      <c r="K16" s="57"/>
      <c r="L16" s="103"/>
      <c r="M16" s="656"/>
      <c r="N16" s="657"/>
      <c r="O16" s="657"/>
      <c r="P16" s="658"/>
      <c r="Q16" s="57" t="s">
        <v>417</v>
      </c>
      <c r="R16" s="57" t="s">
        <v>1161</v>
      </c>
      <c r="S16" s="57"/>
      <c r="T16" s="57"/>
      <c r="U16" s="57"/>
      <c r="V16" s="57"/>
      <c r="W16" s="57"/>
      <c r="X16" s="57"/>
      <c r="Y16" s="57"/>
      <c r="Z16" s="57"/>
      <c r="AA16" s="57"/>
      <c r="AB16" s="57"/>
      <c r="AC16" s="57"/>
      <c r="AD16" s="57"/>
      <c r="AE16" s="57"/>
      <c r="AF16" s="57"/>
      <c r="AG16" s="57"/>
      <c r="AH16" s="57"/>
      <c r="AI16" s="57"/>
      <c r="AJ16" s="57"/>
      <c r="AK16" s="105"/>
      <c r="AL16" s="58"/>
      <c r="AM16" s="58"/>
      <c r="AN16" s="58"/>
      <c r="AO16" s="119"/>
      <c r="AP16" s="57"/>
      <c r="AQ16" s="106"/>
      <c r="AR16" s="57"/>
      <c r="AS16" s="57"/>
      <c r="AT16" s="57"/>
      <c r="AU16" s="57"/>
      <c r="AV16" s="57"/>
      <c r="AW16" s="57"/>
      <c r="AX16" s="57"/>
      <c r="AY16" s="57"/>
      <c r="AZ16" s="57"/>
      <c r="BA16" s="57"/>
      <c r="BB16" s="57"/>
    </row>
    <row r="17" spans="1:54" ht="12" customHeight="1">
      <c r="A17" s="1629"/>
      <c r="B17" s="119"/>
      <c r="C17" s="57"/>
      <c r="D17" s="57"/>
      <c r="E17" s="103"/>
      <c r="F17" s="119"/>
      <c r="G17" s="57"/>
      <c r="H17" s="103"/>
      <c r="I17" s="119"/>
      <c r="J17" s="57"/>
      <c r="K17" s="57"/>
      <c r="L17" s="103"/>
      <c r="M17" s="656" t="s">
        <v>652</v>
      </c>
      <c r="N17" s="657"/>
      <c r="O17" s="657"/>
      <c r="P17" s="658"/>
      <c r="Q17" s="57"/>
      <c r="R17" s="683" t="s">
        <v>1090</v>
      </c>
      <c r="S17" s="57" t="s">
        <v>1646</v>
      </c>
      <c r="T17" s="57"/>
      <c r="U17" s="57"/>
      <c r="V17" s="57"/>
      <c r="W17" s="57"/>
      <c r="X17" s="57"/>
      <c r="Y17" s="57" t="s">
        <v>1651</v>
      </c>
      <c r="Z17" s="57"/>
      <c r="AA17" s="57"/>
      <c r="AB17" s="57" t="s">
        <v>266</v>
      </c>
      <c r="AC17" s="1649"/>
      <c r="AD17" s="1649"/>
      <c r="AE17" s="1649"/>
      <c r="AF17" s="1649"/>
      <c r="AG17" s="57" t="s">
        <v>1574</v>
      </c>
      <c r="AH17" s="57"/>
      <c r="AI17" s="57"/>
      <c r="AJ17" s="57"/>
      <c r="AK17" s="105"/>
      <c r="AL17" s="58"/>
      <c r="AM17" s="58"/>
      <c r="AN17" s="58"/>
      <c r="AO17" s="119"/>
      <c r="AP17" s="57"/>
      <c r="AQ17" s="106"/>
      <c r="AR17" s="57"/>
      <c r="AS17" s="57"/>
      <c r="AT17" s="57"/>
      <c r="AU17" s="57"/>
      <c r="AV17" s="57"/>
      <c r="AW17" s="57"/>
      <c r="AX17" s="57"/>
      <c r="AY17" s="57"/>
      <c r="AZ17" s="57"/>
      <c r="BA17" s="57"/>
      <c r="BB17" s="57"/>
    </row>
    <row r="18" spans="1:54" ht="12" customHeight="1">
      <c r="A18" s="1629"/>
      <c r="B18" s="119"/>
      <c r="C18" s="57"/>
      <c r="D18" s="57"/>
      <c r="E18" s="103"/>
      <c r="F18" s="119"/>
      <c r="G18" s="57"/>
      <c r="H18" s="103"/>
      <c r="I18" s="119"/>
      <c r="J18" s="57"/>
      <c r="K18" s="57"/>
      <c r="L18" s="103"/>
      <c r="M18" s="656" t="s">
        <v>1527</v>
      </c>
      <c r="N18" s="657"/>
      <c r="O18" s="657"/>
      <c r="P18" s="658"/>
      <c r="Q18" s="57"/>
      <c r="R18" s="683" t="s">
        <v>603</v>
      </c>
      <c r="S18" s="57" t="s">
        <v>1528</v>
      </c>
      <c r="T18" s="57"/>
      <c r="U18" s="57"/>
      <c r="V18" s="57"/>
      <c r="W18" s="57"/>
      <c r="X18" s="57"/>
      <c r="Y18" s="57" t="s">
        <v>1651</v>
      </c>
      <c r="Z18" s="57"/>
      <c r="AA18" s="57"/>
      <c r="AB18" s="57" t="s">
        <v>266</v>
      </c>
      <c r="AC18" s="1649"/>
      <c r="AD18" s="1649"/>
      <c r="AE18" s="1649"/>
      <c r="AF18" s="1649"/>
      <c r="AG18" s="57" t="s">
        <v>1574</v>
      </c>
      <c r="AH18" s="57"/>
      <c r="AI18" s="57"/>
      <c r="AJ18" s="57"/>
      <c r="AK18" s="105"/>
      <c r="AL18" s="58"/>
      <c r="AM18" s="58"/>
      <c r="AN18" s="58"/>
      <c r="AO18" s="119"/>
      <c r="AP18" s="57"/>
      <c r="AQ18" s="106"/>
      <c r="AR18" s="57"/>
      <c r="AS18" s="57"/>
      <c r="AT18" s="57"/>
      <c r="AU18" s="57"/>
      <c r="AV18" s="57"/>
      <c r="AW18" s="57"/>
      <c r="AX18" s="57"/>
      <c r="AY18" s="57"/>
      <c r="AZ18" s="57"/>
      <c r="BA18" s="57"/>
      <c r="BB18" s="57"/>
    </row>
    <row r="19" spans="1:54" ht="12" customHeight="1">
      <c r="A19" s="1629"/>
      <c r="B19" s="168"/>
      <c r="C19" s="169"/>
      <c r="D19" s="169"/>
      <c r="E19" s="574"/>
      <c r="F19" s="168"/>
      <c r="G19" s="169"/>
      <c r="H19" s="574"/>
      <c r="I19" s="119"/>
      <c r="J19" s="57"/>
      <c r="K19" s="57"/>
      <c r="L19" s="103"/>
      <c r="M19" s="656" t="s">
        <v>1529</v>
      </c>
      <c r="N19" s="657"/>
      <c r="O19" s="657"/>
      <c r="P19" s="658"/>
      <c r="Q19" s="187"/>
      <c r="R19" s="187" t="s">
        <v>1684</v>
      </c>
      <c r="S19" s="187"/>
      <c r="T19" s="187" t="s">
        <v>917</v>
      </c>
      <c r="U19" s="1978"/>
      <c r="V19" s="1978"/>
      <c r="W19" s="1978"/>
      <c r="X19" s="1978"/>
      <c r="Y19" s="1978"/>
      <c r="Z19" s="1978"/>
      <c r="AA19" s="1978"/>
      <c r="AB19" s="1978"/>
      <c r="AC19" s="1978"/>
      <c r="AD19" s="1978"/>
      <c r="AE19" s="1978"/>
      <c r="AF19" s="1978"/>
      <c r="AG19" s="187" t="s">
        <v>918</v>
      </c>
      <c r="AH19" s="187"/>
      <c r="AI19" s="187"/>
      <c r="AJ19" s="655"/>
      <c r="AK19" s="105"/>
      <c r="AL19" s="58"/>
      <c r="AM19" s="58"/>
      <c r="AN19" s="58"/>
      <c r="AO19" s="119"/>
      <c r="AP19" s="57"/>
      <c r="AQ19" s="106"/>
      <c r="AR19" s="57"/>
      <c r="AS19" s="57"/>
      <c r="AT19" s="57" t="s">
        <v>1685</v>
      </c>
      <c r="AU19" s="57" t="s">
        <v>1686</v>
      </c>
      <c r="AV19" s="57" t="s">
        <v>1160</v>
      </c>
      <c r="AW19" s="57" t="s">
        <v>410</v>
      </c>
      <c r="AX19" s="57"/>
      <c r="AY19" s="57"/>
      <c r="AZ19" s="57"/>
      <c r="BA19" s="57"/>
      <c r="BB19" s="57"/>
    </row>
    <row r="20" spans="1:54" ht="12" customHeight="1">
      <c r="A20" s="1629"/>
      <c r="B20" s="149" t="s">
        <v>1530</v>
      </c>
      <c r="C20" s="150"/>
      <c r="D20" s="150"/>
      <c r="E20" s="151"/>
      <c r="F20" s="159" t="s">
        <v>25</v>
      </c>
      <c r="G20" s="104"/>
      <c r="H20" s="108"/>
      <c r="I20" s="105"/>
      <c r="J20" s="58"/>
      <c r="K20" s="58"/>
      <c r="L20" s="185"/>
      <c r="M20" s="656" t="s">
        <v>1531</v>
      </c>
      <c r="N20" s="657"/>
      <c r="O20" s="657"/>
      <c r="P20" s="658"/>
      <c r="Q20" s="57" t="s">
        <v>417</v>
      </c>
      <c r="R20" s="103" t="s">
        <v>1162</v>
      </c>
      <c r="S20" s="57"/>
      <c r="T20" s="57"/>
      <c r="U20" s="57"/>
      <c r="V20" s="57"/>
      <c r="W20" s="57"/>
      <c r="X20" s="57" t="s">
        <v>444</v>
      </c>
      <c r="Y20" s="1759"/>
      <c r="Z20" s="1759"/>
      <c r="AA20" s="1759"/>
      <c r="AB20" s="1759"/>
      <c r="AC20" s="1759"/>
      <c r="AD20" s="1759"/>
      <c r="AE20" s="1759"/>
      <c r="AF20" s="1759"/>
      <c r="AG20" s="57" t="s">
        <v>446</v>
      </c>
      <c r="AH20" s="57"/>
      <c r="AI20" s="57"/>
      <c r="AJ20" s="57"/>
      <c r="AK20" s="105"/>
      <c r="AL20" s="58"/>
      <c r="AM20" s="58"/>
      <c r="AN20" s="58"/>
      <c r="AO20" s="119"/>
      <c r="AP20" s="57"/>
      <c r="AQ20" s="106"/>
      <c r="AR20" s="57"/>
      <c r="AS20" s="57"/>
      <c r="AT20" s="57"/>
      <c r="AU20" s="57"/>
      <c r="AV20" s="57"/>
      <c r="AW20" s="57"/>
      <c r="AX20" s="57"/>
      <c r="AY20" s="57"/>
      <c r="AZ20" s="57"/>
      <c r="BA20" s="57"/>
      <c r="BB20" s="57"/>
    </row>
    <row r="21" spans="1:54" ht="12" customHeight="1">
      <c r="A21" s="1629"/>
      <c r="B21" s="119" t="s">
        <v>651</v>
      </c>
      <c r="C21" s="57"/>
      <c r="D21" s="57"/>
      <c r="E21" s="103"/>
      <c r="F21" s="1680"/>
      <c r="G21" s="1649"/>
      <c r="H21" s="1681"/>
      <c r="I21" s="119"/>
      <c r="J21" s="57"/>
      <c r="K21" s="57"/>
      <c r="L21" s="103"/>
      <c r="M21" s="656" t="s">
        <v>1532</v>
      </c>
      <c r="N21" s="657"/>
      <c r="O21" s="657"/>
      <c r="P21" s="658"/>
      <c r="Q21" s="57" t="s">
        <v>1038</v>
      </c>
      <c r="R21" s="103" t="s">
        <v>1163</v>
      </c>
      <c r="S21" s="57"/>
      <c r="T21" s="57"/>
      <c r="U21" s="57"/>
      <c r="V21" s="57"/>
      <c r="W21" s="57"/>
      <c r="X21" s="57" t="s">
        <v>444</v>
      </c>
      <c r="Y21" s="1755"/>
      <c r="Z21" s="1755"/>
      <c r="AA21" s="1755"/>
      <c r="AB21" s="1755"/>
      <c r="AC21" s="1755"/>
      <c r="AD21" s="1755"/>
      <c r="AE21" s="1755"/>
      <c r="AF21" s="1755"/>
      <c r="AG21" s="57" t="s">
        <v>446</v>
      </c>
      <c r="AH21" s="57"/>
      <c r="AI21" s="57"/>
      <c r="AJ21" s="103"/>
      <c r="AK21" s="105"/>
      <c r="AL21" s="58"/>
      <c r="AM21" s="58"/>
      <c r="AN21" s="58"/>
      <c r="AO21" s="122"/>
      <c r="AP21" s="111"/>
      <c r="AQ21" s="114"/>
      <c r="AR21" s="57"/>
      <c r="AS21" s="57"/>
      <c r="AT21" s="57"/>
      <c r="AU21" s="57"/>
      <c r="AV21" s="57"/>
      <c r="AW21" s="57"/>
      <c r="AX21" s="57"/>
      <c r="AY21" s="57"/>
      <c r="AZ21" s="57"/>
      <c r="BA21" s="57"/>
      <c r="BB21" s="57"/>
    </row>
    <row r="22" spans="1:54" ht="12" customHeight="1">
      <c r="A22" s="1629"/>
      <c r="B22" s="119" t="s">
        <v>1533</v>
      </c>
      <c r="C22" s="57"/>
      <c r="D22" s="57"/>
      <c r="E22" s="103"/>
      <c r="F22" s="119"/>
      <c r="G22" s="57"/>
      <c r="H22" s="103"/>
      <c r="I22" s="105"/>
      <c r="J22" s="58"/>
      <c r="K22" s="58"/>
      <c r="L22" s="185"/>
      <c r="M22" s="138" t="s">
        <v>653</v>
      </c>
      <c r="N22" s="109"/>
      <c r="O22" s="109"/>
      <c r="P22" s="110"/>
      <c r="Q22" s="109" t="s">
        <v>555</v>
      </c>
      <c r="R22" s="109" t="s">
        <v>1662</v>
      </c>
      <c r="S22" s="109"/>
      <c r="T22" s="109"/>
      <c r="U22" s="109"/>
      <c r="V22" s="109"/>
      <c r="W22" s="109"/>
      <c r="X22" s="109"/>
      <c r="Y22" s="109"/>
      <c r="Z22" s="109"/>
      <c r="AA22" s="109"/>
      <c r="AB22" s="109"/>
      <c r="AC22" s="109"/>
      <c r="AD22" s="109"/>
      <c r="AE22" s="109"/>
      <c r="AF22" s="109"/>
      <c r="AG22" s="109"/>
      <c r="AH22" s="109"/>
      <c r="AI22" s="109"/>
      <c r="AJ22" s="109"/>
      <c r="AK22" s="685" t="s">
        <v>1107</v>
      </c>
      <c r="AL22" s="153" t="s">
        <v>1132</v>
      </c>
      <c r="AM22" s="153"/>
      <c r="AN22" s="153"/>
      <c r="AO22" s="138" t="s">
        <v>3</v>
      </c>
      <c r="AP22" s="109" t="s">
        <v>1829</v>
      </c>
      <c r="AQ22" s="533"/>
      <c r="AR22" s="57"/>
      <c r="AS22" s="57"/>
      <c r="AT22" s="57"/>
      <c r="AU22" s="57"/>
      <c r="AV22" s="57"/>
      <c r="AW22" s="57"/>
      <c r="AX22" s="57"/>
      <c r="AY22" s="57"/>
      <c r="AZ22" s="57"/>
      <c r="BA22" s="57"/>
      <c r="BB22" s="57"/>
    </row>
    <row r="23" spans="1:54" ht="12" customHeight="1">
      <c r="A23" s="1629"/>
      <c r="B23" s="119" t="s">
        <v>1534</v>
      </c>
      <c r="C23" s="57"/>
      <c r="D23" s="57"/>
      <c r="E23" s="103"/>
      <c r="F23" s="119" t="s">
        <v>26</v>
      </c>
      <c r="G23" s="57"/>
      <c r="H23" s="103"/>
      <c r="I23" s="119"/>
      <c r="J23" s="57"/>
      <c r="K23" s="57"/>
      <c r="L23" s="103"/>
      <c r="M23" s="119" t="s">
        <v>654</v>
      </c>
      <c r="N23" s="57"/>
      <c r="O23" s="57"/>
      <c r="P23" s="103"/>
      <c r="Q23" s="57"/>
      <c r="R23" s="683" t="s">
        <v>1084</v>
      </c>
      <c r="S23" s="57" t="s">
        <v>1164</v>
      </c>
      <c r="T23" s="57"/>
      <c r="U23" s="57"/>
      <c r="V23" s="57"/>
      <c r="W23" s="57"/>
      <c r="X23" s="57"/>
      <c r="Y23" s="57"/>
      <c r="Z23" s="683" t="s">
        <v>1648</v>
      </c>
      <c r="AA23" s="57" t="s">
        <v>19</v>
      </c>
      <c r="AB23" s="57"/>
      <c r="AC23" s="57"/>
      <c r="AD23" s="57"/>
      <c r="AE23" s="57"/>
      <c r="AF23" s="57"/>
      <c r="AG23" s="57"/>
      <c r="AH23" s="57"/>
      <c r="AI23" s="57"/>
      <c r="AJ23" s="103"/>
      <c r="AK23" s="682" t="s">
        <v>1107</v>
      </c>
      <c r="AL23" s="58" t="s">
        <v>1230</v>
      </c>
      <c r="AM23" s="58"/>
      <c r="AN23" s="58"/>
      <c r="AO23" s="119" t="s">
        <v>21</v>
      </c>
      <c r="AP23" s="57" t="s">
        <v>1830</v>
      </c>
      <c r="AQ23" s="106"/>
      <c r="AR23" s="57"/>
      <c r="AS23" s="57"/>
      <c r="AT23" s="57"/>
      <c r="AU23" s="57"/>
      <c r="AV23" s="57"/>
      <c r="AW23" s="57"/>
      <c r="AX23" s="57"/>
      <c r="AY23" s="57"/>
      <c r="AZ23" s="57"/>
      <c r="BA23" s="57"/>
      <c r="BB23" s="57"/>
    </row>
    <row r="24" spans="1:54" ht="12" customHeight="1">
      <c r="A24" s="1629"/>
      <c r="B24" s="119" t="s">
        <v>1165</v>
      </c>
      <c r="C24" s="57"/>
      <c r="D24" s="57"/>
      <c r="E24" s="103"/>
      <c r="F24" s="1680"/>
      <c r="G24" s="1649"/>
      <c r="H24" s="1681"/>
      <c r="I24" s="119"/>
      <c r="J24" s="57"/>
      <c r="K24" s="57"/>
      <c r="L24" s="103"/>
      <c r="M24" s="119"/>
      <c r="N24" s="57"/>
      <c r="O24" s="57"/>
      <c r="P24" s="103"/>
      <c r="Q24" s="57" t="s">
        <v>1030</v>
      </c>
      <c r="R24" s="57" t="s">
        <v>1676</v>
      </c>
      <c r="S24" s="57"/>
      <c r="T24" s="57"/>
      <c r="U24" s="57"/>
      <c r="V24" s="57"/>
      <c r="W24" s="57"/>
      <c r="X24" s="57"/>
      <c r="Y24" s="57"/>
      <c r="Z24" s="57"/>
      <c r="AA24" s="57"/>
      <c r="AB24" s="57"/>
      <c r="AC24" s="57"/>
      <c r="AD24" s="57"/>
      <c r="AE24" s="57"/>
      <c r="AF24" s="57"/>
      <c r="AG24" s="57"/>
      <c r="AH24" s="57"/>
      <c r="AI24" s="57"/>
      <c r="AJ24" s="57"/>
      <c r="AK24" s="682" t="s">
        <v>1107</v>
      </c>
      <c r="AL24" s="58" t="s">
        <v>399</v>
      </c>
      <c r="AM24" s="58"/>
      <c r="AN24" s="58"/>
      <c r="AO24" s="119"/>
      <c r="AP24" s="57"/>
      <c r="AQ24" s="106"/>
      <c r="AR24" s="57"/>
      <c r="AS24" s="57"/>
      <c r="AT24" s="57"/>
      <c r="AU24" s="57"/>
      <c r="AV24" s="57"/>
      <c r="AW24" s="57"/>
      <c r="AX24" s="57"/>
      <c r="AY24" s="57"/>
      <c r="AZ24" s="57"/>
      <c r="BA24" s="57"/>
      <c r="BB24" s="57"/>
    </row>
    <row r="25" spans="1:54" ht="12" customHeight="1">
      <c r="A25" s="1629"/>
      <c r="B25" s="119"/>
      <c r="C25" s="57"/>
      <c r="D25" s="57"/>
      <c r="E25" s="103"/>
      <c r="F25" s="107"/>
      <c r="G25" s="104"/>
      <c r="H25" s="108"/>
      <c r="I25" s="119"/>
      <c r="J25" s="57"/>
      <c r="K25" s="57"/>
      <c r="L25" s="103"/>
      <c r="M25" s="119"/>
      <c r="N25" s="57"/>
      <c r="O25" s="57"/>
      <c r="P25" s="103"/>
      <c r="Q25" s="187"/>
      <c r="R25" s="737" t="s">
        <v>930</v>
      </c>
      <c r="S25" s="187" t="s">
        <v>1164</v>
      </c>
      <c r="T25" s="187"/>
      <c r="U25" s="187"/>
      <c r="V25" s="187"/>
      <c r="W25" s="187"/>
      <c r="X25" s="187"/>
      <c r="Y25" s="187"/>
      <c r="Z25" s="737" t="s">
        <v>1648</v>
      </c>
      <c r="AA25" s="187" t="s">
        <v>19</v>
      </c>
      <c r="AB25" s="187"/>
      <c r="AC25" s="187"/>
      <c r="AD25" s="187"/>
      <c r="AE25" s="187"/>
      <c r="AF25" s="187"/>
      <c r="AG25" s="187"/>
      <c r="AH25" s="187"/>
      <c r="AI25" s="187"/>
      <c r="AJ25" s="655"/>
      <c r="AK25" s="105"/>
      <c r="AL25" s="58"/>
      <c r="AM25" s="58"/>
      <c r="AN25" s="58"/>
      <c r="AO25" s="119"/>
      <c r="AP25" s="57"/>
      <c r="AQ25" s="106"/>
      <c r="AR25" s="57"/>
      <c r="AS25" s="57"/>
      <c r="AT25" s="57"/>
      <c r="AU25" s="57"/>
      <c r="AV25" s="57"/>
      <c r="AW25" s="57"/>
      <c r="AX25" s="57"/>
      <c r="AY25" s="57"/>
      <c r="AZ25" s="57"/>
      <c r="BA25" s="57"/>
      <c r="BB25" s="57"/>
    </row>
    <row r="26" spans="1:54" ht="12" customHeight="1">
      <c r="A26" s="1629"/>
      <c r="B26" s="1686" t="str">
        <f>IF(自己評価書表紙!A59="□","■選択無","□選択無")</f>
        <v>■選択無</v>
      </c>
      <c r="C26" s="1687"/>
      <c r="D26" s="1687"/>
      <c r="E26" s="1692"/>
      <c r="F26" s="107"/>
      <c r="G26" s="104"/>
      <c r="H26" s="108"/>
      <c r="I26" s="119"/>
      <c r="J26" s="57"/>
      <c r="K26" s="57"/>
      <c r="L26" s="103"/>
      <c r="M26" s="119"/>
      <c r="N26" s="57"/>
      <c r="O26" s="57"/>
      <c r="P26" s="103"/>
      <c r="Q26" s="57" t="s">
        <v>456</v>
      </c>
      <c r="R26" s="57" t="s">
        <v>1166</v>
      </c>
      <c r="S26" s="57"/>
      <c r="T26" s="57"/>
      <c r="U26" s="57"/>
      <c r="V26" s="57"/>
      <c r="W26" s="57"/>
      <c r="X26" s="57"/>
      <c r="Y26" s="57"/>
      <c r="Z26" s="57"/>
      <c r="AA26" s="57"/>
      <c r="AB26" s="57"/>
      <c r="AC26" s="57"/>
      <c r="AD26" s="57"/>
      <c r="AE26" s="57"/>
      <c r="AF26" s="57"/>
      <c r="AG26" s="57"/>
      <c r="AH26" s="57"/>
      <c r="AI26" s="57"/>
      <c r="AJ26" s="103"/>
      <c r="AK26" s="105"/>
      <c r="AL26" s="58"/>
      <c r="AM26" s="58"/>
      <c r="AN26" s="58"/>
      <c r="AO26" s="119"/>
      <c r="AP26" s="57"/>
      <c r="AQ26" s="106"/>
      <c r="AR26" s="57"/>
      <c r="AS26" s="57"/>
      <c r="AT26" s="57"/>
      <c r="AU26" s="57"/>
      <c r="AV26" s="57"/>
      <c r="AW26" s="57"/>
      <c r="AX26" s="57"/>
      <c r="AY26" s="57"/>
      <c r="AZ26" s="57"/>
      <c r="BA26" s="57"/>
      <c r="BB26" s="57"/>
    </row>
    <row r="27" spans="1:54" ht="12" customHeight="1">
      <c r="A27" s="1629"/>
      <c r="B27" s="119"/>
      <c r="C27" s="57"/>
      <c r="D27" s="57"/>
      <c r="E27" s="103"/>
      <c r="F27" s="119"/>
      <c r="G27" s="57"/>
      <c r="H27" s="103"/>
      <c r="I27" s="119"/>
      <c r="J27" s="57"/>
      <c r="K27" s="57"/>
      <c r="L27" s="103"/>
      <c r="M27" s="119"/>
      <c r="N27" s="57"/>
      <c r="O27" s="57"/>
      <c r="P27" s="103"/>
      <c r="Q27" s="57"/>
      <c r="R27" s="57" t="s">
        <v>1684</v>
      </c>
      <c r="S27" s="57"/>
      <c r="T27" s="57" t="s">
        <v>917</v>
      </c>
      <c r="U27" s="1814"/>
      <c r="V27" s="1814"/>
      <c r="W27" s="1814"/>
      <c r="X27" s="1814"/>
      <c r="Y27" s="1814"/>
      <c r="Z27" s="1814"/>
      <c r="AA27" s="1814"/>
      <c r="AB27" s="1814"/>
      <c r="AC27" s="1814"/>
      <c r="AD27" s="1814"/>
      <c r="AE27" s="1814"/>
      <c r="AF27" s="1814"/>
      <c r="AG27" s="57" t="s">
        <v>918</v>
      </c>
      <c r="AH27" s="57"/>
      <c r="AI27" s="57"/>
      <c r="AJ27" s="57"/>
      <c r="AK27" s="105"/>
      <c r="AL27" s="58"/>
      <c r="AM27" s="58"/>
      <c r="AN27" s="58"/>
      <c r="AO27" s="119"/>
      <c r="AP27" s="57"/>
      <c r="AQ27" s="106"/>
      <c r="AR27" s="57"/>
      <c r="AS27" s="57"/>
      <c r="AT27" s="57" t="s">
        <v>1167</v>
      </c>
      <c r="AU27" s="57" t="s">
        <v>1168</v>
      </c>
      <c r="AV27" s="57" t="s">
        <v>1169</v>
      </c>
      <c r="AW27" s="57" t="s">
        <v>1170</v>
      </c>
      <c r="AX27" s="57" t="s">
        <v>1171</v>
      </c>
      <c r="AY27" s="57" t="s">
        <v>410</v>
      </c>
      <c r="AZ27" s="57"/>
      <c r="BA27" s="57"/>
      <c r="BB27" s="57"/>
    </row>
    <row r="28" spans="1:54" ht="12" customHeight="1">
      <c r="A28" s="1629"/>
      <c r="B28" s="119"/>
      <c r="C28" s="57"/>
      <c r="D28" s="57"/>
      <c r="E28" s="103"/>
      <c r="F28" s="119"/>
      <c r="G28" s="57"/>
      <c r="H28" s="103"/>
      <c r="I28" s="105"/>
      <c r="J28" s="58"/>
      <c r="K28" s="58"/>
      <c r="L28" s="185"/>
      <c r="M28" s="119"/>
      <c r="N28" s="57"/>
      <c r="O28" s="57"/>
      <c r="P28" s="103"/>
      <c r="Q28" s="57" t="s">
        <v>417</v>
      </c>
      <c r="R28" s="57" t="s">
        <v>1172</v>
      </c>
      <c r="S28" s="57"/>
      <c r="T28" s="57"/>
      <c r="U28" s="57"/>
      <c r="V28" s="57"/>
      <c r="W28" s="57"/>
      <c r="X28" s="57"/>
      <c r="Y28" s="57"/>
      <c r="Z28" s="57"/>
      <c r="AA28" s="57"/>
      <c r="AB28" s="57"/>
      <c r="AC28" s="57"/>
      <c r="AD28" s="57"/>
      <c r="AE28" s="57"/>
      <c r="AF28" s="57"/>
      <c r="AG28" s="57"/>
      <c r="AH28" s="57"/>
      <c r="AI28" s="57"/>
      <c r="AJ28" s="103"/>
      <c r="AK28" s="105"/>
      <c r="AL28" s="58"/>
      <c r="AM28" s="58"/>
      <c r="AN28" s="58"/>
      <c r="AO28" s="119"/>
      <c r="AP28" s="57"/>
      <c r="AQ28" s="106"/>
      <c r="AR28" s="57"/>
      <c r="AS28" s="57"/>
      <c r="AT28" s="57"/>
      <c r="AU28" s="57"/>
      <c r="AV28" s="57"/>
      <c r="AW28" s="57"/>
      <c r="AX28" s="57"/>
      <c r="AY28" s="57"/>
      <c r="AZ28" s="57"/>
      <c r="BA28" s="57"/>
      <c r="BB28" s="57"/>
    </row>
    <row r="29" spans="1:54" ht="12" customHeight="1">
      <c r="A29" s="1629"/>
      <c r="B29" s="119"/>
      <c r="C29" s="57"/>
      <c r="D29" s="57"/>
      <c r="E29" s="103"/>
      <c r="F29" s="119"/>
      <c r="G29" s="57"/>
      <c r="H29" s="103"/>
      <c r="I29" s="119"/>
      <c r="J29" s="57"/>
      <c r="K29" s="57"/>
      <c r="L29" s="103"/>
      <c r="M29" s="119"/>
      <c r="N29" s="57"/>
      <c r="O29" s="57"/>
      <c r="P29" s="103"/>
      <c r="Q29" s="57"/>
      <c r="R29" s="57" t="s">
        <v>1684</v>
      </c>
      <c r="S29" s="57"/>
      <c r="T29" s="57" t="s">
        <v>917</v>
      </c>
      <c r="U29" s="1814"/>
      <c r="V29" s="1814"/>
      <c r="W29" s="1814"/>
      <c r="X29" s="1814"/>
      <c r="Y29" s="1814"/>
      <c r="Z29" s="1814"/>
      <c r="AA29" s="1814"/>
      <c r="AB29" s="1814"/>
      <c r="AC29" s="1814"/>
      <c r="AD29" s="1814"/>
      <c r="AE29" s="1814"/>
      <c r="AF29" s="1814"/>
      <c r="AG29" s="57" t="s">
        <v>918</v>
      </c>
      <c r="AH29" s="57"/>
      <c r="AI29" s="57"/>
      <c r="AJ29" s="57"/>
      <c r="AK29" s="105"/>
      <c r="AL29" s="58"/>
      <c r="AM29" s="58"/>
      <c r="AN29" s="58"/>
      <c r="AO29" s="119"/>
      <c r="AP29" s="57"/>
      <c r="AQ29" s="106"/>
      <c r="AR29" s="57"/>
      <c r="AS29" s="57"/>
      <c r="AT29" s="57" t="s">
        <v>1167</v>
      </c>
      <c r="AU29" s="57" t="s">
        <v>1168</v>
      </c>
      <c r="AV29" s="57" t="s">
        <v>1169</v>
      </c>
      <c r="AW29" s="57" t="s">
        <v>1170</v>
      </c>
      <c r="AX29" s="57" t="s">
        <v>1171</v>
      </c>
      <c r="AY29" s="57" t="s">
        <v>410</v>
      </c>
      <c r="AZ29" s="57"/>
      <c r="BA29" s="57"/>
      <c r="BB29" s="57"/>
    </row>
    <row r="30" spans="1:54" ht="12" customHeight="1">
      <c r="A30" s="1629"/>
      <c r="B30" s="119"/>
      <c r="C30" s="57"/>
      <c r="D30" s="57"/>
      <c r="E30" s="103"/>
      <c r="F30" s="119"/>
      <c r="G30" s="57"/>
      <c r="H30" s="103"/>
      <c r="I30" s="119"/>
      <c r="J30" s="57"/>
      <c r="K30" s="57"/>
      <c r="L30" s="103"/>
      <c r="M30" s="119"/>
      <c r="N30" s="57"/>
      <c r="O30" s="57"/>
      <c r="P30" s="103"/>
      <c r="Q30" s="170" t="s">
        <v>417</v>
      </c>
      <c r="R30" s="170" t="s">
        <v>1672</v>
      </c>
      <c r="S30" s="170"/>
      <c r="T30" s="170"/>
      <c r="U30" s="170"/>
      <c r="V30" s="170"/>
      <c r="W30" s="170"/>
      <c r="X30" s="170"/>
      <c r="Y30" s="170"/>
      <c r="Z30" s="170"/>
      <c r="AA30" s="170"/>
      <c r="AB30" s="170"/>
      <c r="AC30" s="170"/>
      <c r="AD30" s="170"/>
      <c r="AE30" s="170"/>
      <c r="AF30" s="170"/>
      <c r="AG30" s="170"/>
      <c r="AH30" s="170"/>
      <c r="AI30" s="170"/>
      <c r="AJ30" s="632"/>
      <c r="AK30" s="105"/>
      <c r="AL30" s="58"/>
      <c r="AM30" s="58"/>
      <c r="AN30" s="58"/>
      <c r="AO30" s="119"/>
      <c r="AP30" s="57"/>
      <c r="AQ30" s="106"/>
      <c r="AR30" s="57"/>
      <c r="AS30" s="57"/>
      <c r="AT30" s="57"/>
      <c r="AU30" s="57"/>
      <c r="AV30" s="57"/>
      <c r="AW30" s="57"/>
      <c r="AX30" s="57"/>
      <c r="AY30" s="57"/>
      <c r="AZ30" s="57"/>
      <c r="BA30" s="57"/>
      <c r="BB30" s="57"/>
    </row>
    <row r="31" spans="1:54" ht="12" customHeight="1">
      <c r="A31" s="1629"/>
      <c r="B31" s="119"/>
      <c r="C31" s="57"/>
      <c r="D31" s="57"/>
      <c r="E31" s="103"/>
      <c r="F31" s="119"/>
      <c r="G31" s="57"/>
      <c r="H31" s="103"/>
      <c r="I31" s="119"/>
      <c r="J31" s="57"/>
      <c r="K31" s="57"/>
      <c r="L31" s="103"/>
      <c r="M31" s="119"/>
      <c r="N31" s="57"/>
      <c r="O31" s="57"/>
      <c r="P31" s="103"/>
      <c r="Q31" s="57"/>
      <c r="R31" s="57" t="s">
        <v>1173</v>
      </c>
      <c r="S31" s="57"/>
      <c r="T31" s="57"/>
      <c r="U31" s="57"/>
      <c r="V31" s="57"/>
      <c r="W31" s="57"/>
      <c r="X31" s="57"/>
      <c r="Y31" s="57"/>
      <c r="Z31" s="57"/>
      <c r="AA31" s="57"/>
      <c r="AB31" s="57"/>
      <c r="AC31" s="57"/>
      <c r="AD31" s="57"/>
      <c r="AE31" s="57"/>
      <c r="AF31" s="57"/>
      <c r="AG31" s="57"/>
      <c r="AH31" s="57"/>
      <c r="AI31" s="57"/>
      <c r="AJ31" s="57"/>
      <c r="AK31" s="105"/>
      <c r="AL31" s="58"/>
      <c r="AM31" s="58"/>
      <c r="AN31" s="58"/>
      <c r="AO31" s="119"/>
      <c r="AP31" s="57"/>
      <c r="AQ31" s="106"/>
      <c r="AR31" s="57"/>
      <c r="AS31" s="57"/>
      <c r="AT31" s="57"/>
      <c r="AU31" s="57"/>
      <c r="AV31" s="57"/>
      <c r="AW31" s="57"/>
      <c r="AX31" s="57"/>
      <c r="AY31" s="57"/>
      <c r="AZ31" s="57"/>
      <c r="BA31" s="57"/>
      <c r="BB31" s="57"/>
    </row>
    <row r="32" spans="1:54" ht="12" customHeight="1">
      <c r="A32" s="1629"/>
      <c r="B32" s="119"/>
      <c r="C32" s="57"/>
      <c r="D32" s="57"/>
      <c r="E32" s="103"/>
      <c r="F32" s="119"/>
      <c r="G32" s="57"/>
      <c r="H32" s="103"/>
      <c r="I32" s="119"/>
      <c r="J32" s="57"/>
      <c r="K32" s="57"/>
      <c r="L32" s="103"/>
      <c r="M32" s="119"/>
      <c r="N32" s="57"/>
      <c r="O32" s="57"/>
      <c r="P32" s="103"/>
      <c r="Q32" s="57"/>
      <c r="R32" s="57" t="s">
        <v>1174</v>
      </c>
      <c r="S32" s="57"/>
      <c r="T32" s="57" t="s">
        <v>271</v>
      </c>
      <c r="U32" s="1814"/>
      <c r="V32" s="1814"/>
      <c r="W32" s="1814"/>
      <c r="X32" s="1814"/>
      <c r="Y32" s="1814"/>
      <c r="Z32" s="1814"/>
      <c r="AA32" s="1814"/>
      <c r="AB32" s="1814"/>
      <c r="AC32" s="1814"/>
      <c r="AD32" s="1814"/>
      <c r="AE32" s="1814"/>
      <c r="AF32" s="1814"/>
      <c r="AG32" s="57" t="s">
        <v>288</v>
      </c>
      <c r="AH32" s="57"/>
      <c r="AI32" s="57"/>
      <c r="AJ32" s="57"/>
      <c r="AK32" s="105"/>
      <c r="AL32" s="58"/>
      <c r="AM32" s="58"/>
      <c r="AN32" s="58"/>
      <c r="AO32" s="119"/>
      <c r="AP32" s="57"/>
      <c r="AQ32" s="106"/>
      <c r="AR32" s="57"/>
      <c r="AS32" s="57"/>
      <c r="AT32" s="57" t="s">
        <v>1175</v>
      </c>
      <c r="AU32" s="57" t="s">
        <v>1176</v>
      </c>
      <c r="AV32" s="57" t="s">
        <v>1177</v>
      </c>
      <c r="AW32" s="57"/>
      <c r="AX32" s="57"/>
      <c r="AY32" s="57"/>
      <c r="AZ32" s="57"/>
      <c r="BA32" s="57"/>
      <c r="BB32" s="57"/>
    </row>
    <row r="33" spans="1:54" ht="12" customHeight="1">
      <c r="A33" s="1629"/>
      <c r="B33" s="119"/>
      <c r="C33" s="57"/>
      <c r="D33" s="57"/>
      <c r="E33" s="103"/>
      <c r="F33" s="119"/>
      <c r="G33" s="57"/>
      <c r="H33" s="103"/>
      <c r="I33" s="105"/>
      <c r="J33" s="58"/>
      <c r="K33" s="58"/>
      <c r="L33" s="185"/>
      <c r="M33" s="119"/>
      <c r="N33" s="57"/>
      <c r="O33" s="57"/>
      <c r="P33" s="103"/>
      <c r="Q33" s="57"/>
      <c r="R33" s="57" t="s">
        <v>1178</v>
      </c>
      <c r="S33" s="57"/>
      <c r="T33" s="57" t="s">
        <v>466</v>
      </c>
      <c r="U33" s="1814"/>
      <c r="V33" s="1814"/>
      <c r="W33" s="1814"/>
      <c r="X33" s="1814"/>
      <c r="Y33" s="1814"/>
      <c r="Z33" s="1814"/>
      <c r="AA33" s="1814"/>
      <c r="AB33" s="1814"/>
      <c r="AC33" s="1814"/>
      <c r="AD33" s="1814"/>
      <c r="AE33" s="1814"/>
      <c r="AF33" s="1814"/>
      <c r="AG33" s="57" t="s">
        <v>518</v>
      </c>
      <c r="AH33" s="57"/>
      <c r="AI33" s="57"/>
      <c r="AJ33" s="57"/>
      <c r="AK33" s="105"/>
      <c r="AL33" s="58"/>
      <c r="AM33" s="58"/>
      <c r="AN33" s="58"/>
      <c r="AO33" s="119"/>
      <c r="AP33" s="57"/>
      <c r="AQ33" s="106"/>
      <c r="AR33" s="57"/>
      <c r="AS33" s="57"/>
      <c r="AT33" s="57" t="s">
        <v>1179</v>
      </c>
      <c r="AU33" s="57" t="s">
        <v>1180</v>
      </c>
      <c r="AV33" s="57" t="s">
        <v>1181</v>
      </c>
      <c r="AW33" s="57" t="s">
        <v>1182</v>
      </c>
      <c r="AX33" s="57" t="s">
        <v>1183</v>
      </c>
      <c r="AY33" s="57" t="s">
        <v>1184</v>
      </c>
      <c r="AZ33" s="57" t="s">
        <v>1185</v>
      </c>
      <c r="BA33" s="57" t="s">
        <v>1186</v>
      </c>
      <c r="BB33" s="57"/>
    </row>
    <row r="34" spans="1:54" ht="12" customHeight="1">
      <c r="A34" s="1629"/>
      <c r="B34" s="119"/>
      <c r="C34" s="57"/>
      <c r="D34" s="57"/>
      <c r="E34" s="103"/>
      <c r="F34" s="119"/>
      <c r="G34" s="57"/>
      <c r="H34" s="103"/>
      <c r="I34" s="119"/>
      <c r="J34" s="57"/>
      <c r="K34" s="57"/>
      <c r="L34" s="103"/>
      <c r="M34" s="119"/>
      <c r="N34" s="57"/>
      <c r="O34" s="57"/>
      <c r="P34" s="103"/>
      <c r="Q34" s="57"/>
      <c r="R34" s="57" t="s">
        <v>1187</v>
      </c>
      <c r="S34" s="57"/>
      <c r="T34" s="57"/>
      <c r="U34" s="57"/>
      <c r="V34" s="57"/>
      <c r="W34" s="57"/>
      <c r="X34" s="57"/>
      <c r="Y34" s="57"/>
      <c r="Z34" s="57"/>
      <c r="AA34" s="57"/>
      <c r="AB34" s="57"/>
      <c r="AC34" s="57"/>
      <c r="AD34" s="57"/>
      <c r="AE34" s="57"/>
      <c r="AF34" s="57"/>
      <c r="AG34" s="57"/>
      <c r="AH34" s="57"/>
      <c r="AI34" s="57"/>
      <c r="AJ34" s="57"/>
      <c r="AK34" s="105"/>
      <c r="AL34" s="58"/>
      <c r="AM34" s="58"/>
      <c r="AN34" s="58"/>
      <c r="AO34" s="119"/>
      <c r="AP34" s="57"/>
      <c r="AQ34" s="106"/>
      <c r="AR34" s="57"/>
      <c r="AS34" s="57"/>
      <c r="AT34" s="57"/>
      <c r="AU34" s="57"/>
      <c r="AV34" s="57"/>
      <c r="AW34" s="57"/>
      <c r="AX34" s="57"/>
      <c r="AY34" s="57"/>
      <c r="AZ34" s="57"/>
      <c r="BA34" s="57"/>
      <c r="BB34" s="57"/>
    </row>
    <row r="35" spans="1:54" ht="12" customHeight="1">
      <c r="A35" s="1629"/>
      <c r="B35" s="119"/>
      <c r="C35" s="57"/>
      <c r="D35" s="57"/>
      <c r="E35" s="103"/>
      <c r="F35" s="119"/>
      <c r="G35" s="57"/>
      <c r="H35" s="103"/>
      <c r="I35" s="119"/>
      <c r="J35" s="57"/>
      <c r="K35" s="57"/>
      <c r="L35" s="103"/>
      <c r="M35" s="119"/>
      <c r="N35" s="57"/>
      <c r="O35" s="57"/>
      <c r="P35" s="103"/>
      <c r="Q35" s="57"/>
      <c r="R35" s="57"/>
      <c r="S35" s="57"/>
      <c r="T35" s="57" t="s">
        <v>422</v>
      </c>
      <c r="U35" s="1814"/>
      <c r="V35" s="1814"/>
      <c r="W35" s="1814"/>
      <c r="X35" s="1814"/>
      <c r="Y35" s="1814"/>
      <c r="Z35" s="1814"/>
      <c r="AA35" s="1814"/>
      <c r="AB35" s="1814"/>
      <c r="AC35" s="1814"/>
      <c r="AD35" s="1814"/>
      <c r="AE35" s="1814"/>
      <c r="AF35" s="1814"/>
      <c r="AG35" s="57" t="s">
        <v>1019</v>
      </c>
      <c r="AH35" s="57"/>
      <c r="AI35" s="57"/>
      <c r="AJ35" s="57"/>
      <c r="AK35" s="105"/>
      <c r="AL35" s="58"/>
      <c r="AM35" s="58"/>
      <c r="AN35" s="58"/>
      <c r="AO35" s="119"/>
      <c r="AP35" s="57"/>
      <c r="AQ35" s="106"/>
      <c r="AR35" s="57"/>
      <c r="AS35" s="57"/>
      <c r="AT35" s="57" t="s">
        <v>1188</v>
      </c>
      <c r="AU35" s="57" t="s">
        <v>1189</v>
      </c>
      <c r="AV35" s="57" t="s">
        <v>1190</v>
      </c>
      <c r="AW35" s="57" t="s">
        <v>1191</v>
      </c>
      <c r="AX35" s="57"/>
      <c r="AY35" s="57"/>
      <c r="AZ35" s="57"/>
      <c r="BA35" s="57"/>
      <c r="BB35" s="57"/>
    </row>
    <row r="36" spans="1:54" ht="12" customHeight="1">
      <c r="A36" s="1629"/>
      <c r="B36" s="119"/>
      <c r="C36" s="57"/>
      <c r="D36" s="57"/>
      <c r="E36" s="103"/>
      <c r="F36" s="119"/>
      <c r="G36" s="57"/>
      <c r="H36" s="103"/>
      <c r="I36" s="119"/>
      <c r="J36" s="57"/>
      <c r="K36" s="57"/>
      <c r="L36" s="103"/>
      <c r="M36" s="119"/>
      <c r="N36" s="57"/>
      <c r="O36" s="57"/>
      <c r="P36" s="103"/>
      <c r="Q36" s="57"/>
      <c r="R36" s="57" t="s">
        <v>1192</v>
      </c>
      <c r="S36" s="57"/>
      <c r="T36" s="57"/>
      <c r="U36" s="57"/>
      <c r="V36" s="57"/>
      <c r="W36" s="57"/>
      <c r="X36" s="57"/>
      <c r="Y36" s="57"/>
      <c r="Z36" s="57"/>
      <c r="AA36" s="57"/>
      <c r="AB36" s="57"/>
      <c r="AC36" s="57"/>
      <c r="AD36" s="57"/>
      <c r="AE36" s="57"/>
      <c r="AF36" s="57"/>
      <c r="AG36" s="57"/>
      <c r="AH36" s="57"/>
      <c r="AI36" s="57"/>
      <c r="AJ36" s="57"/>
      <c r="AK36" s="105"/>
      <c r="AL36" s="58"/>
      <c r="AM36" s="58"/>
      <c r="AN36" s="58"/>
      <c r="AO36" s="119"/>
      <c r="AP36" s="57"/>
      <c r="AQ36" s="106"/>
      <c r="AR36" s="57"/>
      <c r="AS36" s="57"/>
      <c r="AT36" s="57"/>
      <c r="AU36" s="57"/>
      <c r="AV36" s="57"/>
      <c r="AW36" s="57"/>
      <c r="AX36" s="57"/>
      <c r="AY36" s="57"/>
      <c r="AZ36" s="57"/>
      <c r="BA36" s="57"/>
      <c r="BB36" s="57"/>
    </row>
    <row r="37" spans="1:54" ht="12" customHeight="1">
      <c r="A37" s="1629"/>
      <c r="B37" s="119"/>
      <c r="C37" s="57"/>
      <c r="D37" s="57"/>
      <c r="E37" s="103"/>
      <c r="F37" s="159"/>
      <c r="G37" s="104"/>
      <c r="H37" s="108"/>
      <c r="I37" s="119"/>
      <c r="J37" s="57"/>
      <c r="K37" s="57"/>
      <c r="L37" s="103"/>
      <c r="M37" s="119"/>
      <c r="N37" s="57"/>
      <c r="O37" s="57"/>
      <c r="P37" s="103"/>
      <c r="Q37" s="57"/>
      <c r="R37" s="57"/>
      <c r="S37" s="57"/>
      <c r="T37" s="57" t="s">
        <v>466</v>
      </c>
      <c r="U37" s="1814"/>
      <c r="V37" s="1814"/>
      <c r="W37" s="1814"/>
      <c r="X37" s="1814"/>
      <c r="Y37" s="1814"/>
      <c r="Z37" s="1814"/>
      <c r="AA37" s="1814"/>
      <c r="AB37" s="1814"/>
      <c r="AC37" s="1814"/>
      <c r="AD37" s="1814"/>
      <c r="AE37" s="1814"/>
      <c r="AF37" s="1814"/>
      <c r="AG37" s="57" t="s">
        <v>518</v>
      </c>
      <c r="AH37" s="57"/>
      <c r="AI37" s="57"/>
      <c r="AJ37" s="57"/>
      <c r="AK37" s="105"/>
      <c r="AL37" s="58"/>
      <c r="AM37" s="58"/>
      <c r="AN37" s="58"/>
      <c r="AO37" s="119"/>
      <c r="AP37" s="57"/>
      <c r="AQ37" s="106"/>
      <c r="AR37" s="57"/>
      <c r="AS37" s="57"/>
      <c r="AT37" s="57" t="s">
        <v>1664</v>
      </c>
      <c r="AU37" s="57" t="s">
        <v>644</v>
      </c>
      <c r="AV37" s="57" t="s">
        <v>1665</v>
      </c>
      <c r="AW37" s="57" t="s">
        <v>1666</v>
      </c>
      <c r="AX37" s="57"/>
      <c r="AY37" s="57"/>
      <c r="AZ37" s="57"/>
      <c r="BA37" s="57"/>
      <c r="BB37" s="57"/>
    </row>
    <row r="38" spans="1:54" ht="12" customHeight="1">
      <c r="A38" s="1629"/>
      <c r="B38" s="119"/>
      <c r="C38" s="57"/>
      <c r="D38" s="57"/>
      <c r="E38" s="103"/>
      <c r="F38" s="159"/>
      <c r="G38" s="104"/>
      <c r="H38" s="108"/>
      <c r="I38" s="119"/>
      <c r="J38" s="57"/>
      <c r="K38" s="57"/>
      <c r="L38" s="103"/>
      <c r="M38" s="119"/>
      <c r="N38" s="57"/>
      <c r="O38" s="57"/>
      <c r="P38" s="103"/>
      <c r="Q38" s="57" t="s">
        <v>376</v>
      </c>
      <c r="R38" s="57" t="s">
        <v>1677</v>
      </c>
      <c r="S38" s="57"/>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c r="AU38" s="57"/>
      <c r="AV38" s="57"/>
      <c r="AW38" s="57"/>
      <c r="AX38" s="57"/>
      <c r="AY38" s="57"/>
      <c r="AZ38" s="57"/>
      <c r="BA38" s="57"/>
      <c r="BB38" s="57"/>
    </row>
    <row r="39" spans="1:54" ht="12" customHeight="1">
      <c r="A39" s="1629"/>
      <c r="B39" s="119"/>
      <c r="C39" s="57"/>
      <c r="D39" s="57"/>
      <c r="E39" s="103"/>
      <c r="F39" s="119"/>
      <c r="G39" s="57"/>
      <c r="H39" s="103"/>
      <c r="I39" s="119"/>
      <c r="J39" s="57"/>
      <c r="K39" s="57"/>
      <c r="L39" s="103"/>
      <c r="M39" s="119"/>
      <c r="N39" s="57"/>
      <c r="O39" s="57"/>
      <c r="P39" s="103"/>
      <c r="Q39" s="57"/>
      <c r="R39" s="57" t="s">
        <v>1173</v>
      </c>
      <c r="S39" s="57"/>
      <c r="T39" s="57"/>
      <c r="U39" s="57"/>
      <c r="V39" s="57"/>
      <c r="W39" s="57"/>
      <c r="X39" s="57"/>
      <c r="Y39" s="57"/>
      <c r="Z39" s="57"/>
      <c r="AA39" s="57"/>
      <c r="AB39" s="57"/>
      <c r="AC39" s="57"/>
      <c r="AD39" s="57"/>
      <c r="AE39" s="57"/>
      <c r="AF39" s="57"/>
      <c r="AG39" s="57"/>
      <c r="AH39" s="57"/>
      <c r="AI39" s="57"/>
      <c r="AJ39" s="57"/>
      <c r="AK39" s="105"/>
      <c r="AL39" s="58"/>
      <c r="AM39" s="58"/>
      <c r="AN39" s="58"/>
      <c r="AO39" s="119"/>
      <c r="AP39" s="57"/>
      <c r="AQ39" s="106"/>
      <c r="AR39" s="57"/>
      <c r="AS39" s="57"/>
      <c r="AT39" s="57"/>
      <c r="AU39" s="57"/>
      <c r="AV39" s="57"/>
      <c r="AW39" s="57"/>
      <c r="AX39" s="57"/>
      <c r="AY39" s="57"/>
      <c r="AZ39" s="57"/>
      <c r="BA39" s="57"/>
      <c r="BB39" s="57"/>
    </row>
    <row r="40" spans="1:54" ht="12" customHeight="1">
      <c r="A40" s="1629"/>
      <c r="B40" s="119"/>
      <c r="C40" s="57"/>
      <c r="D40" s="57"/>
      <c r="E40" s="103"/>
      <c r="F40" s="119"/>
      <c r="G40" s="57"/>
      <c r="H40" s="103"/>
      <c r="I40" s="119"/>
      <c r="J40" s="57"/>
      <c r="K40" s="57"/>
      <c r="L40" s="103"/>
      <c r="M40" s="119"/>
      <c r="N40" s="57"/>
      <c r="O40" s="57"/>
      <c r="P40" s="103"/>
      <c r="Q40" s="57"/>
      <c r="R40" s="57" t="s">
        <v>1174</v>
      </c>
      <c r="S40" s="57"/>
      <c r="T40" s="57" t="s">
        <v>271</v>
      </c>
      <c r="U40" s="1814"/>
      <c r="V40" s="1814"/>
      <c r="W40" s="1814"/>
      <c r="X40" s="1814"/>
      <c r="Y40" s="1814"/>
      <c r="Z40" s="1814"/>
      <c r="AA40" s="1814"/>
      <c r="AB40" s="1814"/>
      <c r="AC40" s="1814"/>
      <c r="AD40" s="1814"/>
      <c r="AE40" s="1814"/>
      <c r="AF40" s="1814"/>
      <c r="AG40" s="57" t="s">
        <v>288</v>
      </c>
      <c r="AH40" s="57"/>
      <c r="AI40" s="57"/>
      <c r="AJ40" s="57"/>
      <c r="AK40" s="105"/>
      <c r="AL40" s="58"/>
      <c r="AM40" s="58"/>
      <c r="AN40" s="58"/>
      <c r="AO40" s="119"/>
      <c r="AP40" s="57"/>
      <c r="AQ40" s="106"/>
      <c r="AR40" s="57"/>
      <c r="AS40" s="57"/>
      <c r="AT40" s="57" t="s">
        <v>1175</v>
      </c>
      <c r="AU40" s="57" t="s">
        <v>1176</v>
      </c>
      <c r="AV40" s="57" t="s">
        <v>1177</v>
      </c>
      <c r="AW40" s="57"/>
      <c r="AX40" s="57"/>
      <c r="AY40" s="57"/>
      <c r="AZ40" s="57"/>
      <c r="BA40" s="57"/>
      <c r="BB40" s="57"/>
    </row>
    <row r="41" spans="1:54" ht="12" customHeight="1">
      <c r="A41" s="1629"/>
      <c r="B41" s="119"/>
      <c r="C41" s="57"/>
      <c r="D41" s="57"/>
      <c r="E41" s="103"/>
      <c r="F41" s="119"/>
      <c r="G41" s="57"/>
      <c r="H41" s="103"/>
      <c r="I41" s="119"/>
      <c r="J41" s="57"/>
      <c r="K41" s="57"/>
      <c r="L41" s="103"/>
      <c r="M41" s="119"/>
      <c r="N41" s="57"/>
      <c r="O41" s="57"/>
      <c r="P41" s="103"/>
      <c r="Q41" s="57"/>
      <c r="R41" s="57" t="s">
        <v>1178</v>
      </c>
      <c r="S41" s="57"/>
      <c r="T41" s="57" t="s">
        <v>466</v>
      </c>
      <c r="U41" s="1814"/>
      <c r="V41" s="1814"/>
      <c r="W41" s="1814"/>
      <c r="X41" s="1814"/>
      <c r="Y41" s="1814"/>
      <c r="Z41" s="1814"/>
      <c r="AA41" s="1814"/>
      <c r="AB41" s="1814"/>
      <c r="AC41" s="1814"/>
      <c r="AD41" s="1814"/>
      <c r="AE41" s="1814"/>
      <c r="AF41" s="1814"/>
      <c r="AG41" s="57" t="s">
        <v>518</v>
      </c>
      <c r="AH41" s="57"/>
      <c r="AI41" s="57"/>
      <c r="AJ41" s="57"/>
      <c r="AK41" s="105"/>
      <c r="AL41" s="58"/>
      <c r="AM41" s="58"/>
      <c r="AN41" s="58"/>
      <c r="AO41" s="119"/>
      <c r="AP41" s="57"/>
      <c r="AQ41" s="106"/>
      <c r="AR41" s="57"/>
      <c r="AS41" s="57"/>
      <c r="AT41" s="57" t="s">
        <v>1179</v>
      </c>
      <c r="AU41" s="57" t="s">
        <v>1180</v>
      </c>
      <c r="AV41" s="57" t="s">
        <v>1181</v>
      </c>
      <c r="AW41" s="57" t="s">
        <v>1182</v>
      </c>
      <c r="AX41" s="57" t="s">
        <v>1183</v>
      </c>
      <c r="AY41" s="57" t="s">
        <v>1184</v>
      </c>
      <c r="AZ41" s="57" t="s">
        <v>1185</v>
      </c>
      <c r="BA41" s="57" t="s">
        <v>1186</v>
      </c>
      <c r="BB41" s="57"/>
    </row>
    <row r="42" spans="1:54" ht="12" customHeight="1">
      <c r="A42" s="1629"/>
      <c r="B42" s="119"/>
      <c r="C42" s="57"/>
      <c r="D42" s="57"/>
      <c r="E42" s="103"/>
      <c r="F42" s="119"/>
      <c r="G42" s="57"/>
      <c r="H42" s="103"/>
      <c r="I42" s="119"/>
      <c r="J42" s="57"/>
      <c r="K42" s="57"/>
      <c r="L42" s="103"/>
      <c r="M42" s="119"/>
      <c r="N42" s="57"/>
      <c r="O42" s="57"/>
      <c r="P42" s="103"/>
      <c r="Q42" s="57"/>
      <c r="R42" s="57" t="s">
        <v>1187</v>
      </c>
      <c r="S42" s="57"/>
      <c r="T42" s="57"/>
      <c r="U42" s="57"/>
      <c r="V42" s="57"/>
      <c r="W42" s="57"/>
      <c r="X42" s="57"/>
      <c r="Y42" s="57"/>
      <c r="Z42" s="57"/>
      <c r="AA42" s="57"/>
      <c r="AB42" s="57"/>
      <c r="AC42" s="57"/>
      <c r="AD42" s="57"/>
      <c r="AE42" s="57"/>
      <c r="AF42" s="57"/>
      <c r="AG42" s="57"/>
      <c r="AH42" s="57"/>
      <c r="AI42" s="57"/>
      <c r="AJ42" s="57"/>
      <c r="AK42" s="105"/>
      <c r="AL42" s="58"/>
      <c r="AM42" s="58"/>
      <c r="AN42" s="58"/>
      <c r="AO42" s="119"/>
      <c r="AP42" s="57"/>
      <c r="AQ42" s="106"/>
      <c r="AR42" s="57"/>
      <c r="AS42" s="57"/>
      <c r="AT42" s="57"/>
      <c r="AU42" s="57"/>
      <c r="AV42" s="57"/>
      <c r="AW42" s="57"/>
      <c r="AX42" s="57"/>
      <c r="AY42" s="57"/>
      <c r="AZ42" s="57"/>
      <c r="BA42" s="57"/>
      <c r="BB42" s="57"/>
    </row>
    <row r="43" spans="1:54" ht="12" customHeight="1">
      <c r="A43" s="1629"/>
      <c r="B43" s="119"/>
      <c r="C43" s="57"/>
      <c r="D43" s="57"/>
      <c r="E43" s="103"/>
      <c r="F43" s="119"/>
      <c r="G43" s="57"/>
      <c r="H43" s="103"/>
      <c r="I43" s="119"/>
      <c r="J43" s="57"/>
      <c r="K43" s="57"/>
      <c r="L43" s="103"/>
      <c r="M43" s="119"/>
      <c r="N43" s="57"/>
      <c r="O43" s="57"/>
      <c r="P43" s="103"/>
      <c r="Q43" s="57"/>
      <c r="R43" s="57"/>
      <c r="S43" s="57"/>
      <c r="T43" s="57" t="s">
        <v>422</v>
      </c>
      <c r="U43" s="1814"/>
      <c r="V43" s="1814"/>
      <c r="W43" s="1814"/>
      <c r="X43" s="1814"/>
      <c r="Y43" s="1814"/>
      <c r="Z43" s="1814"/>
      <c r="AA43" s="1814"/>
      <c r="AB43" s="1814"/>
      <c r="AC43" s="1814"/>
      <c r="AD43" s="1814"/>
      <c r="AE43" s="1814"/>
      <c r="AF43" s="1814"/>
      <c r="AG43" s="57" t="s">
        <v>1019</v>
      </c>
      <c r="AH43" s="57"/>
      <c r="AI43" s="57"/>
      <c r="AJ43" s="57"/>
      <c r="AK43" s="105"/>
      <c r="AL43" s="58"/>
      <c r="AM43" s="58"/>
      <c r="AN43" s="58"/>
      <c r="AO43" s="119"/>
      <c r="AP43" s="57"/>
      <c r="AQ43" s="106"/>
      <c r="AR43" s="57"/>
      <c r="AS43" s="57"/>
      <c r="AT43" s="57" t="s">
        <v>1188</v>
      </c>
      <c r="AU43" s="57" t="s">
        <v>1189</v>
      </c>
      <c r="AV43" s="57" t="s">
        <v>1190</v>
      </c>
      <c r="AW43" s="57" t="s">
        <v>1191</v>
      </c>
      <c r="AX43" s="57"/>
      <c r="AY43" s="57"/>
      <c r="AZ43" s="57"/>
      <c r="BA43" s="57"/>
      <c r="BB43" s="57"/>
    </row>
    <row r="44" spans="1:54" ht="12" customHeight="1">
      <c r="A44" s="1629"/>
      <c r="B44" s="119"/>
      <c r="C44" s="57"/>
      <c r="D44" s="57"/>
      <c r="E44" s="103"/>
      <c r="F44" s="119"/>
      <c r="G44" s="57"/>
      <c r="H44" s="103"/>
      <c r="I44" s="119"/>
      <c r="J44" s="57"/>
      <c r="K44" s="57"/>
      <c r="L44" s="103"/>
      <c r="M44" s="119"/>
      <c r="N44" s="57"/>
      <c r="O44" s="57"/>
      <c r="P44" s="103"/>
      <c r="Q44" s="57"/>
      <c r="R44" s="57" t="s">
        <v>1192</v>
      </c>
      <c r="S44" s="57"/>
      <c r="T44" s="57"/>
      <c r="U44" s="57"/>
      <c r="V44" s="57"/>
      <c r="W44" s="57"/>
      <c r="X44" s="57"/>
      <c r="Y44" s="57"/>
      <c r="Z44" s="57"/>
      <c r="AA44" s="57"/>
      <c r="AB44" s="57"/>
      <c r="AC44" s="57"/>
      <c r="AD44" s="57"/>
      <c r="AE44" s="57"/>
      <c r="AF44" s="57"/>
      <c r="AG44" s="57"/>
      <c r="AH44" s="57"/>
      <c r="AI44" s="57"/>
      <c r="AJ44" s="57"/>
      <c r="AK44" s="105"/>
      <c r="AL44" s="58"/>
      <c r="AM44" s="58"/>
      <c r="AN44" s="58"/>
      <c r="AO44" s="119"/>
      <c r="AP44" s="57"/>
      <c r="AQ44" s="106"/>
      <c r="AR44" s="57"/>
      <c r="AS44" s="57"/>
      <c r="AT44" s="57"/>
      <c r="AU44" s="57"/>
      <c r="AV44" s="57"/>
      <c r="AW44" s="57"/>
      <c r="AX44" s="57"/>
      <c r="AY44" s="57"/>
      <c r="AZ44" s="57"/>
      <c r="BA44" s="57"/>
      <c r="BB44" s="57"/>
    </row>
    <row r="45" spans="1:54" ht="12" customHeight="1" thickBot="1">
      <c r="A45" s="1630"/>
      <c r="B45" s="140"/>
      <c r="C45" s="126"/>
      <c r="D45" s="126"/>
      <c r="E45" s="128"/>
      <c r="F45" s="140"/>
      <c r="G45" s="126"/>
      <c r="H45" s="128"/>
      <c r="I45" s="140"/>
      <c r="J45" s="126"/>
      <c r="K45" s="126"/>
      <c r="L45" s="128"/>
      <c r="M45" s="140"/>
      <c r="N45" s="126"/>
      <c r="O45" s="126"/>
      <c r="P45" s="128"/>
      <c r="Q45" s="126"/>
      <c r="R45" s="126"/>
      <c r="S45" s="126"/>
      <c r="T45" s="126" t="s">
        <v>466</v>
      </c>
      <c r="U45" s="1979"/>
      <c r="V45" s="1979"/>
      <c r="W45" s="1979"/>
      <c r="X45" s="1979"/>
      <c r="Y45" s="1979"/>
      <c r="Z45" s="1979"/>
      <c r="AA45" s="1979"/>
      <c r="AB45" s="1979"/>
      <c r="AC45" s="1979"/>
      <c r="AD45" s="1979"/>
      <c r="AE45" s="1979"/>
      <c r="AF45" s="1979"/>
      <c r="AG45" s="126" t="s">
        <v>518</v>
      </c>
      <c r="AH45" s="126"/>
      <c r="AI45" s="126"/>
      <c r="AJ45" s="126"/>
      <c r="AK45" s="129"/>
      <c r="AL45" s="61"/>
      <c r="AM45" s="61"/>
      <c r="AN45" s="61"/>
      <c r="AO45" s="140"/>
      <c r="AP45" s="126"/>
      <c r="AQ45" s="130"/>
      <c r="AR45" s="57"/>
      <c r="AS45" s="57"/>
      <c r="AT45" s="57" t="s">
        <v>1664</v>
      </c>
      <c r="AU45" s="57" t="s">
        <v>644</v>
      </c>
      <c r="AV45" s="57" t="s">
        <v>1665</v>
      </c>
      <c r="AW45" s="57" t="s">
        <v>1666</v>
      </c>
      <c r="AX45" s="57"/>
      <c r="AY45" s="57"/>
      <c r="AZ45" s="57"/>
      <c r="BA45" s="57"/>
      <c r="BB45" s="57"/>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8">
    <mergeCell ref="U45:AF45"/>
    <mergeCell ref="U35:AF35"/>
    <mergeCell ref="U37:AF37"/>
    <mergeCell ref="U40:AF40"/>
    <mergeCell ref="U41:AF41"/>
    <mergeCell ref="F13:H13"/>
    <mergeCell ref="F16:H16"/>
    <mergeCell ref="F21:H21"/>
    <mergeCell ref="F24:H24"/>
    <mergeCell ref="U43:AF43"/>
    <mergeCell ref="AK11:AN11"/>
    <mergeCell ref="AO11:AQ11"/>
    <mergeCell ref="B11:E11"/>
    <mergeCell ref="F11:H11"/>
    <mergeCell ref="I11:L11"/>
    <mergeCell ref="M11:P11"/>
    <mergeCell ref="A12:A45"/>
    <mergeCell ref="B16:E16"/>
    <mergeCell ref="AC13:AF13"/>
    <mergeCell ref="I14:L14"/>
    <mergeCell ref="AC14:AF14"/>
    <mergeCell ref="U15:AF15"/>
    <mergeCell ref="AC17:AF17"/>
    <mergeCell ref="AC18:AF18"/>
    <mergeCell ref="B26:E26"/>
    <mergeCell ref="U19:AF19"/>
    <mergeCell ref="U27:AF27"/>
    <mergeCell ref="U29:AF29"/>
    <mergeCell ref="U32:AF32"/>
    <mergeCell ref="U33:AF33"/>
    <mergeCell ref="Y20:AF20"/>
    <mergeCell ref="Y21:AF21"/>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16">
    <dataValidation type="list" allowBlank="1" showInputMessage="1" showErrorMessage="1" sqref="AK12:AK14 AK22:AK24 Z23 Z25 R23 I14:L14 R25 R17:R18 R13:R14" xr:uid="{00000000-0002-0000-2200-000000000000}">
      <formula1>"■,□"</formula1>
    </dataValidation>
    <dataValidation type="list" allowBlank="1" showInputMessage="1" sqref="F24:H24 F21" xr:uid="{00000000-0002-0000-2200-000001000000}">
      <formula1>"30,25,20,15,他,なし"</formula1>
    </dataValidation>
    <dataValidation type="list" allowBlank="1" showInputMessage="1" sqref="U45:AF45" xr:uid="{00000000-0002-0000-2200-000002000000}">
      <formula1>$AS$45:$AW$45</formula1>
    </dataValidation>
    <dataValidation type="list" allowBlank="1" showInputMessage="1" sqref="U43:AF43" xr:uid="{00000000-0002-0000-2200-000003000000}">
      <formula1>$AS$43:$AW$43</formula1>
    </dataValidation>
    <dataValidation type="list" allowBlank="1" showInputMessage="1" sqref="U41:AF41" xr:uid="{00000000-0002-0000-2200-000004000000}">
      <formula1>$AS$41:$BA$41</formula1>
    </dataValidation>
    <dataValidation type="list" allowBlank="1" showInputMessage="1" sqref="U40:AF40" xr:uid="{00000000-0002-0000-2200-000005000000}">
      <formula1>$AS$40:$AV$40</formula1>
    </dataValidation>
    <dataValidation type="list" allowBlank="1" showInputMessage="1" sqref="U33:AF33" xr:uid="{00000000-0002-0000-2200-000006000000}">
      <formula1>$AS$33:$BA$33</formula1>
    </dataValidation>
    <dataValidation type="list" allowBlank="1" showInputMessage="1" sqref="U32:AF32" xr:uid="{00000000-0002-0000-2200-000007000000}">
      <formula1>$AS$32:$AV$32</formula1>
    </dataValidation>
    <dataValidation type="list" allowBlank="1" showInputMessage="1" sqref="U37:AF37" xr:uid="{00000000-0002-0000-2200-000008000000}">
      <formula1>$AS$37:$AW$37</formula1>
    </dataValidation>
    <dataValidation type="list" allowBlank="1" showInputMessage="1" sqref="U35:AF35" xr:uid="{00000000-0002-0000-2200-000009000000}">
      <formula1>$AS$35:$AW$35</formula1>
    </dataValidation>
    <dataValidation type="list" allowBlank="1" showInputMessage="1" sqref="U29:AF29" xr:uid="{00000000-0002-0000-2200-00000A000000}">
      <formula1>$AS$29:$AY$29</formula1>
    </dataValidation>
    <dataValidation type="list" allowBlank="1" showInputMessage="1" sqref="U27:AF27" xr:uid="{00000000-0002-0000-2200-00000B000000}">
      <formula1>$AS$27:$AY$27</formula1>
    </dataValidation>
    <dataValidation type="list" allowBlank="1" showInputMessage="1" sqref="U19:AF19" xr:uid="{00000000-0002-0000-2200-00000C000000}">
      <formula1>$AS$19:$AW$19</formula1>
    </dataValidation>
    <dataValidation type="list" allowBlank="1" showInputMessage="1" sqref="U15:AF15" xr:uid="{00000000-0002-0000-2200-00000D000000}">
      <formula1>$AS$15:$AW$15</formula1>
    </dataValidation>
    <dataValidation type="list" allowBlank="1" showInputMessage="1" sqref="F13:H13 F16:H16" xr:uid="{00000000-0002-0000-2200-00000E000000}">
      <formula1>"5,4,3,2,1,なし"</formula1>
    </dataValidation>
    <dataValidation type="list" allowBlank="1" showInputMessage="1" showErrorMessage="1" sqref="B16:E16 B26:E26" xr:uid="{00000000-0002-0000-2200-00000F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6" unlocked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tabColor rgb="FF92D050"/>
  </sheetPr>
  <dimension ref="A1:BA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53"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655</v>
      </c>
      <c r="AN1" s="1722"/>
      <c r="AO1" s="1722"/>
      <c r="AP1" s="1722"/>
      <c r="AQ1" s="1723"/>
      <c r="AR1" s="57"/>
      <c r="AS1" s="57"/>
      <c r="AT1" s="57"/>
      <c r="AU1" s="57"/>
      <c r="AV1" s="57"/>
      <c r="AW1" s="57"/>
      <c r="AX1" s="57"/>
      <c r="AY1" s="57"/>
      <c r="AZ1" s="57"/>
      <c r="BA1" s="57"/>
    </row>
    <row r="2" spans="1:53"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c r="AU2" s="57"/>
      <c r="AV2" s="57"/>
      <c r="AW2" s="57"/>
      <c r="AX2" s="57"/>
      <c r="AY2" s="57"/>
      <c r="AZ2" s="57"/>
      <c r="BA2" s="57"/>
    </row>
    <row r="3" spans="1:53"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c r="AU3" s="57"/>
      <c r="AV3" s="57"/>
      <c r="AW3" s="57"/>
      <c r="AX3" s="57"/>
      <c r="AY3" s="57"/>
      <c r="AZ3" s="57"/>
      <c r="BA3" s="57"/>
    </row>
    <row r="4" spans="1:53"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c r="AU4" s="57"/>
      <c r="AV4" s="57"/>
      <c r="AW4" s="57"/>
      <c r="AX4" s="57"/>
      <c r="AY4" s="57"/>
      <c r="AZ4" s="57"/>
      <c r="BA4" s="57"/>
    </row>
    <row r="5" spans="1:53"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c r="AU5" s="57"/>
      <c r="AV5" s="57"/>
      <c r="AW5" s="57"/>
      <c r="AX5" s="57"/>
      <c r="AY5" s="57"/>
      <c r="AZ5" s="57"/>
      <c r="BA5" s="57"/>
    </row>
    <row r="6" spans="1:5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1:53"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
      <c r="AM7" s="57"/>
      <c r="AN7" s="57"/>
      <c r="AO7" s="120"/>
      <c r="AP7" s="120"/>
      <c r="AQ7" s="120" t="s">
        <v>2692</v>
      </c>
      <c r="AR7" s="57"/>
      <c r="AS7" s="57"/>
      <c r="AT7" s="57"/>
      <c r="AU7" s="57"/>
      <c r="AV7" s="57"/>
      <c r="AW7" s="57"/>
      <c r="AX7" s="57"/>
      <c r="AY7" s="57"/>
      <c r="AZ7" s="57"/>
      <c r="BA7" s="57"/>
    </row>
    <row r="8" spans="1:53"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
      <c r="AM8" s="57"/>
      <c r="AN8" s="57"/>
      <c r="AO8" s="120"/>
      <c r="AP8" s="120"/>
      <c r="AQ8" s="120"/>
      <c r="AR8" s="57"/>
      <c r="AS8" s="57"/>
      <c r="AT8" s="57"/>
      <c r="AU8" s="57"/>
      <c r="AV8" s="57"/>
      <c r="AW8" s="57"/>
      <c r="AX8" s="57"/>
      <c r="AY8" s="57"/>
      <c r="AZ8" s="57"/>
      <c r="BA8" s="57"/>
    </row>
    <row r="9" spans="1:53" ht="12" customHeight="1" thickBot="1">
      <c r="A9" s="150" t="s">
        <v>1524</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
      <c r="AM9" s="57"/>
      <c r="AN9" s="57"/>
      <c r="AO9" s="57"/>
      <c r="AP9" s="57"/>
      <c r="AQ9" s="57"/>
      <c r="AR9" s="57"/>
      <c r="AS9" s="57"/>
      <c r="AT9" s="57"/>
      <c r="AU9" s="57"/>
      <c r="AV9" s="57"/>
      <c r="AW9" s="57"/>
      <c r="AX9" s="57"/>
      <c r="AY9" s="57"/>
      <c r="AZ9" s="57"/>
      <c r="BA9" s="57"/>
    </row>
    <row r="10" spans="1:53"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c r="AR10" s="57"/>
      <c r="AS10" s="57"/>
      <c r="AT10" s="57"/>
      <c r="AU10" s="57"/>
      <c r="AV10" s="57"/>
      <c r="AW10" s="57"/>
      <c r="AX10" s="57"/>
      <c r="AY10" s="57"/>
      <c r="AZ10" s="57"/>
      <c r="BA10" s="57"/>
    </row>
    <row r="11" spans="1:53"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963"/>
      <c r="AM11" s="1963"/>
      <c r="AN11" s="1964"/>
      <c r="AO11" s="1641" t="s">
        <v>1827</v>
      </c>
      <c r="AP11" s="1642"/>
      <c r="AQ11" s="1647"/>
      <c r="AR11" s="57"/>
      <c r="AS11" s="57"/>
      <c r="AT11" s="57"/>
      <c r="AU11" s="57"/>
      <c r="AV11" s="57"/>
      <c r="AW11" s="57"/>
      <c r="AX11" s="57"/>
      <c r="AY11" s="57"/>
      <c r="AZ11" s="57"/>
      <c r="BA11" s="57"/>
    </row>
    <row r="12" spans="1:53" ht="12" customHeight="1">
      <c r="A12" s="1628" t="s">
        <v>1257</v>
      </c>
      <c r="B12" s="149" t="s">
        <v>1525</v>
      </c>
      <c r="C12" s="150"/>
      <c r="D12" s="150"/>
      <c r="E12" s="151"/>
      <c r="F12" s="525" t="s">
        <v>25</v>
      </c>
      <c r="G12" s="141"/>
      <c r="H12" s="172"/>
      <c r="I12" s="183" t="s">
        <v>657</v>
      </c>
      <c r="J12" s="59"/>
      <c r="K12" s="59"/>
      <c r="L12" s="184"/>
      <c r="M12" s="525" t="s">
        <v>649</v>
      </c>
      <c r="N12" s="141"/>
      <c r="O12" s="141"/>
      <c r="P12" s="172"/>
      <c r="Q12" s="141" t="s">
        <v>555</v>
      </c>
      <c r="R12" s="141" t="s">
        <v>1683</v>
      </c>
      <c r="S12" s="141"/>
      <c r="T12" s="141"/>
      <c r="U12" s="141"/>
      <c r="V12" s="141"/>
      <c r="W12" s="141"/>
      <c r="X12" s="141"/>
      <c r="Y12" s="141"/>
      <c r="Z12" s="141"/>
      <c r="AA12" s="141"/>
      <c r="AB12" s="141"/>
      <c r="AC12" s="141"/>
      <c r="AD12" s="141"/>
      <c r="AE12" s="141"/>
      <c r="AF12" s="141"/>
      <c r="AG12" s="141"/>
      <c r="AH12" s="141"/>
      <c r="AI12" s="141"/>
      <c r="AJ12" s="141"/>
      <c r="AK12" s="693" t="s">
        <v>1107</v>
      </c>
      <c r="AL12" s="59" t="s">
        <v>1039</v>
      </c>
      <c r="AM12" s="59"/>
      <c r="AN12" s="59"/>
      <c r="AO12" s="525" t="s">
        <v>1682</v>
      </c>
      <c r="AP12" s="141" t="s">
        <v>1829</v>
      </c>
      <c r="AQ12" s="526"/>
      <c r="AR12" s="57"/>
      <c r="AS12" s="57"/>
      <c r="AT12" s="57"/>
      <c r="AU12" s="57"/>
      <c r="AV12" s="57"/>
      <c r="AW12" s="57"/>
      <c r="AX12" s="57"/>
      <c r="AY12" s="57"/>
      <c r="AZ12" s="57"/>
      <c r="BA12" s="57"/>
    </row>
    <row r="13" spans="1:53" ht="12" customHeight="1">
      <c r="A13" s="1629"/>
      <c r="B13" s="119" t="s">
        <v>651</v>
      </c>
      <c r="C13" s="57"/>
      <c r="D13" s="57"/>
      <c r="E13" s="103"/>
      <c r="F13" s="1680"/>
      <c r="G13" s="1649"/>
      <c r="H13" s="1681"/>
      <c r="I13" s="119"/>
      <c r="J13" s="57"/>
      <c r="K13" s="57"/>
      <c r="L13" s="103"/>
      <c r="M13" s="119" t="s">
        <v>650</v>
      </c>
      <c r="N13" s="57"/>
      <c r="O13" s="57"/>
      <c r="P13" s="103"/>
      <c r="Q13" s="57"/>
      <c r="R13" s="683" t="s">
        <v>1053</v>
      </c>
      <c r="S13" s="57" t="s">
        <v>1646</v>
      </c>
      <c r="T13" s="57"/>
      <c r="U13" s="57"/>
      <c r="V13" s="57"/>
      <c r="W13" s="57"/>
      <c r="X13" s="57"/>
      <c r="Y13" s="57" t="s">
        <v>1651</v>
      </c>
      <c r="Z13" s="57"/>
      <c r="AA13" s="57"/>
      <c r="AB13" s="57" t="s">
        <v>266</v>
      </c>
      <c r="AC13" s="1649"/>
      <c r="AD13" s="1649"/>
      <c r="AE13" s="1649"/>
      <c r="AF13" s="1649"/>
      <c r="AG13" s="57" t="s">
        <v>1574</v>
      </c>
      <c r="AH13" s="57"/>
      <c r="AI13" s="57"/>
      <c r="AJ13" s="57"/>
      <c r="AK13" s="682" t="s">
        <v>1107</v>
      </c>
      <c r="AL13" s="58" t="s">
        <v>1618</v>
      </c>
      <c r="AM13" s="58"/>
      <c r="AN13" s="58"/>
      <c r="AO13" s="119" t="s">
        <v>1392</v>
      </c>
      <c r="AP13" s="57" t="s">
        <v>1830</v>
      </c>
      <c r="AQ13" s="106"/>
      <c r="AR13" s="57"/>
      <c r="AS13" s="57"/>
      <c r="AT13" s="57"/>
      <c r="AU13" s="57"/>
      <c r="AV13" s="57"/>
      <c r="AW13" s="57"/>
      <c r="AX13" s="57"/>
      <c r="AY13" s="57"/>
      <c r="AZ13" s="57"/>
      <c r="BA13" s="57"/>
    </row>
    <row r="14" spans="1:53" ht="12" customHeight="1">
      <c r="A14" s="1629"/>
      <c r="B14" s="119" t="s">
        <v>1335</v>
      </c>
      <c r="C14" s="57"/>
      <c r="D14" s="57"/>
      <c r="E14" s="103"/>
      <c r="F14" s="119"/>
      <c r="G14" s="57"/>
      <c r="H14" s="103"/>
      <c r="I14" s="1682" t="s">
        <v>1107</v>
      </c>
      <c r="J14" s="1650"/>
      <c r="K14" s="1650"/>
      <c r="L14" s="1766"/>
      <c r="M14" s="656"/>
      <c r="N14" s="657"/>
      <c r="O14" s="657"/>
      <c r="P14" s="658"/>
      <c r="Q14" s="57"/>
      <c r="R14" s="683" t="s">
        <v>554</v>
      </c>
      <c r="S14" s="57" t="s">
        <v>1526</v>
      </c>
      <c r="T14" s="57"/>
      <c r="U14" s="57"/>
      <c r="V14" s="57"/>
      <c r="W14" s="57"/>
      <c r="X14" s="57"/>
      <c r="Y14" s="57" t="s">
        <v>1651</v>
      </c>
      <c r="Z14" s="57"/>
      <c r="AA14" s="57"/>
      <c r="AB14" s="57" t="s">
        <v>266</v>
      </c>
      <c r="AC14" s="1649"/>
      <c r="AD14" s="1649"/>
      <c r="AE14" s="1649"/>
      <c r="AF14" s="1649"/>
      <c r="AG14" s="57" t="s">
        <v>1574</v>
      </c>
      <c r="AH14" s="57"/>
      <c r="AI14" s="57"/>
      <c r="AJ14" s="57"/>
      <c r="AK14" s="682" t="s">
        <v>1107</v>
      </c>
      <c r="AL14" s="58" t="s">
        <v>366</v>
      </c>
      <c r="AM14" s="58"/>
      <c r="AN14" s="58"/>
      <c r="AO14" s="119"/>
      <c r="AP14" s="57"/>
      <c r="AQ14" s="106"/>
      <c r="AR14" s="57"/>
      <c r="AS14" s="57"/>
      <c r="AT14" s="57"/>
      <c r="AU14" s="57"/>
      <c r="AV14" s="57"/>
      <c r="AW14" s="57"/>
      <c r="AX14" s="57"/>
      <c r="AY14" s="57"/>
      <c r="AZ14" s="57"/>
      <c r="BA14" s="57"/>
    </row>
    <row r="15" spans="1:53" ht="12" customHeight="1">
      <c r="A15" s="1629"/>
      <c r="B15" s="119"/>
      <c r="C15" s="57"/>
      <c r="D15" s="57"/>
      <c r="E15" s="103"/>
      <c r="F15" s="119" t="s">
        <v>26</v>
      </c>
      <c r="G15" s="57"/>
      <c r="H15" s="103"/>
      <c r="I15" s="119" t="s">
        <v>163</v>
      </c>
      <c r="J15" s="57"/>
      <c r="K15" s="57"/>
      <c r="L15" s="103"/>
      <c r="M15" s="656"/>
      <c r="N15" s="657"/>
      <c r="O15" s="657"/>
      <c r="P15" s="658"/>
      <c r="Q15" s="57"/>
      <c r="R15" s="57" t="s">
        <v>1684</v>
      </c>
      <c r="S15" s="57"/>
      <c r="T15" s="57" t="s">
        <v>917</v>
      </c>
      <c r="U15" s="1649"/>
      <c r="V15" s="1649"/>
      <c r="W15" s="1649"/>
      <c r="X15" s="1649"/>
      <c r="Y15" s="1649"/>
      <c r="Z15" s="1649"/>
      <c r="AA15" s="1649"/>
      <c r="AB15" s="1649"/>
      <c r="AC15" s="1649"/>
      <c r="AD15" s="1649"/>
      <c r="AE15" s="1649"/>
      <c r="AF15" s="1649"/>
      <c r="AG15" s="57" t="s">
        <v>918</v>
      </c>
      <c r="AH15" s="57"/>
      <c r="AI15" s="57"/>
      <c r="AJ15" s="57"/>
      <c r="AK15" s="105"/>
      <c r="AL15" s="58"/>
      <c r="AM15" s="58"/>
      <c r="AN15" s="58"/>
      <c r="AO15" s="119"/>
      <c r="AP15" s="57"/>
      <c r="AQ15" s="106"/>
      <c r="AR15" s="57"/>
      <c r="AS15" s="57"/>
      <c r="AT15" s="57" t="s">
        <v>1685</v>
      </c>
      <c r="AU15" s="57" t="s">
        <v>1686</v>
      </c>
      <c r="AV15" s="57" t="s">
        <v>1160</v>
      </c>
      <c r="AW15" s="57" t="s">
        <v>410</v>
      </c>
      <c r="AX15" s="57"/>
      <c r="AY15" s="57"/>
      <c r="AZ15" s="57"/>
      <c r="BA15" s="57"/>
    </row>
    <row r="16" spans="1:53" ht="12" customHeight="1">
      <c r="A16" s="1629"/>
      <c r="B16" s="1686" t="str">
        <f>IF(自己評価書表紙!A59="□","■選択無","□選択無")</f>
        <v>■選択無</v>
      </c>
      <c r="C16" s="1687"/>
      <c r="D16" s="1687"/>
      <c r="E16" s="1692"/>
      <c r="F16" s="1680"/>
      <c r="G16" s="1649"/>
      <c r="H16" s="1681"/>
      <c r="I16" s="119"/>
      <c r="J16" s="57"/>
      <c r="K16" s="57"/>
      <c r="L16" s="103"/>
      <c r="M16" s="656"/>
      <c r="N16" s="657"/>
      <c r="O16" s="657"/>
      <c r="P16" s="658"/>
      <c r="Q16" s="57" t="s">
        <v>417</v>
      </c>
      <c r="R16" s="57" t="s">
        <v>1161</v>
      </c>
      <c r="S16" s="57"/>
      <c r="T16" s="57"/>
      <c r="U16" s="57"/>
      <c r="V16" s="57"/>
      <c r="W16" s="57"/>
      <c r="X16" s="57"/>
      <c r="Y16" s="57"/>
      <c r="Z16" s="57"/>
      <c r="AA16" s="57"/>
      <c r="AB16" s="57"/>
      <c r="AC16" s="57"/>
      <c r="AD16" s="57"/>
      <c r="AE16" s="57"/>
      <c r="AF16" s="57"/>
      <c r="AG16" s="57"/>
      <c r="AH16" s="57"/>
      <c r="AI16" s="57"/>
      <c r="AJ16" s="57"/>
      <c r="AK16" s="105"/>
      <c r="AL16" s="58"/>
      <c r="AM16" s="58"/>
      <c r="AN16" s="58"/>
      <c r="AO16" s="119"/>
      <c r="AP16" s="57"/>
      <c r="AQ16" s="106"/>
      <c r="AR16" s="57"/>
      <c r="AS16" s="57"/>
      <c r="AT16" s="57"/>
      <c r="AU16" s="57"/>
      <c r="AV16" s="57"/>
      <c r="AW16" s="57"/>
      <c r="AX16" s="57"/>
      <c r="AY16" s="57"/>
      <c r="AZ16" s="57"/>
      <c r="BA16" s="57"/>
    </row>
    <row r="17" spans="1:53" ht="12" customHeight="1">
      <c r="A17" s="1629"/>
      <c r="B17" s="119"/>
      <c r="C17" s="57"/>
      <c r="D17" s="57"/>
      <c r="E17" s="103"/>
      <c r="F17" s="119"/>
      <c r="G17" s="57"/>
      <c r="H17" s="103"/>
      <c r="I17" s="119"/>
      <c r="J17" s="57"/>
      <c r="K17" s="57"/>
      <c r="L17" s="103"/>
      <c r="M17" s="656" t="s">
        <v>652</v>
      </c>
      <c r="N17" s="657"/>
      <c r="O17" s="657"/>
      <c r="P17" s="658"/>
      <c r="Q17" s="57"/>
      <c r="R17" s="683" t="s">
        <v>1090</v>
      </c>
      <c r="S17" s="57" t="s">
        <v>1646</v>
      </c>
      <c r="T17" s="57"/>
      <c r="U17" s="57"/>
      <c r="V17" s="57"/>
      <c r="W17" s="57"/>
      <c r="X17" s="57"/>
      <c r="Y17" s="57" t="s">
        <v>1651</v>
      </c>
      <c r="Z17" s="57"/>
      <c r="AA17" s="57"/>
      <c r="AB17" s="57" t="s">
        <v>266</v>
      </c>
      <c r="AC17" s="1649"/>
      <c r="AD17" s="1649"/>
      <c r="AE17" s="1649"/>
      <c r="AF17" s="1649"/>
      <c r="AG17" s="57" t="s">
        <v>1574</v>
      </c>
      <c r="AH17" s="57"/>
      <c r="AI17" s="57"/>
      <c r="AJ17" s="57"/>
      <c r="AK17" s="105"/>
      <c r="AL17" s="58"/>
      <c r="AM17" s="58"/>
      <c r="AN17" s="58"/>
      <c r="AO17" s="119"/>
      <c r="AP17" s="57"/>
      <c r="AQ17" s="106"/>
      <c r="AR17" s="57"/>
      <c r="AS17" s="57"/>
      <c r="AT17" s="57"/>
      <c r="AU17" s="57"/>
      <c r="AV17" s="57"/>
      <c r="AW17" s="57"/>
      <c r="AX17" s="57"/>
      <c r="AY17" s="57"/>
      <c r="AZ17" s="57"/>
      <c r="BA17" s="57"/>
    </row>
    <row r="18" spans="1:53" ht="12" customHeight="1">
      <c r="A18" s="1629"/>
      <c r="B18" s="119"/>
      <c r="C18" s="57"/>
      <c r="D18" s="57"/>
      <c r="E18" s="103"/>
      <c r="F18" s="119"/>
      <c r="G18" s="57"/>
      <c r="H18" s="103"/>
      <c r="I18" s="119"/>
      <c r="J18" s="57"/>
      <c r="K18" s="57"/>
      <c r="L18" s="103"/>
      <c r="M18" s="656" t="s">
        <v>1527</v>
      </c>
      <c r="N18" s="657"/>
      <c r="O18" s="657"/>
      <c r="P18" s="658"/>
      <c r="Q18" s="57"/>
      <c r="R18" s="683" t="s">
        <v>603</v>
      </c>
      <c r="S18" s="57" t="s">
        <v>1528</v>
      </c>
      <c r="T18" s="57"/>
      <c r="U18" s="57"/>
      <c r="V18" s="57"/>
      <c r="W18" s="57"/>
      <c r="X18" s="57"/>
      <c r="Y18" s="57" t="s">
        <v>1651</v>
      </c>
      <c r="Z18" s="57"/>
      <c r="AA18" s="57"/>
      <c r="AB18" s="57" t="s">
        <v>266</v>
      </c>
      <c r="AC18" s="1649"/>
      <c r="AD18" s="1649"/>
      <c r="AE18" s="1649"/>
      <c r="AF18" s="1649"/>
      <c r="AG18" s="57" t="s">
        <v>1574</v>
      </c>
      <c r="AH18" s="57"/>
      <c r="AI18" s="57"/>
      <c r="AJ18" s="57"/>
      <c r="AK18" s="105"/>
      <c r="AL18" s="58"/>
      <c r="AM18" s="58"/>
      <c r="AN18" s="58"/>
      <c r="AO18" s="119"/>
      <c r="AP18" s="57"/>
      <c r="AQ18" s="106"/>
      <c r="AR18" s="57"/>
      <c r="AS18" s="57"/>
      <c r="AT18" s="57"/>
      <c r="AU18" s="57"/>
      <c r="AV18" s="57"/>
      <c r="AW18" s="57"/>
      <c r="AX18" s="57"/>
      <c r="AY18" s="57"/>
      <c r="AZ18" s="57"/>
      <c r="BA18" s="57"/>
    </row>
    <row r="19" spans="1:53" ht="12" customHeight="1">
      <c r="A19" s="1629"/>
      <c r="B19" s="168"/>
      <c r="C19" s="169"/>
      <c r="D19" s="169"/>
      <c r="E19" s="574"/>
      <c r="F19" s="168"/>
      <c r="G19" s="169"/>
      <c r="H19" s="574"/>
      <c r="I19" s="119"/>
      <c r="J19" s="57"/>
      <c r="K19" s="57"/>
      <c r="L19" s="103"/>
      <c r="M19" s="656" t="s">
        <v>1529</v>
      </c>
      <c r="N19" s="657"/>
      <c r="O19" s="657"/>
      <c r="P19" s="658"/>
      <c r="Q19" s="187"/>
      <c r="R19" s="187" t="s">
        <v>1684</v>
      </c>
      <c r="S19" s="187"/>
      <c r="T19" s="187" t="s">
        <v>917</v>
      </c>
      <c r="U19" s="1978"/>
      <c r="V19" s="1978"/>
      <c r="W19" s="1978"/>
      <c r="X19" s="1978"/>
      <c r="Y19" s="1978"/>
      <c r="Z19" s="1978"/>
      <c r="AA19" s="1978"/>
      <c r="AB19" s="1978"/>
      <c r="AC19" s="1978"/>
      <c r="AD19" s="1978"/>
      <c r="AE19" s="1978"/>
      <c r="AF19" s="1978"/>
      <c r="AG19" s="187" t="s">
        <v>918</v>
      </c>
      <c r="AH19" s="187"/>
      <c r="AI19" s="187"/>
      <c r="AJ19" s="655"/>
      <c r="AK19" s="105"/>
      <c r="AL19" s="58"/>
      <c r="AM19" s="58"/>
      <c r="AN19" s="58"/>
      <c r="AO19" s="119"/>
      <c r="AP19" s="57"/>
      <c r="AQ19" s="106"/>
      <c r="AR19" s="57"/>
      <c r="AS19" s="57"/>
      <c r="AT19" s="57" t="s">
        <v>1685</v>
      </c>
      <c r="AU19" s="57" t="s">
        <v>1686</v>
      </c>
      <c r="AV19" s="57" t="s">
        <v>1160</v>
      </c>
      <c r="AW19" s="57" t="s">
        <v>410</v>
      </c>
      <c r="AX19" s="57"/>
      <c r="AY19" s="57"/>
      <c r="AZ19" s="57"/>
      <c r="BA19" s="57"/>
    </row>
    <row r="20" spans="1:53" ht="12" customHeight="1">
      <c r="A20" s="1629"/>
      <c r="B20" s="149" t="s">
        <v>1530</v>
      </c>
      <c r="C20" s="150"/>
      <c r="D20" s="150"/>
      <c r="E20" s="151"/>
      <c r="F20" s="159" t="s">
        <v>25</v>
      </c>
      <c r="G20" s="104"/>
      <c r="H20" s="108"/>
      <c r="I20" s="105"/>
      <c r="J20" s="58"/>
      <c r="K20" s="58"/>
      <c r="L20" s="185"/>
      <c r="M20" s="656" t="s">
        <v>1531</v>
      </c>
      <c r="N20" s="657"/>
      <c r="O20" s="657"/>
      <c r="P20" s="658"/>
      <c r="Q20" s="57" t="s">
        <v>417</v>
      </c>
      <c r="R20" s="103" t="s">
        <v>1162</v>
      </c>
      <c r="S20" s="57"/>
      <c r="T20" s="57"/>
      <c r="U20" s="57"/>
      <c r="V20" s="57"/>
      <c r="W20" s="57"/>
      <c r="X20" s="57" t="s">
        <v>444</v>
      </c>
      <c r="Y20" s="1759"/>
      <c r="Z20" s="1759"/>
      <c r="AA20" s="1759"/>
      <c r="AB20" s="1759"/>
      <c r="AC20" s="1759"/>
      <c r="AD20" s="1759"/>
      <c r="AE20" s="1759"/>
      <c r="AF20" s="1759"/>
      <c r="AG20" s="57" t="s">
        <v>446</v>
      </c>
      <c r="AH20" s="57"/>
      <c r="AI20" s="57"/>
      <c r="AJ20" s="57"/>
      <c r="AK20" s="105"/>
      <c r="AL20" s="58"/>
      <c r="AM20" s="58"/>
      <c r="AN20" s="58"/>
      <c r="AO20" s="119"/>
      <c r="AP20" s="57"/>
      <c r="AQ20" s="106"/>
      <c r="AR20" s="57"/>
      <c r="AS20" s="57"/>
      <c r="AT20" s="57"/>
      <c r="AU20" s="57"/>
      <c r="AV20" s="57"/>
      <c r="AW20" s="57"/>
      <c r="AX20" s="57"/>
      <c r="AY20" s="57"/>
      <c r="AZ20" s="57"/>
      <c r="BA20" s="57"/>
    </row>
    <row r="21" spans="1:53" ht="12" customHeight="1">
      <c r="A21" s="1629"/>
      <c r="B21" s="119" t="s">
        <v>651</v>
      </c>
      <c r="C21" s="57"/>
      <c r="D21" s="57"/>
      <c r="E21" s="103"/>
      <c r="F21" s="1680"/>
      <c r="G21" s="1649"/>
      <c r="H21" s="1681"/>
      <c r="I21" s="119"/>
      <c r="J21" s="57"/>
      <c r="K21" s="57"/>
      <c r="L21" s="103"/>
      <c r="M21" s="656" t="s">
        <v>1532</v>
      </c>
      <c r="N21" s="657"/>
      <c r="O21" s="657"/>
      <c r="P21" s="658"/>
      <c r="Q21" s="57" t="s">
        <v>1038</v>
      </c>
      <c r="R21" s="103" t="s">
        <v>1163</v>
      </c>
      <c r="S21" s="57"/>
      <c r="T21" s="57"/>
      <c r="U21" s="57"/>
      <c r="V21" s="57"/>
      <c r="W21" s="57"/>
      <c r="X21" s="57" t="s">
        <v>444</v>
      </c>
      <c r="Y21" s="1755"/>
      <c r="Z21" s="1755"/>
      <c r="AA21" s="1755"/>
      <c r="AB21" s="1755"/>
      <c r="AC21" s="1755"/>
      <c r="AD21" s="1755"/>
      <c r="AE21" s="1755"/>
      <c r="AF21" s="1755"/>
      <c r="AG21" s="57" t="s">
        <v>446</v>
      </c>
      <c r="AH21" s="57"/>
      <c r="AI21" s="57"/>
      <c r="AJ21" s="103"/>
      <c r="AK21" s="105"/>
      <c r="AL21" s="58"/>
      <c r="AM21" s="58"/>
      <c r="AN21" s="58"/>
      <c r="AO21" s="122"/>
      <c r="AP21" s="111"/>
      <c r="AQ21" s="114"/>
      <c r="AR21" s="57"/>
      <c r="AS21" s="57"/>
      <c r="AT21" s="57"/>
      <c r="AU21" s="57"/>
      <c r="AV21" s="57"/>
      <c r="AW21" s="57"/>
      <c r="AX21" s="57"/>
      <c r="AY21" s="57"/>
      <c r="AZ21" s="57"/>
      <c r="BA21" s="57"/>
    </row>
    <row r="22" spans="1:53" ht="12" customHeight="1">
      <c r="A22" s="1629"/>
      <c r="B22" s="119" t="s">
        <v>1533</v>
      </c>
      <c r="C22" s="57"/>
      <c r="D22" s="57"/>
      <c r="E22" s="103"/>
      <c r="F22" s="119"/>
      <c r="G22" s="57"/>
      <c r="H22" s="103"/>
      <c r="I22" s="105"/>
      <c r="J22" s="58"/>
      <c r="K22" s="58"/>
      <c r="L22" s="185"/>
      <c r="M22" s="138" t="s">
        <v>653</v>
      </c>
      <c r="N22" s="109"/>
      <c r="O22" s="109"/>
      <c r="P22" s="110"/>
      <c r="Q22" s="109" t="s">
        <v>555</v>
      </c>
      <c r="R22" s="109" t="s">
        <v>1662</v>
      </c>
      <c r="S22" s="109"/>
      <c r="T22" s="109"/>
      <c r="U22" s="109"/>
      <c r="V22" s="109"/>
      <c r="W22" s="109"/>
      <c r="X22" s="109"/>
      <c r="Y22" s="109"/>
      <c r="Z22" s="109"/>
      <c r="AA22" s="109"/>
      <c r="AB22" s="109"/>
      <c r="AC22" s="109"/>
      <c r="AD22" s="109"/>
      <c r="AE22" s="109"/>
      <c r="AF22" s="109"/>
      <c r="AG22" s="109"/>
      <c r="AH22" s="109"/>
      <c r="AI22" s="109"/>
      <c r="AJ22" s="109"/>
      <c r="AK22" s="685" t="s">
        <v>1107</v>
      </c>
      <c r="AL22" s="153" t="s">
        <v>1132</v>
      </c>
      <c r="AM22" s="153"/>
      <c r="AN22" s="153"/>
      <c r="AO22" s="138" t="s">
        <v>3</v>
      </c>
      <c r="AP22" s="109" t="s">
        <v>1829</v>
      </c>
      <c r="AQ22" s="533"/>
      <c r="AR22" s="57"/>
      <c r="AS22" s="57"/>
      <c r="AT22" s="57"/>
      <c r="AU22" s="57"/>
      <c r="AV22" s="57"/>
      <c r="AW22" s="57"/>
      <c r="AX22" s="57"/>
      <c r="AY22" s="57"/>
      <c r="AZ22" s="57"/>
      <c r="BA22" s="57"/>
    </row>
    <row r="23" spans="1:53" ht="12" customHeight="1">
      <c r="A23" s="1629"/>
      <c r="B23" s="119" t="s">
        <v>1534</v>
      </c>
      <c r="C23" s="57"/>
      <c r="D23" s="57"/>
      <c r="E23" s="103"/>
      <c r="F23" s="119" t="s">
        <v>26</v>
      </c>
      <c r="G23" s="57"/>
      <c r="H23" s="103"/>
      <c r="I23" s="119"/>
      <c r="J23" s="57"/>
      <c r="K23" s="57"/>
      <c r="L23" s="103"/>
      <c r="M23" s="119" t="s">
        <v>654</v>
      </c>
      <c r="N23" s="57"/>
      <c r="O23" s="57"/>
      <c r="P23" s="103"/>
      <c r="Q23" s="57"/>
      <c r="R23" s="683" t="s">
        <v>1084</v>
      </c>
      <c r="S23" s="57" t="s">
        <v>1164</v>
      </c>
      <c r="T23" s="57"/>
      <c r="U23" s="57"/>
      <c r="V23" s="57"/>
      <c r="W23" s="57"/>
      <c r="X23" s="57"/>
      <c r="Y23" s="57"/>
      <c r="Z23" s="683" t="s">
        <v>1648</v>
      </c>
      <c r="AA23" s="57" t="s">
        <v>19</v>
      </c>
      <c r="AB23" s="57"/>
      <c r="AC23" s="57"/>
      <c r="AD23" s="57"/>
      <c r="AE23" s="57"/>
      <c r="AF23" s="57"/>
      <c r="AG23" s="57"/>
      <c r="AH23" s="57"/>
      <c r="AI23" s="57"/>
      <c r="AJ23" s="103"/>
      <c r="AK23" s="682" t="s">
        <v>1107</v>
      </c>
      <c r="AL23" s="58" t="s">
        <v>1230</v>
      </c>
      <c r="AM23" s="58"/>
      <c r="AN23" s="58"/>
      <c r="AO23" s="119" t="s">
        <v>21</v>
      </c>
      <c r="AP23" s="57" t="s">
        <v>1830</v>
      </c>
      <c r="AQ23" s="106"/>
      <c r="AR23" s="57"/>
      <c r="AS23" s="57"/>
      <c r="AT23" s="57"/>
      <c r="AU23" s="57"/>
      <c r="AV23" s="57"/>
      <c r="AW23" s="57"/>
      <c r="AX23" s="57"/>
      <c r="AY23" s="57"/>
      <c r="AZ23" s="57"/>
      <c r="BA23" s="57"/>
    </row>
    <row r="24" spans="1:53" ht="12" customHeight="1">
      <c r="A24" s="1629"/>
      <c r="B24" s="119" t="s">
        <v>1165</v>
      </c>
      <c r="C24" s="57"/>
      <c r="D24" s="57"/>
      <c r="E24" s="103"/>
      <c r="F24" s="1680"/>
      <c r="G24" s="1649"/>
      <c r="H24" s="1681"/>
      <c r="I24" s="119"/>
      <c r="J24" s="57"/>
      <c r="K24" s="57"/>
      <c r="L24" s="103"/>
      <c r="M24" s="119"/>
      <c r="N24" s="57"/>
      <c r="O24" s="57"/>
      <c r="P24" s="103"/>
      <c r="Q24" s="57" t="s">
        <v>1030</v>
      </c>
      <c r="R24" s="57" t="s">
        <v>1676</v>
      </c>
      <c r="S24" s="57"/>
      <c r="T24" s="57"/>
      <c r="U24" s="57"/>
      <c r="V24" s="57"/>
      <c r="W24" s="57"/>
      <c r="X24" s="57"/>
      <c r="Y24" s="57"/>
      <c r="Z24" s="57"/>
      <c r="AA24" s="57"/>
      <c r="AB24" s="57"/>
      <c r="AC24" s="57"/>
      <c r="AD24" s="57"/>
      <c r="AE24" s="57"/>
      <c r="AF24" s="57"/>
      <c r="AG24" s="57"/>
      <c r="AH24" s="57"/>
      <c r="AI24" s="57"/>
      <c r="AJ24" s="57"/>
      <c r="AK24" s="682" t="s">
        <v>1107</v>
      </c>
      <c r="AL24" s="58" t="s">
        <v>399</v>
      </c>
      <c r="AM24" s="58"/>
      <c r="AN24" s="58"/>
      <c r="AO24" s="119"/>
      <c r="AP24" s="57"/>
      <c r="AQ24" s="106"/>
      <c r="AR24" s="57"/>
      <c r="AS24" s="57"/>
      <c r="AT24" s="57"/>
      <c r="AU24" s="57"/>
      <c r="AV24" s="57"/>
      <c r="AW24" s="57"/>
      <c r="AX24" s="57"/>
      <c r="AY24" s="57"/>
      <c r="AZ24" s="57"/>
      <c r="BA24" s="57"/>
    </row>
    <row r="25" spans="1:53" ht="12" customHeight="1">
      <c r="A25" s="1629"/>
      <c r="B25" s="119"/>
      <c r="C25" s="57"/>
      <c r="D25" s="57"/>
      <c r="E25" s="103"/>
      <c r="F25" s="107"/>
      <c r="G25" s="104"/>
      <c r="H25" s="108"/>
      <c r="I25" s="119"/>
      <c r="J25" s="57"/>
      <c r="K25" s="57"/>
      <c r="L25" s="103"/>
      <c r="M25" s="119"/>
      <c r="N25" s="57"/>
      <c r="O25" s="57"/>
      <c r="P25" s="103"/>
      <c r="Q25" s="187"/>
      <c r="R25" s="737" t="s">
        <v>930</v>
      </c>
      <c r="S25" s="187" t="s">
        <v>1164</v>
      </c>
      <c r="T25" s="187"/>
      <c r="U25" s="187"/>
      <c r="V25" s="187"/>
      <c r="W25" s="187"/>
      <c r="X25" s="187"/>
      <c r="Y25" s="187"/>
      <c r="Z25" s="737" t="s">
        <v>1648</v>
      </c>
      <c r="AA25" s="187" t="s">
        <v>19</v>
      </c>
      <c r="AB25" s="187"/>
      <c r="AC25" s="187"/>
      <c r="AD25" s="187"/>
      <c r="AE25" s="187"/>
      <c r="AF25" s="187"/>
      <c r="AG25" s="187"/>
      <c r="AH25" s="187"/>
      <c r="AI25" s="187"/>
      <c r="AJ25" s="655"/>
      <c r="AK25" s="105"/>
      <c r="AL25" s="58"/>
      <c r="AM25" s="58"/>
      <c r="AN25" s="58"/>
      <c r="AO25" s="119"/>
      <c r="AP25" s="57"/>
      <c r="AQ25" s="106"/>
      <c r="AR25" s="57"/>
      <c r="AS25" s="57"/>
      <c r="AT25" s="57"/>
      <c r="AU25" s="57"/>
      <c r="AV25" s="57"/>
      <c r="AW25" s="57"/>
      <c r="AX25" s="57"/>
      <c r="AY25" s="57"/>
      <c r="AZ25" s="57"/>
      <c r="BA25" s="57"/>
    </row>
    <row r="26" spans="1:53" ht="12" customHeight="1">
      <c r="A26" s="1629"/>
      <c r="B26" s="1686" t="str">
        <f>IF(自己評価書表紙!A59="□","■選択無","□選択無")</f>
        <v>■選択無</v>
      </c>
      <c r="C26" s="1687"/>
      <c r="D26" s="1687"/>
      <c r="E26" s="1692"/>
      <c r="F26" s="107"/>
      <c r="G26" s="104"/>
      <c r="H26" s="108"/>
      <c r="I26" s="119"/>
      <c r="J26" s="57"/>
      <c r="K26" s="57"/>
      <c r="L26" s="103"/>
      <c r="M26" s="119"/>
      <c r="N26" s="57"/>
      <c r="O26" s="57"/>
      <c r="P26" s="103"/>
      <c r="Q26" s="57" t="s">
        <v>456</v>
      </c>
      <c r="R26" s="57" t="s">
        <v>1166</v>
      </c>
      <c r="S26" s="57"/>
      <c r="T26" s="57"/>
      <c r="U26" s="57"/>
      <c r="V26" s="57"/>
      <c r="W26" s="57"/>
      <c r="X26" s="57"/>
      <c r="Y26" s="57"/>
      <c r="Z26" s="57"/>
      <c r="AA26" s="57"/>
      <c r="AB26" s="57"/>
      <c r="AC26" s="57"/>
      <c r="AD26" s="57"/>
      <c r="AE26" s="57"/>
      <c r="AF26" s="57"/>
      <c r="AG26" s="57"/>
      <c r="AH26" s="57"/>
      <c r="AI26" s="57"/>
      <c r="AJ26" s="103"/>
      <c r="AK26" s="105"/>
      <c r="AL26" s="58"/>
      <c r="AM26" s="58"/>
      <c r="AN26" s="58"/>
      <c r="AO26" s="119"/>
      <c r="AP26" s="57"/>
      <c r="AQ26" s="106"/>
      <c r="AR26" s="57"/>
      <c r="AS26" s="57"/>
      <c r="AT26" s="57"/>
      <c r="AU26" s="57"/>
      <c r="AV26" s="57"/>
      <c r="AW26" s="57"/>
      <c r="AX26" s="57"/>
      <c r="AY26" s="57"/>
      <c r="AZ26" s="57"/>
      <c r="BA26" s="57"/>
    </row>
    <row r="27" spans="1:53" ht="12" customHeight="1">
      <c r="A27" s="1629"/>
      <c r="B27" s="119"/>
      <c r="C27" s="57"/>
      <c r="D27" s="57"/>
      <c r="E27" s="103"/>
      <c r="F27" s="119"/>
      <c r="G27" s="57"/>
      <c r="H27" s="103"/>
      <c r="I27" s="119"/>
      <c r="J27" s="57"/>
      <c r="K27" s="57"/>
      <c r="L27" s="103"/>
      <c r="M27" s="119"/>
      <c r="N27" s="57"/>
      <c r="O27" s="57"/>
      <c r="P27" s="103"/>
      <c r="Q27" s="57"/>
      <c r="R27" s="57" t="s">
        <v>1684</v>
      </c>
      <c r="S27" s="57"/>
      <c r="T27" s="57" t="s">
        <v>917</v>
      </c>
      <c r="U27" s="1814"/>
      <c r="V27" s="1814"/>
      <c r="W27" s="1814"/>
      <c r="X27" s="1814"/>
      <c r="Y27" s="1814"/>
      <c r="Z27" s="1814"/>
      <c r="AA27" s="1814"/>
      <c r="AB27" s="1814"/>
      <c r="AC27" s="1814"/>
      <c r="AD27" s="1814"/>
      <c r="AE27" s="1814"/>
      <c r="AF27" s="1814"/>
      <c r="AG27" s="57" t="s">
        <v>918</v>
      </c>
      <c r="AH27" s="57"/>
      <c r="AI27" s="57"/>
      <c r="AJ27" s="57"/>
      <c r="AK27" s="105"/>
      <c r="AL27" s="58"/>
      <c r="AM27" s="58"/>
      <c r="AN27" s="58"/>
      <c r="AO27" s="119"/>
      <c r="AP27" s="57"/>
      <c r="AQ27" s="106"/>
      <c r="AR27" s="57"/>
      <c r="AS27" s="57"/>
      <c r="AT27" s="57" t="s">
        <v>1167</v>
      </c>
      <c r="AU27" s="57" t="s">
        <v>1168</v>
      </c>
      <c r="AV27" s="57" t="s">
        <v>1169</v>
      </c>
      <c r="AW27" s="57" t="s">
        <v>1170</v>
      </c>
      <c r="AX27" s="57" t="s">
        <v>1171</v>
      </c>
      <c r="AY27" s="57" t="s">
        <v>410</v>
      </c>
      <c r="AZ27" s="57"/>
      <c r="BA27" s="57"/>
    </row>
    <row r="28" spans="1:53" ht="12" customHeight="1">
      <c r="A28" s="1629"/>
      <c r="B28" s="119"/>
      <c r="C28" s="57"/>
      <c r="D28" s="57"/>
      <c r="E28" s="103"/>
      <c r="F28" s="119"/>
      <c r="G28" s="57"/>
      <c r="H28" s="103"/>
      <c r="I28" s="105"/>
      <c r="J28" s="58"/>
      <c r="K28" s="58"/>
      <c r="L28" s="185"/>
      <c r="M28" s="119"/>
      <c r="N28" s="57"/>
      <c r="O28" s="57"/>
      <c r="P28" s="103"/>
      <c r="Q28" s="57" t="s">
        <v>417</v>
      </c>
      <c r="R28" s="57" t="s">
        <v>1172</v>
      </c>
      <c r="S28" s="57"/>
      <c r="T28" s="57"/>
      <c r="U28" s="57"/>
      <c r="V28" s="57"/>
      <c r="W28" s="57"/>
      <c r="X28" s="57"/>
      <c r="Y28" s="57"/>
      <c r="Z28" s="57"/>
      <c r="AA28" s="57"/>
      <c r="AB28" s="57"/>
      <c r="AC28" s="57"/>
      <c r="AD28" s="57"/>
      <c r="AE28" s="57"/>
      <c r="AF28" s="57"/>
      <c r="AG28" s="57"/>
      <c r="AH28" s="57"/>
      <c r="AI28" s="57"/>
      <c r="AJ28" s="103"/>
      <c r="AK28" s="105"/>
      <c r="AL28" s="58"/>
      <c r="AM28" s="58"/>
      <c r="AN28" s="58"/>
      <c r="AO28" s="119"/>
      <c r="AP28" s="57"/>
      <c r="AQ28" s="106"/>
      <c r="AR28" s="57"/>
      <c r="AS28" s="57"/>
      <c r="AT28" s="57"/>
      <c r="AU28" s="57"/>
      <c r="AV28" s="57"/>
      <c r="AW28" s="57"/>
      <c r="AX28" s="57"/>
      <c r="AY28" s="57"/>
      <c r="AZ28" s="57"/>
      <c r="BA28" s="57"/>
    </row>
    <row r="29" spans="1:53" ht="12" customHeight="1">
      <c r="A29" s="1629"/>
      <c r="B29" s="119"/>
      <c r="C29" s="57"/>
      <c r="D29" s="57"/>
      <c r="E29" s="103"/>
      <c r="F29" s="119"/>
      <c r="G29" s="57"/>
      <c r="H29" s="103"/>
      <c r="I29" s="119"/>
      <c r="J29" s="57"/>
      <c r="K29" s="57"/>
      <c r="L29" s="103"/>
      <c r="M29" s="119"/>
      <c r="N29" s="57"/>
      <c r="O29" s="57"/>
      <c r="P29" s="103"/>
      <c r="Q29" s="57"/>
      <c r="R29" s="57" t="s">
        <v>1684</v>
      </c>
      <c r="S29" s="57"/>
      <c r="T29" s="57" t="s">
        <v>917</v>
      </c>
      <c r="U29" s="1814"/>
      <c r="V29" s="1814"/>
      <c r="W29" s="1814"/>
      <c r="X29" s="1814"/>
      <c r="Y29" s="1814"/>
      <c r="Z29" s="1814"/>
      <c r="AA29" s="1814"/>
      <c r="AB29" s="1814"/>
      <c r="AC29" s="1814"/>
      <c r="AD29" s="1814"/>
      <c r="AE29" s="1814"/>
      <c r="AF29" s="1814"/>
      <c r="AG29" s="57" t="s">
        <v>918</v>
      </c>
      <c r="AH29" s="57"/>
      <c r="AI29" s="57"/>
      <c r="AJ29" s="57"/>
      <c r="AK29" s="105"/>
      <c r="AL29" s="58"/>
      <c r="AM29" s="58"/>
      <c r="AN29" s="58"/>
      <c r="AO29" s="119"/>
      <c r="AP29" s="57"/>
      <c r="AQ29" s="106"/>
      <c r="AR29" s="57"/>
      <c r="AS29" s="57"/>
      <c r="AT29" s="57" t="s">
        <v>1167</v>
      </c>
      <c r="AU29" s="57" t="s">
        <v>1168</v>
      </c>
      <c r="AV29" s="57" t="s">
        <v>1169</v>
      </c>
      <c r="AW29" s="57" t="s">
        <v>1170</v>
      </c>
      <c r="AX29" s="57" t="s">
        <v>1171</v>
      </c>
      <c r="AY29" s="57" t="s">
        <v>410</v>
      </c>
      <c r="AZ29" s="57"/>
      <c r="BA29" s="57"/>
    </row>
    <row r="30" spans="1:53" ht="12" customHeight="1">
      <c r="A30" s="1629"/>
      <c r="B30" s="119"/>
      <c r="C30" s="57"/>
      <c r="D30" s="57"/>
      <c r="E30" s="103"/>
      <c r="F30" s="119"/>
      <c r="G30" s="57"/>
      <c r="H30" s="103"/>
      <c r="I30" s="119"/>
      <c r="J30" s="57"/>
      <c r="K30" s="57"/>
      <c r="L30" s="103"/>
      <c r="M30" s="119"/>
      <c r="N30" s="57"/>
      <c r="O30" s="57"/>
      <c r="P30" s="103"/>
      <c r="Q30" s="170" t="s">
        <v>417</v>
      </c>
      <c r="R30" s="170" t="s">
        <v>1672</v>
      </c>
      <c r="S30" s="170"/>
      <c r="T30" s="170"/>
      <c r="U30" s="170"/>
      <c r="V30" s="170"/>
      <c r="W30" s="170"/>
      <c r="X30" s="170"/>
      <c r="Y30" s="170"/>
      <c r="Z30" s="170"/>
      <c r="AA30" s="170"/>
      <c r="AB30" s="170"/>
      <c r="AC30" s="170"/>
      <c r="AD30" s="170"/>
      <c r="AE30" s="170"/>
      <c r="AF30" s="170"/>
      <c r="AG30" s="170"/>
      <c r="AH30" s="170"/>
      <c r="AI30" s="170"/>
      <c r="AJ30" s="632"/>
      <c r="AK30" s="105"/>
      <c r="AL30" s="58"/>
      <c r="AM30" s="58"/>
      <c r="AN30" s="58"/>
      <c r="AO30" s="119"/>
      <c r="AP30" s="57"/>
      <c r="AQ30" s="106"/>
      <c r="AR30" s="57"/>
      <c r="AS30" s="57"/>
      <c r="AT30" s="57"/>
      <c r="AU30" s="57"/>
      <c r="AV30" s="57"/>
      <c r="AW30" s="57"/>
      <c r="AX30" s="57"/>
      <c r="AY30" s="57"/>
      <c r="AZ30" s="57"/>
      <c r="BA30" s="57"/>
    </row>
    <row r="31" spans="1:53" ht="12" customHeight="1">
      <c r="A31" s="1629"/>
      <c r="B31" s="119"/>
      <c r="C31" s="57"/>
      <c r="D31" s="57"/>
      <c r="E31" s="103"/>
      <c r="F31" s="119"/>
      <c r="G31" s="57"/>
      <c r="H31" s="103"/>
      <c r="I31" s="119"/>
      <c r="J31" s="57"/>
      <c r="K31" s="57"/>
      <c r="L31" s="103"/>
      <c r="M31" s="119"/>
      <c r="N31" s="57"/>
      <c r="O31" s="57"/>
      <c r="P31" s="103"/>
      <c r="Q31" s="57"/>
      <c r="R31" s="57" t="s">
        <v>1173</v>
      </c>
      <c r="S31" s="57"/>
      <c r="T31" s="57"/>
      <c r="U31" s="57"/>
      <c r="V31" s="57"/>
      <c r="W31" s="57"/>
      <c r="X31" s="57"/>
      <c r="Y31" s="57"/>
      <c r="Z31" s="57"/>
      <c r="AA31" s="57"/>
      <c r="AB31" s="57"/>
      <c r="AC31" s="57"/>
      <c r="AD31" s="57"/>
      <c r="AE31" s="57"/>
      <c r="AF31" s="57"/>
      <c r="AG31" s="57"/>
      <c r="AH31" s="57"/>
      <c r="AI31" s="57"/>
      <c r="AJ31" s="57"/>
      <c r="AK31" s="105"/>
      <c r="AL31" s="58"/>
      <c r="AM31" s="58"/>
      <c r="AN31" s="58"/>
      <c r="AO31" s="119"/>
      <c r="AP31" s="57"/>
      <c r="AQ31" s="106"/>
      <c r="AR31" s="57"/>
      <c r="AS31" s="57"/>
      <c r="AT31" s="57"/>
      <c r="AU31" s="57"/>
      <c r="AV31" s="57"/>
      <c r="AW31" s="57"/>
      <c r="AX31" s="57"/>
      <c r="AY31" s="57"/>
      <c r="AZ31" s="57"/>
      <c r="BA31" s="57"/>
    </row>
    <row r="32" spans="1:53" ht="12" customHeight="1">
      <c r="A32" s="1629"/>
      <c r="B32" s="119"/>
      <c r="C32" s="57"/>
      <c r="D32" s="57"/>
      <c r="E32" s="103"/>
      <c r="F32" s="119"/>
      <c r="G32" s="57"/>
      <c r="H32" s="103"/>
      <c r="I32" s="119"/>
      <c r="J32" s="57"/>
      <c r="K32" s="57"/>
      <c r="L32" s="103"/>
      <c r="M32" s="119"/>
      <c r="N32" s="57"/>
      <c r="O32" s="57"/>
      <c r="P32" s="103"/>
      <c r="Q32" s="57"/>
      <c r="R32" s="57" t="s">
        <v>1174</v>
      </c>
      <c r="S32" s="57"/>
      <c r="T32" s="57" t="s">
        <v>271</v>
      </c>
      <c r="U32" s="1814"/>
      <c r="V32" s="1814"/>
      <c r="W32" s="1814"/>
      <c r="X32" s="1814"/>
      <c r="Y32" s="1814"/>
      <c r="Z32" s="1814"/>
      <c r="AA32" s="1814"/>
      <c r="AB32" s="1814"/>
      <c r="AC32" s="1814"/>
      <c r="AD32" s="1814"/>
      <c r="AE32" s="1814"/>
      <c r="AF32" s="1814"/>
      <c r="AG32" s="57" t="s">
        <v>288</v>
      </c>
      <c r="AH32" s="57"/>
      <c r="AI32" s="57"/>
      <c r="AJ32" s="57"/>
      <c r="AK32" s="105"/>
      <c r="AL32" s="58"/>
      <c r="AM32" s="58"/>
      <c r="AN32" s="58"/>
      <c r="AO32" s="119"/>
      <c r="AP32" s="57"/>
      <c r="AQ32" s="106"/>
      <c r="AR32" s="57"/>
      <c r="AS32" s="57"/>
      <c r="AT32" s="57" t="s">
        <v>1175</v>
      </c>
      <c r="AU32" s="57" t="s">
        <v>1176</v>
      </c>
      <c r="AV32" s="57" t="s">
        <v>1177</v>
      </c>
      <c r="AW32" s="57"/>
      <c r="AX32" s="57"/>
      <c r="AY32" s="57"/>
      <c r="AZ32" s="57"/>
      <c r="BA32" s="57"/>
    </row>
    <row r="33" spans="1:53" ht="12" customHeight="1">
      <c r="A33" s="1629"/>
      <c r="B33" s="119"/>
      <c r="C33" s="57"/>
      <c r="D33" s="57"/>
      <c r="E33" s="103"/>
      <c r="F33" s="119"/>
      <c r="G33" s="57"/>
      <c r="H33" s="103"/>
      <c r="I33" s="105"/>
      <c r="J33" s="58"/>
      <c r="K33" s="58"/>
      <c r="L33" s="185"/>
      <c r="M33" s="119"/>
      <c r="N33" s="57"/>
      <c r="O33" s="57"/>
      <c r="P33" s="103"/>
      <c r="Q33" s="57"/>
      <c r="R33" s="57" t="s">
        <v>1178</v>
      </c>
      <c r="S33" s="57"/>
      <c r="T33" s="57" t="s">
        <v>466</v>
      </c>
      <c r="U33" s="1814"/>
      <c r="V33" s="1814"/>
      <c r="W33" s="1814"/>
      <c r="X33" s="1814"/>
      <c r="Y33" s="1814"/>
      <c r="Z33" s="1814"/>
      <c r="AA33" s="1814"/>
      <c r="AB33" s="1814"/>
      <c r="AC33" s="1814"/>
      <c r="AD33" s="1814"/>
      <c r="AE33" s="1814"/>
      <c r="AF33" s="1814"/>
      <c r="AG33" s="57" t="s">
        <v>518</v>
      </c>
      <c r="AH33" s="57"/>
      <c r="AI33" s="57"/>
      <c r="AJ33" s="57"/>
      <c r="AK33" s="105"/>
      <c r="AL33" s="58"/>
      <c r="AM33" s="58"/>
      <c r="AN33" s="58"/>
      <c r="AO33" s="119"/>
      <c r="AP33" s="57"/>
      <c r="AQ33" s="106"/>
      <c r="AR33" s="57"/>
      <c r="AS33" s="57"/>
      <c r="AT33" s="57" t="s">
        <v>1179</v>
      </c>
      <c r="AU33" s="57" t="s">
        <v>1180</v>
      </c>
      <c r="AV33" s="57" t="s">
        <v>1181</v>
      </c>
      <c r="AW33" s="57" t="s">
        <v>1182</v>
      </c>
      <c r="AX33" s="57" t="s">
        <v>1183</v>
      </c>
      <c r="AY33" s="57" t="s">
        <v>1184</v>
      </c>
      <c r="AZ33" s="57" t="s">
        <v>1185</v>
      </c>
      <c r="BA33" s="57" t="s">
        <v>1186</v>
      </c>
    </row>
    <row r="34" spans="1:53" ht="12" customHeight="1">
      <c r="A34" s="1629"/>
      <c r="B34" s="119"/>
      <c r="C34" s="57"/>
      <c r="D34" s="57"/>
      <c r="E34" s="103"/>
      <c r="F34" s="119"/>
      <c r="G34" s="57"/>
      <c r="H34" s="103"/>
      <c r="I34" s="119"/>
      <c r="J34" s="57"/>
      <c r="K34" s="57"/>
      <c r="L34" s="103"/>
      <c r="M34" s="119"/>
      <c r="N34" s="57"/>
      <c r="O34" s="57"/>
      <c r="P34" s="103"/>
      <c r="Q34" s="57"/>
      <c r="R34" s="57" t="s">
        <v>1187</v>
      </c>
      <c r="S34" s="57"/>
      <c r="T34" s="57"/>
      <c r="U34" s="57"/>
      <c r="V34" s="57"/>
      <c r="W34" s="57"/>
      <c r="X34" s="57"/>
      <c r="Y34" s="57"/>
      <c r="Z34" s="57"/>
      <c r="AA34" s="57"/>
      <c r="AB34" s="57"/>
      <c r="AC34" s="57"/>
      <c r="AD34" s="57"/>
      <c r="AE34" s="57"/>
      <c r="AF34" s="57"/>
      <c r="AG34" s="57"/>
      <c r="AH34" s="57"/>
      <c r="AI34" s="57"/>
      <c r="AJ34" s="57"/>
      <c r="AK34" s="105"/>
      <c r="AL34" s="58"/>
      <c r="AM34" s="58"/>
      <c r="AN34" s="58"/>
      <c r="AO34" s="119"/>
      <c r="AP34" s="57"/>
      <c r="AQ34" s="106"/>
      <c r="AR34" s="57"/>
      <c r="AS34" s="57"/>
      <c r="AT34" s="57"/>
      <c r="AU34" s="57"/>
      <c r="AV34" s="57"/>
      <c r="AW34" s="57"/>
      <c r="AX34" s="57"/>
      <c r="AY34" s="57"/>
      <c r="AZ34" s="57"/>
      <c r="BA34" s="57"/>
    </row>
    <row r="35" spans="1:53" ht="12" customHeight="1">
      <c r="A35" s="1629"/>
      <c r="B35" s="119"/>
      <c r="C35" s="57"/>
      <c r="D35" s="57"/>
      <c r="E35" s="103"/>
      <c r="F35" s="119"/>
      <c r="G35" s="57"/>
      <c r="H35" s="103"/>
      <c r="I35" s="119"/>
      <c r="J35" s="57"/>
      <c r="K35" s="57"/>
      <c r="L35" s="103"/>
      <c r="M35" s="119"/>
      <c r="N35" s="57"/>
      <c r="O35" s="57"/>
      <c r="P35" s="103"/>
      <c r="Q35" s="57"/>
      <c r="R35" s="57"/>
      <c r="S35" s="57"/>
      <c r="T35" s="57" t="s">
        <v>422</v>
      </c>
      <c r="U35" s="1814"/>
      <c r="V35" s="1814"/>
      <c r="W35" s="1814"/>
      <c r="X35" s="1814"/>
      <c r="Y35" s="1814"/>
      <c r="Z35" s="1814"/>
      <c r="AA35" s="1814"/>
      <c r="AB35" s="1814"/>
      <c r="AC35" s="1814"/>
      <c r="AD35" s="1814"/>
      <c r="AE35" s="1814"/>
      <c r="AF35" s="1814"/>
      <c r="AG35" s="57" t="s">
        <v>1019</v>
      </c>
      <c r="AH35" s="57"/>
      <c r="AI35" s="57"/>
      <c r="AJ35" s="57"/>
      <c r="AK35" s="105"/>
      <c r="AL35" s="58"/>
      <c r="AM35" s="58"/>
      <c r="AN35" s="58"/>
      <c r="AO35" s="119"/>
      <c r="AP35" s="57"/>
      <c r="AQ35" s="106"/>
      <c r="AR35" s="57"/>
      <c r="AS35" s="57"/>
      <c r="AT35" s="57" t="s">
        <v>1188</v>
      </c>
      <c r="AU35" s="57" t="s">
        <v>1189</v>
      </c>
      <c r="AV35" s="57" t="s">
        <v>1190</v>
      </c>
      <c r="AW35" s="57" t="s">
        <v>1191</v>
      </c>
      <c r="AX35" s="57"/>
      <c r="AY35" s="57"/>
      <c r="AZ35" s="57"/>
      <c r="BA35" s="57"/>
    </row>
    <row r="36" spans="1:53" ht="12" customHeight="1">
      <c r="A36" s="1629"/>
      <c r="B36" s="119"/>
      <c r="C36" s="57"/>
      <c r="D36" s="57"/>
      <c r="E36" s="103"/>
      <c r="F36" s="119"/>
      <c r="G36" s="57"/>
      <c r="H36" s="103"/>
      <c r="I36" s="119"/>
      <c r="J36" s="57"/>
      <c r="K36" s="57"/>
      <c r="L36" s="103"/>
      <c r="M36" s="119"/>
      <c r="N36" s="57"/>
      <c r="O36" s="57"/>
      <c r="P36" s="103"/>
      <c r="Q36" s="57"/>
      <c r="R36" s="57" t="s">
        <v>1192</v>
      </c>
      <c r="S36" s="57"/>
      <c r="T36" s="57"/>
      <c r="U36" s="57"/>
      <c r="V36" s="57"/>
      <c r="W36" s="57"/>
      <c r="X36" s="57"/>
      <c r="Y36" s="57"/>
      <c r="Z36" s="57"/>
      <c r="AA36" s="57"/>
      <c r="AB36" s="57"/>
      <c r="AC36" s="57"/>
      <c r="AD36" s="57"/>
      <c r="AE36" s="57"/>
      <c r="AF36" s="57"/>
      <c r="AG36" s="57"/>
      <c r="AH36" s="57"/>
      <c r="AI36" s="57"/>
      <c r="AJ36" s="57"/>
      <c r="AK36" s="105"/>
      <c r="AL36" s="58"/>
      <c r="AM36" s="58"/>
      <c r="AN36" s="58"/>
      <c r="AO36" s="119"/>
      <c r="AP36" s="57"/>
      <c r="AQ36" s="106"/>
      <c r="AR36" s="57"/>
      <c r="AS36" s="57"/>
      <c r="AT36" s="57"/>
      <c r="AU36" s="57"/>
      <c r="AV36" s="57"/>
      <c r="AW36" s="57"/>
      <c r="AX36" s="57"/>
      <c r="AY36" s="57"/>
      <c r="AZ36" s="57"/>
      <c r="BA36" s="57"/>
    </row>
    <row r="37" spans="1:53" ht="12" customHeight="1">
      <c r="A37" s="1629"/>
      <c r="B37" s="119"/>
      <c r="C37" s="57"/>
      <c r="D37" s="57"/>
      <c r="E37" s="103"/>
      <c r="F37" s="119"/>
      <c r="G37" s="57"/>
      <c r="H37" s="103"/>
      <c r="I37" s="119"/>
      <c r="J37" s="57"/>
      <c r="K37" s="57"/>
      <c r="L37" s="103"/>
      <c r="M37" s="119"/>
      <c r="N37" s="57"/>
      <c r="O37" s="57"/>
      <c r="P37" s="103"/>
      <c r="Q37" s="57"/>
      <c r="R37" s="57"/>
      <c r="S37" s="57"/>
      <c r="T37" s="57" t="s">
        <v>466</v>
      </c>
      <c r="U37" s="1814"/>
      <c r="V37" s="1814"/>
      <c r="W37" s="1814"/>
      <c r="X37" s="1814"/>
      <c r="Y37" s="1814"/>
      <c r="Z37" s="1814"/>
      <c r="AA37" s="1814"/>
      <c r="AB37" s="1814"/>
      <c r="AC37" s="1814"/>
      <c r="AD37" s="1814"/>
      <c r="AE37" s="1814"/>
      <c r="AF37" s="1814"/>
      <c r="AG37" s="57" t="s">
        <v>518</v>
      </c>
      <c r="AH37" s="57"/>
      <c r="AI37" s="57"/>
      <c r="AJ37" s="57"/>
      <c r="AK37" s="105"/>
      <c r="AL37" s="58"/>
      <c r="AM37" s="58"/>
      <c r="AN37" s="58"/>
      <c r="AO37" s="119"/>
      <c r="AP37" s="57"/>
      <c r="AQ37" s="106"/>
      <c r="AR37" s="57"/>
      <c r="AS37" s="57"/>
      <c r="AT37" s="57" t="s">
        <v>1664</v>
      </c>
      <c r="AU37" s="57" t="s">
        <v>644</v>
      </c>
      <c r="AV37" s="57" t="s">
        <v>1665</v>
      </c>
      <c r="AW37" s="57" t="s">
        <v>1666</v>
      </c>
      <c r="AX37" s="57"/>
      <c r="AY37" s="57"/>
      <c r="AZ37" s="57"/>
      <c r="BA37" s="57"/>
    </row>
    <row r="38" spans="1:53" ht="12" customHeight="1">
      <c r="A38" s="1629"/>
      <c r="B38" s="119"/>
      <c r="C38" s="57"/>
      <c r="D38" s="57"/>
      <c r="E38" s="103"/>
      <c r="F38" s="119"/>
      <c r="G38" s="57"/>
      <c r="H38" s="103"/>
      <c r="I38" s="119"/>
      <c r="J38" s="57"/>
      <c r="K38" s="57"/>
      <c r="L38" s="103"/>
      <c r="M38" s="119"/>
      <c r="N38" s="57"/>
      <c r="O38" s="57"/>
      <c r="P38" s="103"/>
      <c r="Q38" s="57" t="s">
        <v>376</v>
      </c>
      <c r="R38" s="57" t="s">
        <v>1677</v>
      </c>
      <c r="S38" s="57"/>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c r="AU38" s="57"/>
      <c r="AV38" s="57"/>
      <c r="AW38" s="57"/>
      <c r="AX38" s="57"/>
      <c r="AY38" s="57"/>
      <c r="AZ38" s="57"/>
      <c r="BA38" s="57"/>
    </row>
    <row r="39" spans="1:53" ht="12" customHeight="1">
      <c r="A39" s="1629"/>
      <c r="B39" s="119"/>
      <c r="C39" s="57"/>
      <c r="D39" s="57"/>
      <c r="E39" s="103"/>
      <c r="F39" s="119"/>
      <c r="G39" s="57"/>
      <c r="H39" s="103"/>
      <c r="I39" s="119"/>
      <c r="J39" s="57"/>
      <c r="K39" s="57"/>
      <c r="L39" s="103"/>
      <c r="M39" s="119"/>
      <c r="N39" s="57"/>
      <c r="O39" s="57"/>
      <c r="P39" s="103"/>
      <c r="Q39" s="57"/>
      <c r="R39" s="57" t="s">
        <v>1173</v>
      </c>
      <c r="S39" s="57"/>
      <c r="T39" s="57"/>
      <c r="U39" s="57"/>
      <c r="V39" s="57"/>
      <c r="W39" s="57"/>
      <c r="X39" s="57"/>
      <c r="Y39" s="57"/>
      <c r="Z39" s="57"/>
      <c r="AA39" s="57"/>
      <c r="AB39" s="57"/>
      <c r="AC39" s="57"/>
      <c r="AD39" s="57"/>
      <c r="AE39" s="57"/>
      <c r="AF39" s="57"/>
      <c r="AG39" s="57"/>
      <c r="AH39" s="57"/>
      <c r="AI39" s="57"/>
      <c r="AJ39" s="57"/>
      <c r="AK39" s="105"/>
      <c r="AL39" s="58"/>
      <c r="AM39" s="58"/>
      <c r="AN39" s="58"/>
      <c r="AO39" s="119"/>
      <c r="AP39" s="57"/>
      <c r="AQ39" s="106"/>
      <c r="AR39" s="57"/>
      <c r="AS39" s="57"/>
      <c r="AT39" s="57"/>
      <c r="AU39" s="57"/>
      <c r="AV39" s="57"/>
      <c r="AW39" s="57"/>
      <c r="AX39" s="57"/>
      <c r="AY39" s="57"/>
      <c r="AZ39" s="57"/>
      <c r="BA39" s="57"/>
    </row>
    <row r="40" spans="1:53" ht="12" customHeight="1">
      <c r="A40" s="1629"/>
      <c r="B40" s="119"/>
      <c r="C40" s="57"/>
      <c r="D40" s="57"/>
      <c r="E40" s="103"/>
      <c r="F40" s="119"/>
      <c r="G40" s="57"/>
      <c r="H40" s="103"/>
      <c r="I40" s="119"/>
      <c r="J40" s="57"/>
      <c r="K40" s="57"/>
      <c r="L40" s="103"/>
      <c r="M40" s="119"/>
      <c r="N40" s="57"/>
      <c r="O40" s="57"/>
      <c r="P40" s="103"/>
      <c r="Q40" s="57"/>
      <c r="R40" s="57" t="s">
        <v>1174</v>
      </c>
      <c r="S40" s="57"/>
      <c r="T40" s="57" t="s">
        <v>271</v>
      </c>
      <c r="U40" s="1814"/>
      <c r="V40" s="1814"/>
      <c r="W40" s="1814"/>
      <c r="X40" s="1814"/>
      <c r="Y40" s="1814"/>
      <c r="Z40" s="1814"/>
      <c r="AA40" s="1814"/>
      <c r="AB40" s="1814"/>
      <c r="AC40" s="1814"/>
      <c r="AD40" s="1814"/>
      <c r="AE40" s="1814"/>
      <c r="AF40" s="1814"/>
      <c r="AG40" s="57" t="s">
        <v>288</v>
      </c>
      <c r="AH40" s="57"/>
      <c r="AI40" s="57"/>
      <c r="AJ40" s="57"/>
      <c r="AK40" s="105"/>
      <c r="AL40" s="58"/>
      <c r="AM40" s="58"/>
      <c r="AN40" s="58"/>
      <c r="AO40" s="119"/>
      <c r="AP40" s="57"/>
      <c r="AQ40" s="106"/>
      <c r="AR40" s="57"/>
      <c r="AS40" s="57"/>
      <c r="AT40" s="57" t="s">
        <v>1175</v>
      </c>
      <c r="AU40" s="57" t="s">
        <v>1176</v>
      </c>
      <c r="AV40" s="57" t="s">
        <v>1177</v>
      </c>
      <c r="AW40" s="57"/>
      <c r="AX40" s="57"/>
      <c r="AY40" s="57"/>
      <c r="AZ40" s="57"/>
      <c r="BA40" s="57"/>
    </row>
    <row r="41" spans="1:53" ht="12" customHeight="1">
      <c r="A41" s="1629"/>
      <c r="B41" s="119"/>
      <c r="C41" s="57"/>
      <c r="D41" s="57"/>
      <c r="E41" s="103"/>
      <c r="F41" s="119"/>
      <c r="G41" s="57"/>
      <c r="H41" s="103"/>
      <c r="I41" s="119"/>
      <c r="J41" s="57"/>
      <c r="K41" s="57"/>
      <c r="L41" s="103"/>
      <c r="M41" s="119"/>
      <c r="N41" s="57"/>
      <c r="O41" s="57"/>
      <c r="P41" s="103"/>
      <c r="Q41" s="57"/>
      <c r="R41" s="57" t="s">
        <v>1178</v>
      </c>
      <c r="S41" s="57"/>
      <c r="T41" s="57" t="s">
        <v>466</v>
      </c>
      <c r="U41" s="1814"/>
      <c r="V41" s="1814"/>
      <c r="W41" s="1814"/>
      <c r="X41" s="1814"/>
      <c r="Y41" s="1814"/>
      <c r="Z41" s="1814"/>
      <c r="AA41" s="1814"/>
      <c r="AB41" s="1814"/>
      <c r="AC41" s="1814"/>
      <c r="AD41" s="1814"/>
      <c r="AE41" s="1814"/>
      <c r="AF41" s="1814"/>
      <c r="AG41" s="57" t="s">
        <v>518</v>
      </c>
      <c r="AH41" s="57"/>
      <c r="AI41" s="57"/>
      <c r="AJ41" s="57"/>
      <c r="AK41" s="105"/>
      <c r="AL41" s="58"/>
      <c r="AM41" s="58"/>
      <c r="AN41" s="58"/>
      <c r="AO41" s="119"/>
      <c r="AP41" s="57"/>
      <c r="AQ41" s="106"/>
      <c r="AR41" s="57"/>
      <c r="AS41" s="57"/>
      <c r="AT41" s="57" t="s">
        <v>1179</v>
      </c>
      <c r="AU41" s="57" t="s">
        <v>1180</v>
      </c>
      <c r="AV41" s="57" t="s">
        <v>1181</v>
      </c>
      <c r="AW41" s="57" t="s">
        <v>1182</v>
      </c>
      <c r="AX41" s="57" t="s">
        <v>1183</v>
      </c>
      <c r="AY41" s="57" t="s">
        <v>1184</v>
      </c>
      <c r="AZ41" s="57" t="s">
        <v>1185</v>
      </c>
      <c r="BA41" s="57" t="s">
        <v>1186</v>
      </c>
    </row>
    <row r="42" spans="1:53" ht="12" customHeight="1">
      <c r="A42" s="1629"/>
      <c r="B42" s="119"/>
      <c r="C42" s="57"/>
      <c r="D42" s="57"/>
      <c r="E42" s="103"/>
      <c r="F42" s="119"/>
      <c r="G42" s="57"/>
      <c r="H42" s="103"/>
      <c r="I42" s="119"/>
      <c r="J42" s="57"/>
      <c r="K42" s="57"/>
      <c r="L42" s="103"/>
      <c r="M42" s="119"/>
      <c r="N42" s="57"/>
      <c r="O42" s="57"/>
      <c r="P42" s="103"/>
      <c r="Q42" s="57"/>
      <c r="R42" s="57" t="s">
        <v>1187</v>
      </c>
      <c r="S42" s="57"/>
      <c r="T42" s="57"/>
      <c r="U42" s="57"/>
      <c r="V42" s="57"/>
      <c r="W42" s="57"/>
      <c r="X42" s="57"/>
      <c r="Y42" s="57"/>
      <c r="Z42" s="57"/>
      <c r="AA42" s="57"/>
      <c r="AB42" s="57"/>
      <c r="AC42" s="57"/>
      <c r="AD42" s="57"/>
      <c r="AE42" s="57"/>
      <c r="AF42" s="57"/>
      <c r="AG42" s="57"/>
      <c r="AH42" s="57"/>
      <c r="AI42" s="57"/>
      <c r="AJ42" s="57"/>
      <c r="AK42" s="105"/>
      <c r="AL42" s="58"/>
      <c r="AM42" s="58"/>
      <c r="AN42" s="58"/>
      <c r="AO42" s="119"/>
      <c r="AP42" s="57"/>
      <c r="AQ42" s="106"/>
      <c r="AR42" s="57"/>
      <c r="AS42" s="57"/>
      <c r="AT42" s="57"/>
      <c r="AU42" s="57"/>
      <c r="AV42" s="57"/>
      <c r="AW42" s="57"/>
      <c r="AX42" s="57"/>
      <c r="AY42" s="57"/>
      <c r="AZ42" s="57"/>
      <c r="BA42" s="57"/>
    </row>
    <row r="43" spans="1:53" ht="12" customHeight="1">
      <c r="A43" s="1629"/>
      <c r="B43" s="119"/>
      <c r="C43" s="57"/>
      <c r="D43" s="57"/>
      <c r="E43" s="103"/>
      <c r="F43" s="119"/>
      <c r="G43" s="57"/>
      <c r="H43" s="103"/>
      <c r="I43" s="119"/>
      <c r="J43" s="57"/>
      <c r="K43" s="57"/>
      <c r="L43" s="103"/>
      <c r="M43" s="119"/>
      <c r="N43" s="57"/>
      <c r="O43" s="57"/>
      <c r="P43" s="103"/>
      <c r="Q43" s="57"/>
      <c r="R43" s="57"/>
      <c r="S43" s="57"/>
      <c r="T43" s="57" t="s">
        <v>422</v>
      </c>
      <c r="U43" s="1814"/>
      <c r="V43" s="1814"/>
      <c r="W43" s="1814"/>
      <c r="X43" s="1814"/>
      <c r="Y43" s="1814"/>
      <c r="Z43" s="1814"/>
      <c r="AA43" s="1814"/>
      <c r="AB43" s="1814"/>
      <c r="AC43" s="1814"/>
      <c r="AD43" s="1814"/>
      <c r="AE43" s="1814"/>
      <c r="AF43" s="1814"/>
      <c r="AG43" s="57" t="s">
        <v>1019</v>
      </c>
      <c r="AH43" s="57"/>
      <c r="AI43" s="57"/>
      <c r="AJ43" s="57"/>
      <c r="AK43" s="105"/>
      <c r="AL43" s="58"/>
      <c r="AM43" s="58"/>
      <c r="AN43" s="58"/>
      <c r="AO43" s="119"/>
      <c r="AP43" s="57"/>
      <c r="AQ43" s="106"/>
      <c r="AR43" s="57"/>
      <c r="AS43" s="57"/>
      <c r="AT43" s="57" t="s">
        <v>1188</v>
      </c>
      <c r="AU43" s="57" t="s">
        <v>1189</v>
      </c>
      <c r="AV43" s="57" t="s">
        <v>1190</v>
      </c>
      <c r="AW43" s="57" t="s">
        <v>1191</v>
      </c>
      <c r="AX43" s="57"/>
      <c r="AY43" s="57"/>
      <c r="AZ43" s="57"/>
      <c r="BA43" s="57"/>
    </row>
    <row r="44" spans="1:53" ht="12" customHeight="1">
      <c r="A44" s="1629"/>
      <c r="B44" s="119"/>
      <c r="C44" s="57"/>
      <c r="D44" s="57"/>
      <c r="E44" s="103"/>
      <c r="F44" s="119"/>
      <c r="G44" s="57"/>
      <c r="H44" s="103"/>
      <c r="I44" s="119"/>
      <c r="J44" s="57"/>
      <c r="K44" s="57"/>
      <c r="L44" s="103"/>
      <c r="M44" s="119"/>
      <c r="N44" s="57"/>
      <c r="O44" s="57"/>
      <c r="P44" s="103"/>
      <c r="Q44" s="57"/>
      <c r="R44" s="57" t="s">
        <v>1192</v>
      </c>
      <c r="S44" s="57"/>
      <c r="T44" s="57"/>
      <c r="U44" s="57"/>
      <c r="V44" s="57"/>
      <c r="W44" s="57"/>
      <c r="X44" s="57"/>
      <c r="Y44" s="57"/>
      <c r="Z44" s="57"/>
      <c r="AA44" s="57"/>
      <c r="AB44" s="57"/>
      <c r="AC44" s="57"/>
      <c r="AD44" s="57"/>
      <c r="AE44" s="57"/>
      <c r="AF44" s="57"/>
      <c r="AG44" s="57"/>
      <c r="AH44" s="57"/>
      <c r="AI44" s="57"/>
      <c r="AJ44" s="57"/>
      <c r="AK44" s="105"/>
      <c r="AL44" s="58"/>
      <c r="AM44" s="58"/>
      <c r="AN44" s="58"/>
      <c r="AO44" s="119"/>
      <c r="AP44" s="57"/>
      <c r="AQ44" s="106"/>
      <c r="AR44" s="57"/>
      <c r="AS44" s="57"/>
      <c r="AT44" s="57"/>
      <c r="AU44" s="57"/>
      <c r="AV44" s="57"/>
      <c r="AW44" s="57"/>
      <c r="AX44" s="57"/>
      <c r="AY44" s="57"/>
      <c r="AZ44" s="57"/>
      <c r="BA44" s="57"/>
    </row>
    <row r="45" spans="1:53" ht="12" customHeight="1" thickBot="1">
      <c r="A45" s="1630"/>
      <c r="B45" s="140"/>
      <c r="C45" s="126"/>
      <c r="D45" s="126"/>
      <c r="E45" s="128"/>
      <c r="F45" s="140"/>
      <c r="G45" s="126"/>
      <c r="H45" s="128"/>
      <c r="I45" s="140"/>
      <c r="J45" s="126"/>
      <c r="K45" s="126"/>
      <c r="L45" s="128"/>
      <c r="M45" s="140"/>
      <c r="N45" s="126"/>
      <c r="O45" s="126"/>
      <c r="P45" s="128"/>
      <c r="Q45" s="126"/>
      <c r="R45" s="126"/>
      <c r="S45" s="126"/>
      <c r="T45" s="126" t="s">
        <v>466</v>
      </c>
      <c r="U45" s="1979"/>
      <c r="V45" s="1979"/>
      <c r="W45" s="1979"/>
      <c r="X45" s="1979"/>
      <c r="Y45" s="1979"/>
      <c r="Z45" s="1979"/>
      <c r="AA45" s="1979"/>
      <c r="AB45" s="1979"/>
      <c r="AC45" s="1979"/>
      <c r="AD45" s="1979"/>
      <c r="AE45" s="1979"/>
      <c r="AF45" s="1979"/>
      <c r="AG45" s="126" t="s">
        <v>518</v>
      </c>
      <c r="AH45" s="126"/>
      <c r="AI45" s="126"/>
      <c r="AJ45" s="126"/>
      <c r="AK45" s="129"/>
      <c r="AL45" s="61"/>
      <c r="AM45" s="61"/>
      <c r="AN45" s="61"/>
      <c r="AO45" s="140"/>
      <c r="AP45" s="126"/>
      <c r="AQ45" s="130"/>
      <c r="AR45" s="57"/>
      <c r="AS45" s="57"/>
      <c r="AT45" s="57" t="s">
        <v>1664</v>
      </c>
      <c r="AU45" s="57" t="s">
        <v>644</v>
      </c>
      <c r="AV45" s="57" t="s">
        <v>1665</v>
      </c>
      <c r="AW45" s="57" t="s">
        <v>1666</v>
      </c>
      <c r="AX45" s="57"/>
      <c r="AY45" s="57"/>
      <c r="AZ45" s="57"/>
      <c r="BA45" s="57"/>
    </row>
    <row r="46" spans="1:53" ht="12" customHeight="1"/>
    <row r="47" spans="1:53" ht="12" customHeight="1"/>
    <row r="48" spans="1:5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8">
    <mergeCell ref="U45:AF45"/>
    <mergeCell ref="U35:AF35"/>
    <mergeCell ref="U37:AF37"/>
    <mergeCell ref="U40:AF40"/>
    <mergeCell ref="U41:AF41"/>
    <mergeCell ref="F21:H21"/>
    <mergeCell ref="F24:H24"/>
    <mergeCell ref="U27:AF27"/>
    <mergeCell ref="U29:AF29"/>
    <mergeCell ref="U43:AF43"/>
    <mergeCell ref="AK11:AN11"/>
    <mergeCell ref="AO11:AQ11"/>
    <mergeCell ref="B11:E11"/>
    <mergeCell ref="F11:H11"/>
    <mergeCell ref="I11:L11"/>
    <mergeCell ref="M11:P11"/>
    <mergeCell ref="F13:H13"/>
    <mergeCell ref="F16:H16"/>
    <mergeCell ref="A12:A45"/>
    <mergeCell ref="B16:E16"/>
    <mergeCell ref="AC13:AF13"/>
    <mergeCell ref="I14:L14"/>
    <mergeCell ref="AC14:AF14"/>
    <mergeCell ref="U15:AF15"/>
    <mergeCell ref="AC17:AF17"/>
    <mergeCell ref="AC18:AF18"/>
    <mergeCell ref="U32:AF32"/>
    <mergeCell ref="U33:AF33"/>
    <mergeCell ref="Y20:AF20"/>
    <mergeCell ref="Y21:AF21"/>
    <mergeCell ref="B26:E26"/>
    <mergeCell ref="U19:AF19"/>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16">
    <dataValidation type="list" allowBlank="1" showInputMessage="1" showErrorMessage="1" sqref="AK12:AK14 AK22:AK24 Z23 Z25 R23 I14:L14 R25 R17:R18 R13:R14" xr:uid="{00000000-0002-0000-2300-000000000000}">
      <formula1>"■,□"</formula1>
    </dataValidation>
    <dataValidation type="list" allowBlank="1" showInputMessage="1" sqref="U15:AF15" xr:uid="{00000000-0002-0000-2300-000001000000}">
      <formula1>$AS$15:$AW$15</formula1>
    </dataValidation>
    <dataValidation type="list" allowBlank="1" showInputMessage="1" sqref="U19:AF19" xr:uid="{00000000-0002-0000-2300-000002000000}">
      <formula1>$AS$19:$AW$19</formula1>
    </dataValidation>
    <dataValidation type="list" allowBlank="1" showInputMessage="1" sqref="U27:AF27" xr:uid="{00000000-0002-0000-2300-000003000000}">
      <formula1>$AS$27:$AY$27</formula1>
    </dataValidation>
    <dataValidation type="list" allowBlank="1" showInputMessage="1" sqref="U29:AF29" xr:uid="{00000000-0002-0000-2300-000004000000}">
      <formula1>$AS$29:$AY$29</formula1>
    </dataValidation>
    <dataValidation type="list" allowBlank="1" showInputMessage="1" sqref="U35:AF35" xr:uid="{00000000-0002-0000-2300-000005000000}">
      <formula1>$AS$35:$AW$35</formula1>
    </dataValidation>
    <dataValidation type="list" allowBlank="1" showInputMessage="1" sqref="U37:AF37" xr:uid="{00000000-0002-0000-2300-000006000000}">
      <formula1>$AS$37:$AW$37</formula1>
    </dataValidation>
    <dataValidation type="list" allowBlank="1" showInputMessage="1" sqref="U32:AF32" xr:uid="{00000000-0002-0000-2300-000007000000}">
      <formula1>$AS$32:$AV$32</formula1>
    </dataValidation>
    <dataValidation type="list" allowBlank="1" showInputMessage="1" sqref="U33:AF33" xr:uid="{00000000-0002-0000-2300-000008000000}">
      <formula1>$AS$33:$BA$33</formula1>
    </dataValidation>
    <dataValidation type="list" allowBlank="1" showInputMessage="1" sqref="U40:AF40" xr:uid="{00000000-0002-0000-2300-000009000000}">
      <formula1>$AS$40:$AV$40</formula1>
    </dataValidation>
    <dataValidation type="list" allowBlank="1" showInputMessage="1" sqref="U41:AF41" xr:uid="{00000000-0002-0000-2300-00000A000000}">
      <formula1>$AS$41:$BA$41</formula1>
    </dataValidation>
    <dataValidation type="list" allowBlank="1" showInputMessage="1" sqref="U43:AF43" xr:uid="{00000000-0002-0000-2300-00000B000000}">
      <formula1>$AS$43:$AW$43</formula1>
    </dataValidation>
    <dataValidation type="list" allowBlank="1" showInputMessage="1" sqref="U45:AF45" xr:uid="{00000000-0002-0000-2300-00000C000000}">
      <formula1>$AS$45:$AW$45</formula1>
    </dataValidation>
    <dataValidation type="list" allowBlank="1" showInputMessage="1" sqref="F24:H24 F21" xr:uid="{00000000-0002-0000-2300-00000D000000}">
      <formula1>"30,25,20,15,他,なし"</formula1>
    </dataValidation>
    <dataValidation type="list" allowBlank="1" showInputMessage="1" sqref="F13:H13 F16:H16" xr:uid="{00000000-0002-0000-2300-00000E000000}">
      <formula1>"5,4,3,2,1,なし"</formula1>
    </dataValidation>
    <dataValidation type="list" allowBlank="1" showInputMessage="1" showErrorMessage="1" sqref="B16:E16 B26:E26" xr:uid="{00000000-0002-0000-2300-00000F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6" unlocked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tabColor rgb="FF92D050"/>
  </sheetPr>
  <dimension ref="A1:AT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6" ht="12" customHeight="1">
      <c r="A1" s="57"/>
      <c r="B1" s="57"/>
      <c r="C1" s="57"/>
      <c r="D1" s="57"/>
      <c r="E1" s="57"/>
      <c r="F1" s="57"/>
      <c r="G1" s="57"/>
      <c r="H1" s="57"/>
      <c r="I1" s="57"/>
      <c r="J1" s="57"/>
      <c r="K1" s="57"/>
      <c r="L1" s="57"/>
      <c r="M1" s="57"/>
      <c r="N1" s="57"/>
      <c r="O1" s="57"/>
      <c r="P1" s="57"/>
      <c r="Q1" s="1721" t="s">
        <v>1564</v>
      </c>
      <c r="R1" s="1722"/>
      <c r="S1" s="1722"/>
      <c r="T1" s="1723"/>
      <c r="U1" s="1818"/>
      <c r="V1" s="1754"/>
      <c r="W1" s="1754"/>
      <c r="X1" s="1754"/>
      <c r="Y1" s="1754"/>
      <c r="Z1" s="1754"/>
      <c r="AA1" s="1754"/>
      <c r="AB1" s="1754"/>
      <c r="AC1" s="1754"/>
      <c r="AD1" s="1754"/>
      <c r="AE1" s="1754"/>
      <c r="AF1" s="1754"/>
      <c r="AG1" s="1754"/>
      <c r="AH1" s="1754"/>
      <c r="AI1" s="1754"/>
      <c r="AJ1" s="1754"/>
      <c r="AK1" s="1754"/>
      <c r="AL1" s="1819"/>
      <c r="AM1" s="1721" t="s">
        <v>658</v>
      </c>
      <c r="AN1" s="1722"/>
      <c r="AO1" s="1722"/>
      <c r="AP1" s="1722"/>
      <c r="AQ1" s="1723"/>
      <c r="AR1" s="57"/>
      <c r="AS1" s="57"/>
      <c r="AT1" s="57"/>
    </row>
    <row r="2" spans="1:46" ht="12" customHeight="1">
      <c r="A2" s="57"/>
      <c r="B2" s="57"/>
      <c r="C2" s="57"/>
      <c r="D2" s="57"/>
      <c r="E2" s="57"/>
      <c r="F2" s="57"/>
      <c r="G2" s="57"/>
      <c r="H2" s="57"/>
      <c r="I2" s="57"/>
      <c r="J2" s="57"/>
      <c r="K2" s="57"/>
      <c r="L2" s="57"/>
      <c r="M2" s="57"/>
      <c r="N2" s="57"/>
      <c r="O2" s="57"/>
      <c r="P2" s="57"/>
      <c r="Q2" s="1716" t="s">
        <v>105</v>
      </c>
      <c r="R2" s="1727"/>
      <c r="S2" s="1727"/>
      <c r="T2" s="1728"/>
      <c r="U2" s="1823"/>
      <c r="V2" s="1824"/>
      <c r="W2" s="1824"/>
      <c r="X2" s="1824"/>
      <c r="Y2" s="1824"/>
      <c r="Z2" s="1824"/>
      <c r="AA2" s="1824"/>
      <c r="AB2" s="1824"/>
      <c r="AC2" s="1824"/>
      <c r="AD2" s="1824"/>
      <c r="AE2" s="1824"/>
      <c r="AF2" s="1824"/>
      <c r="AG2" s="1824"/>
      <c r="AH2" s="1824"/>
      <c r="AI2" s="1824"/>
      <c r="AJ2" s="1824"/>
      <c r="AK2" s="1824"/>
      <c r="AL2" s="1860"/>
      <c r="AM2" s="1825" t="s">
        <v>267</v>
      </c>
      <c r="AN2" s="1826"/>
      <c r="AO2" s="1826"/>
      <c r="AP2" s="1732">
        <v>1</v>
      </c>
      <c r="AQ2" s="1830"/>
      <c r="AR2" s="57"/>
      <c r="AS2" s="57"/>
      <c r="AT2" s="57"/>
    </row>
    <row r="3" spans="1:46" ht="12" customHeight="1">
      <c r="A3" s="57"/>
      <c r="B3" s="57"/>
      <c r="C3" s="57"/>
      <c r="D3" s="57"/>
      <c r="E3" s="57"/>
      <c r="F3" s="57"/>
      <c r="G3" s="57"/>
      <c r="H3" s="57"/>
      <c r="I3" s="57"/>
      <c r="J3" s="57"/>
      <c r="K3" s="57"/>
      <c r="L3" s="57"/>
      <c r="M3" s="57"/>
      <c r="N3" s="57"/>
      <c r="O3" s="57"/>
      <c r="P3" s="57"/>
      <c r="Q3" s="1820"/>
      <c r="R3" s="1821"/>
      <c r="S3" s="1821"/>
      <c r="T3" s="1822"/>
      <c r="U3" s="1833"/>
      <c r="V3" s="1834"/>
      <c r="W3" s="1834"/>
      <c r="X3" s="1834"/>
      <c r="Y3" s="1834"/>
      <c r="Z3" s="1834"/>
      <c r="AA3" s="1834"/>
      <c r="AB3" s="1834"/>
      <c r="AC3" s="1834"/>
      <c r="AD3" s="1834"/>
      <c r="AE3" s="1834"/>
      <c r="AF3" s="1834"/>
      <c r="AG3" s="1834"/>
      <c r="AH3" s="1834"/>
      <c r="AI3" s="1834"/>
      <c r="AJ3" s="1834"/>
      <c r="AK3" s="1834"/>
      <c r="AL3" s="1861"/>
      <c r="AM3" s="1827"/>
      <c r="AN3" s="1828"/>
      <c r="AO3" s="1828"/>
      <c r="AP3" s="1653"/>
      <c r="AQ3" s="1831"/>
      <c r="AR3" s="57"/>
      <c r="AS3" s="57"/>
      <c r="AT3" s="57"/>
    </row>
    <row r="4" spans="1:46" ht="12" customHeight="1">
      <c r="A4" s="57"/>
      <c r="B4" s="57"/>
      <c r="C4" s="57"/>
      <c r="D4" s="57"/>
      <c r="E4" s="57"/>
      <c r="F4" s="57"/>
      <c r="G4" s="57"/>
      <c r="H4" s="57"/>
      <c r="I4" s="57"/>
      <c r="J4" s="57"/>
      <c r="K4" s="57"/>
      <c r="L4" s="57"/>
      <c r="M4" s="57"/>
      <c r="N4" s="57"/>
      <c r="O4" s="57"/>
      <c r="P4" s="57"/>
      <c r="Q4" s="1717"/>
      <c r="R4" s="1729"/>
      <c r="S4" s="1729"/>
      <c r="T4" s="1730"/>
      <c r="U4" s="1835"/>
      <c r="V4" s="1836"/>
      <c r="W4" s="1836"/>
      <c r="X4" s="1836"/>
      <c r="Y4" s="1836"/>
      <c r="Z4" s="1836"/>
      <c r="AA4" s="1836"/>
      <c r="AB4" s="1836"/>
      <c r="AC4" s="1836"/>
      <c r="AD4" s="1836"/>
      <c r="AE4" s="1836"/>
      <c r="AF4" s="1836"/>
      <c r="AG4" s="1836"/>
      <c r="AH4" s="1836"/>
      <c r="AI4" s="1836"/>
      <c r="AJ4" s="1836"/>
      <c r="AK4" s="1836"/>
      <c r="AL4" s="1862"/>
      <c r="AM4" s="1829"/>
      <c r="AN4" s="1731"/>
      <c r="AO4" s="1731"/>
      <c r="AP4" s="1654"/>
      <c r="AQ4" s="1832"/>
      <c r="AR4" s="57"/>
      <c r="AS4" s="57"/>
      <c r="AT4" s="57"/>
    </row>
    <row r="5" spans="1:46" ht="12" customHeight="1">
      <c r="A5" s="57"/>
      <c r="B5" s="57"/>
      <c r="C5" s="57"/>
      <c r="D5" s="57"/>
      <c r="E5" s="57"/>
      <c r="F5" s="57"/>
      <c r="G5" s="57"/>
      <c r="H5" s="57"/>
      <c r="I5" s="57"/>
      <c r="J5" s="57"/>
      <c r="K5" s="57"/>
      <c r="L5" s="57"/>
      <c r="M5" s="57"/>
      <c r="N5" s="57"/>
      <c r="O5" s="57"/>
      <c r="P5" s="57"/>
      <c r="Q5" s="1721" t="s">
        <v>1568</v>
      </c>
      <c r="R5" s="1722"/>
      <c r="S5" s="1722"/>
      <c r="T5" s="1723"/>
      <c r="U5" s="1721" t="s">
        <v>1961</v>
      </c>
      <c r="V5" s="1722"/>
      <c r="W5" s="1722"/>
      <c r="X5" s="1722"/>
      <c r="Y5" s="1722"/>
      <c r="Z5" s="1722"/>
      <c r="AA5" s="1722"/>
      <c r="AB5" s="1722"/>
      <c r="AC5" s="1722"/>
      <c r="AD5" s="1722"/>
      <c r="AE5" s="1722"/>
      <c r="AF5" s="1722"/>
      <c r="AG5" s="1722"/>
      <c r="AH5" s="1722"/>
      <c r="AI5" s="1722"/>
      <c r="AJ5" s="1722"/>
      <c r="AK5" s="1722"/>
      <c r="AL5" s="1722"/>
      <c r="AM5" s="1722"/>
      <c r="AN5" s="1722"/>
      <c r="AO5" s="1722"/>
      <c r="AP5" s="1722"/>
      <c r="AQ5" s="1723"/>
      <c r="AR5" s="57"/>
      <c r="AS5" s="57"/>
      <c r="AT5" s="57"/>
    </row>
    <row r="6" spans="1:46"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0"/>
      <c r="AM6" s="570"/>
      <c r="AN6" s="570"/>
      <c r="AO6" s="57"/>
      <c r="AP6" s="57"/>
      <c r="AQ6" s="57"/>
      <c r="AR6" s="57"/>
      <c r="AS6" s="57"/>
      <c r="AT6" s="57"/>
    </row>
    <row r="7" spans="1:46" ht="12" customHeight="1">
      <c r="A7" s="1924" t="s">
        <v>2698</v>
      </c>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57"/>
      <c r="AE7" s="57"/>
      <c r="AF7" s="57"/>
      <c r="AG7" s="57"/>
      <c r="AH7" s="57"/>
      <c r="AI7" s="57"/>
      <c r="AJ7" s="57"/>
      <c r="AK7" s="57"/>
      <c r="AL7" s="570"/>
      <c r="AM7" s="570"/>
      <c r="AN7" s="570"/>
      <c r="AO7" s="120"/>
      <c r="AP7" s="120"/>
      <c r="AQ7" s="120" t="s">
        <v>2693</v>
      </c>
      <c r="AR7" s="57"/>
      <c r="AS7" s="57"/>
      <c r="AT7" s="57"/>
    </row>
    <row r="8" spans="1:46" ht="12"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57"/>
      <c r="AE8" s="57"/>
      <c r="AF8" s="57"/>
      <c r="AG8" s="57"/>
      <c r="AH8" s="57"/>
      <c r="AI8" s="57"/>
      <c r="AJ8" s="57"/>
      <c r="AK8" s="57"/>
      <c r="AL8" s="570"/>
      <c r="AM8" s="570"/>
      <c r="AN8" s="570"/>
      <c r="AO8" s="120"/>
      <c r="AP8" s="120"/>
      <c r="AQ8" s="120"/>
      <c r="AR8" s="57"/>
      <c r="AS8" s="57"/>
      <c r="AT8" s="57"/>
    </row>
    <row r="9" spans="1:46" ht="12" customHeight="1" thickBot="1">
      <c r="A9" s="150" t="s">
        <v>1524</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0"/>
      <c r="AM9" s="570"/>
      <c r="AN9" s="570"/>
      <c r="AO9" s="57"/>
      <c r="AP9" s="57"/>
      <c r="AQ9" s="57"/>
      <c r="AR9" s="57"/>
      <c r="AS9" s="57"/>
      <c r="AT9" s="57"/>
    </row>
    <row r="10" spans="1:46" ht="12" customHeight="1">
      <c r="A10" s="519"/>
      <c r="B10" s="1673" t="s">
        <v>111</v>
      </c>
      <c r="C10" s="1674"/>
      <c r="D10" s="1674"/>
      <c r="E10" s="1675"/>
      <c r="F10" s="1620" t="s">
        <v>24</v>
      </c>
      <c r="G10" s="1621"/>
      <c r="H10" s="1676"/>
      <c r="I10" s="1620" t="s">
        <v>112</v>
      </c>
      <c r="J10" s="1621"/>
      <c r="K10" s="1621"/>
      <c r="L10" s="1676"/>
      <c r="M10" s="525"/>
      <c r="N10" s="141"/>
      <c r="O10" s="141"/>
      <c r="P10" s="141"/>
      <c r="Q10" s="514"/>
      <c r="R10" s="514"/>
      <c r="S10" s="514"/>
      <c r="T10" s="514"/>
      <c r="U10" s="514"/>
      <c r="V10" s="514" t="s">
        <v>113</v>
      </c>
      <c r="W10" s="514"/>
      <c r="X10" s="514"/>
      <c r="Y10" s="514"/>
      <c r="Z10" s="514"/>
      <c r="AA10" s="514"/>
      <c r="AB10" s="514"/>
      <c r="AC10" s="514"/>
      <c r="AD10" s="514"/>
      <c r="AE10" s="514"/>
      <c r="AF10" s="514"/>
      <c r="AG10" s="514"/>
      <c r="AH10" s="514"/>
      <c r="AI10" s="514"/>
      <c r="AJ10" s="514"/>
      <c r="AK10" s="514"/>
      <c r="AL10" s="637"/>
      <c r="AM10" s="637"/>
      <c r="AN10" s="521" t="s">
        <v>420</v>
      </c>
      <c r="AO10" s="1620" t="s">
        <v>115</v>
      </c>
      <c r="AP10" s="1621"/>
      <c r="AQ10" s="1622"/>
      <c r="AR10" s="57"/>
      <c r="AS10" s="57"/>
      <c r="AT10" s="57"/>
    </row>
    <row r="11" spans="1:46" ht="12" customHeight="1" thickBot="1">
      <c r="A11" s="522"/>
      <c r="B11" s="1641" t="s">
        <v>1825</v>
      </c>
      <c r="C11" s="1642"/>
      <c r="D11" s="1642"/>
      <c r="E11" s="1643"/>
      <c r="F11" s="1641" t="s">
        <v>1826</v>
      </c>
      <c r="G11" s="1642"/>
      <c r="H11" s="1643"/>
      <c r="I11" s="1641"/>
      <c r="J11" s="1642"/>
      <c r="K11" s="1642"/>
      <c r="L11" s="1643"/>
      <c r="M11" s="1623" t="s">
        <v>114</v>
      </c>
      <c r="N11" s="1624"/>
      <c r="O11" s="1624"/>
      <c r="P11" s="1625"/>
      <c r="Q11" s="126"/>
      <c r="R11" s="126"/>
      <c r="S11" s="126"/>
      <c r="T11" s="126"/>
      <c r="U11" s="126"/>
      <c r="V11" s="126"/>
      <c r="W11" s="126"/>
      <c r="X11" s="126" t="s">
        <v>115</v>
      </c>
      <c r="Y11" s="126"/>
      <c r="Z11" s="126"/>
      <c r="AA11" s="126"/>
      <c r="AB11" s="126"/>
      <c r="AC11" s="126"/>
      <c r="AD11" s="126"/>
      <c r="AE11" s="126"/>
      <c r="AF11" s="126"/>
      <c r="AG11" s="126"/>
      <c r="AH11" s="126"/>
      <c r="AI11" s="126"/>
      <c r="AJ11" s="638"/>
      <c r="AK11" s="1623" t="s">
        <v>116</v>
      </c>
      <c r="AL11" s="1624"/>
      <c r="AM11" s="1624"/>
      <c r="AN11" s="1625"/>
      <c r="AO11" s="1641" t="s">
        <v>1827</v>
      </c>
      <c r="AP11" s="1642"/>
      <c r="AQ11" s="1647"/>
      <c r="AR11" s="57"/>
      <c r="AS11" s="57"/>
      <c r="AT11" s="57"/>
    </row>
    <row r="12" spans="1:46" ht="12" customHeight="1">
      <c r="A12" s="1808" t="s">
        <v>1258</v>
      </c>
      <c r="B12" s="146" t="s">
        <v>1535</v>
      </c>
      <c r="C12" s="147"/>
      <c r="D12" s="147"/>
      <c r="E12" s="148"/>
      <c r="F12" s="1695"/>
      <c r="G12" s="1648"/>
      <c r="H12" s="1696"/>
      <c r="I12" s="525" t="s">
        <v>1194</v>
      </c>
      <c r="J12" s="141"/>
      <c r="K12" s="141"/>
      <c r="L12" s="172"/>
      <c r="M12" s="525" t="s">
        <v>1195</v>
      </c>
      <c r="N12" s="141"/>
      <c r="O12" s="141"/>
      <c r="P12" s="172"/>
      <c r="Q12" s="57" t="s">
        <v>512</v>
      </c>
      <c r="R12" s="57" t="s">
        <v>1196</v>
      </c>
      <c r="S12" s="57"/>
      <c r="T12" s="57"/>
      <c r="U12" s="57"/>
      <c r="V12" s="57"/>
      <c r="W12" s="57"/>
      <c r="X12" s="57"/>
      <c r="Y12" s="57"/>
      <c r="Z12" s="57"/>
      <c r="AA12" s="57"/>
      <c r="AB12" s="57"/>
      <c r="AC12" s="57"/>
      <c r="AD12" s="57"/>
      <c r="AE12" s="57"/>
      <c r="AF12" s="57"/>
      <c r="AG12" s="57"/>
      <c r="AH12" s="57"/>
      <c r="AI12" s="57"/>
      <c r="AJ12" s="57"/>
      <c r="AK12" s="682" t="s">
        <v>1107</v>
      </c>
      <c r="AL12" s="58" t="s">
        <v>1039</v>
      </c>
      <c r="AM12" s="58"/>
      <c r="AN12" s="58"/>
      <c r="AO12" s="525" t="s">
        <v>1682</v>
      </c>
      <c r="AP12" s="141" t="s">
        <v>1829</v>
      </c>
      <c r="AQ12" s="526"/>
      <c r="AR12" s="57"/>
      <c r="AS12" s="57"/>
      <c r="AT12" s="57"/>
    </row>
    <row r="13" spans="1:46" ht="12" customHeight="1">
      <c r="A13" s="1809"/>
      <c r="B13" s="119" t="s">
        <v>660</v>
      </c>
      <c r="C13" s="57"/>
      <c r="D13" s="57"/>
      <c r="E13" s="103"/>
      <c r="F13" s="119"/>
      <c r="G13" s="57"/>
      <c r="H13" s="103"/>
      <c r="I13" s="119" t="s">
        <v>1197</v>
      </c>
      <c r="J13" s="57"/>
      <c r="K13" s="57"/>
      <c r="L13" s="103"/>
      <c r="M13" s="119" t="s">
        <v>1198</v>
      </c>
      <c r="N13" s="57"/>
      <c r="O13" s="57"/>
      <c r="P13" s="103"/>
      <c r="Q13" s="57"/>
      <c r="R13" s="683" t="s">
        <v>1682</v>
      </c>
      <c r="S13" s="57" t="s">
        <v>1199</v>
      </c>
      <c r="T13" s="57"/>
      <c r="U13" s="57"/>
      <c r="V13" s="57"/>
      <c r="W13" s="57"/>
      <c r="X13" s="57"/>
      <c r="Y13" s="57"/>
      <c r="Z13" s="683" t="s">
        <v>974</v>
      </c>
      <c r="AA13" s="57" t="s">
        <v>1200</v>
      </c>
      <c r="AB13" s="57"/>
      <c r="AC13" s="57"/>
      <c r="AD13" s="57"/>
      <c r="AE13" s="57"/>
      <c r="AF13" s="57"/>
      <c r="AG13" s="57"/>
      <c r="AH13" s="57"/>
      <c r="AI13" s="57"/>
      <c r="AJ13" s="57"/>
      <c r="AK13" s="682" t="s">
        <v>1107</v>
      </c>
      <c r="AL13" s="58" t="s">
        <v>1770</v>
      </c>
      <c r="AM13" s="58"/>
      <c r="AN13" s="58"/>
      <c r="AO13" s="119" t="s">
        <v>1708</v>
      </c>
      <c r="AP13" s="57" t="s">
        <v>1830</v>
      </c>
      <c r="AQ13" s="106"/>
      <c r="AR13" s="57"/>
      <c r="AS13" s="57"/>
      <c r="AT13" s="57"/>
    </row>
    <row r="14" spans="1:46" ht="12" customHeight="1">
      <c r="A14" s="1809"/>
      <c r="B14" s="119" t="s">
        <v>1202</v>
      </c>
      <c r="C14" s="57"/>
      <c r="D14" s="57"/>
      <c r="E14" s="103"/>
      <c r="F14" s="119"/>
      <c r="G14" s="57"/>
      <c r="H14" s="103"/>
      <c r="I14" s="119"/>
      <c r="J14" s="57"/>
      <c r="K14" s="57"/>
      <c r="L14" s="103"/>
      <c r="M14" s="119" t="s">
        <v>661</v>
      </c>
      <c r="N14" s="57"/>
      <c r="O14" s="57"/>
      <c r="P14" s="103"/>
      <c r="Q14" s="57"/>
      <c r="R14" s="683" t="s">
        <v>175</v>
      </c>
      <c r="S14" s="57" t="s">
        <v>1201</v>
      </c>
      <c r="T14" s="57"/>
      <c r="U14" s="57"/>
      <c r="V14" s="57"/>
      <c r="W14" s="57"/>
      <c r="X14" s="57"/>
      <c r="Y14" s="57"/>
      <c r="Z14" s="57"/>
      <c r="AA14" s="57"/>
      <c r="AB14" s="57"/>
      <c r="AC14" s="57"/>
      <c r="AD14" s="57"/>
      <c r="AE14" s="57"/>
      <c r="AF14" s="57"/>
      <c r="AG14" s="57"/>
      <c r="AH14" s="57"/>
      <c r="AI14" s="57"/>
      <c r="AJ14" s="57"/>
      <c r="AK14" s="682" t="s">
        <v>1107</v>
      </c>
      <c r="AL14" s="58" t="s">
        <v>366</v>
      </c>
      <c r="AM14" s="58"/>
      <c r="AN14" s="58"/>
      <c r="AO14" s="119"/>
      <c r="AP14" s="57"/>
      <c r="AQ14" s="106"/>
      <c r="AR14" s="57"/>
      <c r="AS14" s="57"/>
      <c r="AT14" s="57"/>
    </row>
    <row r="15" spans="1:46" ht="12" customHeight="1">
      <c r="A15" s="1809"/>
      <c r="B15" s="119"/>
      <c r="C15" s="57"/>
      <c r="D15" s="57"/>
      <c r="E15" s="103"/>
      <c r="F15" s="119"/>
      <c r="G15" s="57"/>
      <c r="H15" s="103"/>
      <c r="I15" s="119"/>
      <c r="J15" s="57"/>
      <c r="K15" s="57"/>
      <c r="L15" s="103"/>
      <c r="M15" s="119" t="s">
        <v>1536</v>
      </c>
      <c r="N15" s="57"/>
      <c r="O15" s="57"/>
      <c r="P15" s="103"/>
      <c r="Q15" s="57"/>
      <c r="R15" s="683" t="s">
        <v>1107</v>
      </c>
      <c r="S15" s="57" t="s">
        <v>1203</v>
      </c>
      <c r="T15" s="57"/>
      <c r="U15" s="57"/>
      <c r="V15" s="57"/>
      <c r="W15" s="57" t="s">
        <v>1204</v>
      </c>
      <c r="X15" s="57"/>
      <c r="Y15" s="1814"/>
      <c r="Z15" s="1814"/>
      <c r="AA15" s="1814"/>
      <c r="AB15" s="1814"/>
      <c r="AC15" s="1814"/>
      <c r="AD15" s="1814"/>
      <c r="AE15" s="1814"/>
      <c r="AF15" s="1814"/>
      <c r="AG15" s="57" t="s">
        <v>1019</v>
      </c>
      <c r="AH15" s="57"/>
      <c r="AI15" s="57"/>
      <c r="AJ15" s="57"/>
      <c r="AK15" s="682" t="s">
        <v>1107</v>
      </c>
      <c r="AL15" s="58" t="s">
        <v>1766</v>
      </c>
      <c r="AM15" s="58"/>
      <c r="AN15" s="58"/>
      <c r="AO15" s="119"/>
      <c r="AP15" s="57"/>
      <c r="AQ15" s="106"/>
      <c r="AR15" s="57"/>
      <c r="AS15" s="57"/>
      <c r="AT15" s="57"/>
    </row>
    <row r="16" spans="1:46" ht="12" customHeight="1">
      <c r="A16" s="1809"/>
      <c r="B16" s="1686" t="str">
        <f>IF(自己評価書表紙!A60="□","■選択無","□選択無")</f>
        <v>■選択無</v>
      </c>
      <c r="C16" s="1687"/>
      <c r="D16" s="1687"/>
      <c r="E16" s="1692"/>
      <c r="F16" s="119"/>
      <c r="G16" s="57"/>
      <c r="H16" s="103"/>
      <c r="I16" s="119"/>
      <c r="J16" s="57"/>
      <c r="K16" s="57"/>
      <c r="L16" s="103"/>
      <c r="M16" s="119"/>
      <c r="N16" s="57"/>
      <c r="O16" s="57"/>
      <c r="P16" s="103"/>
      <c r="Q16" s="57"/>
      <c r="R16" s="683" t="s">
        <v>1107</v>
      </c>
      <c r="S16" s="57" t="s">
        <v>662</v>
      </c>
      <c r="T16" s="57"/>
      <c r="U16" s="57"/>
      <c r="V16" s="57"/>
      <c r="W16" s="654" t="s">
        <v>1508</v>
      </c>
      <c r="X16" s="57"/>
      <c r="Y16" s="104"/>
      <c r="Z16" s="104"/>
      <c r="AA16" s="104"/>
      <c r="AB16" s="104"/>
      <c r="AC16" s="104"/>
      <c r="AD16" s="104"/>
      <c r="AE16" s="104"/>
      <c r="AF16" s="104"/>
      <c r="AG16" s="57"/>
      <c r="AH16" s="57"/>
      <c r="AI16" s="57"/>
      <c r="AJ16" s="57"/>
      <c r="AK16" s="105"/>
      <c r="AL16" s="58" t="s">
        <v>1768</v>
      </c>
      <c r="AM16" s="58"/>
      <c r="AN16" s="58"/>
      <c r="AO16" s="119"/>
      <c r="AP16" s="57"/>
      <c r="AQ16" s="106"/>
      <c r="AR16" s="57"/>
      <c r="AS16" s="57"/>
      <c r="AT16" s="57"/>
    </row>
    <row r="17" spans="1:46" ht="12" customHeight="1">
      <c r="A17" s="1809"/>
      <c r="B17" s="119"/>
      <c r="C17" s="57"/>
      <c r="D17" s="57"/>
      <c r="E17" s="103"/>
      <c r="F17" s="119"/>
      <c r="G17" s="57"/>
      <c r="H17" s="103"/>
      <c r="I17" s="119"/>
      <c r="J17" s="57"/>
      <c r="K17" s="57"/>
      <c r="L17" s="103"/>
      <c r="M17" s="119"/>
      <c r="N17" s="57"/>
      <c r="O17" s="57"/>
      <c r="P17" s="103"/>
      <c r="Q17" s="57" t="s">
        <v>1629</v>
      </c>
      <c r="R17" s="57" t="s">
        <v>1205</v>
      </c>
      <c r="S17" s="57"/>
      <c r="T17" s="57"/>
      <c r="U17" s="57"/>
      <c r="V17" s="57"/>
      <c r="W17" s="57"/>
      <c r="X17" s="57"/>
      <c r="Y17" s="57"/>
      <c r="Z17" s="57"/>
      <c r="AA17" s="57"/>
      <c r="AB17" s="57"/>
      <c r="AC17" s="57"/>
      <c r="AD17" s="57"/>
      <c r="AE17" s="57"/>
      <c r="AF17" s="57"/>
      <c r="AG17" s="57"/>
      <c r="AH17" s="57"/>
      <c r="AI17" s="57"/>
      <c r="AJ17" s="57"/>
      <c r="AK17" s="682" t="s">
        <v>1107</v>
      </c>
      <c r="AL17" s="58" t="s">
        <v>1537</v>
      </c>
      <c r="AM17" s="58"/>
      <c r="AN17" s="58"/>
      <c r="AO17" s="119"/>
      <c r="AP17" s="57"/>
      <c r="AQ17" s="106"/>
      <c r="AR17" s="57"/>
      <c r="AS17" s="57"/>
      <c r="AT17" s="57"/>
    </row>
    <row r="18" spans="1:46" ht="12" customHeight="1">
      <c r="A18" s="1809"/>
      <c r="B18" s="119"/>
      <c r="C18" s="57"/>
      <c r="D18" s="57"/>
      <c r="E18" s="103"/>
      <c r="F18" s="119"/>
      <c r="G18" s="57"/>
      <c r="H18" s="103"/>
      <c r="I18" s="119"/>
      <c r="J18" s="57"/>
      <c r="K18" s="57"/>
      <c r="L18" s="103"/>
      <c r="M18" s="119"/>
      <c r="N18" s="57"/>
      <c r="O18" s="57"/>
      <c r="P18" s="103"/>
      <c r="Q18" s="57"/>
      <c r="R18" s="683" t="s">
        <v>1682</v>
      </c>
      <c r="S18" s="57" t="s">
        <v>1206</v>
      </c>
      <c r="T18" s="57"/>
      <c r="U18" s="57"/>
      <c r="V18" s="57"/>
      <c r="W18" s="57"/>
      <c r="X18" s="57"/>
      <c r="Y18" s="57"/>
      <c r="Z18" s="57"/>
      <c r="AA18" s="57"/>
      <c r="AB18" s="57"/>
      <c r="AC18" s="57"/>
      <c r="AD18" s="57"/>
      <c r="AE18" s="57"/>
      <c r="AF18" s="57"/>
      <c r="AG18" s="57"/>
      <c r="AH18" s="57"/>
      <c r="AI18" s="57"/>
      <c r="AJ18" s="57"/>
      <c r="AK18" s="105"/>
      <c r="AL18" s="58"/>
      <c r="AM18" s="58"/>
      <c r="AN18" s="58"/>
      <c r="AO18" s="119"/>
      <c r="AP18" s="57"/>
      <c r="AQ18" s="106"/>
      <c r="AR18" s="57"/>
      <c r="AS18" s="57"/>
      <c r="AT18" s="57"/>
    </row>
    <row r="19" spans="1:46" ht="12" customHeight="1">
      <c r="A19" s="1809"/>
      <c r="B19" s="119"/>
      <c r="C19" s="57"/>
      <c r="D19" s="57"/>
      <c r="E19" s="103"/>
      <c r="F19" s="119"/>
      <c r="G19" s="57"/>
      <c r="H19" s="103"/>
      <c r="I19" s="119"/>
      <c r="J19" s="57"/>
      <c r="K19" s="57"/>
      <c r="L19" s="103"/>
      <c r="M19" s="119"/>
      <c r="N19" s="57"/>
      <c r="O19" s="57"/>
      <c r="P19" s="103"/>
      <c r="Q19" s="57"/>
      <c r="R19" s="57"/>
      <c r="S19" s="57" t="s">
        <v>1207</v>
      </c>
      <c r="T19" s="57"/>
      <c r="U19" s="1649"/>
      <c r="V19" s="1649"/>
      <c r="W19" s="1649"/>
      <c r="X19" s="57" t="s">
        <v>1538</v>
      </c>
      <c r="Y19" s="57"/>
      <c r="Z19" s="57"/>
      <c r="AA19" s="57"/>
      <c r="AB19" s="57"/>
      <c r="AC19" s="57"/>
      <c r="AD19" s="57"/>
      <c r="AE19" s="57"/>
      <c r="AF19" s="57"/>
      <c r="AG19" s="57"/>
      <c r="AH19" s="57"/>
      <c r="AI19" s="57"/>
      <c r="AJ19" s="57"/>
      <c r="AK19" s="105"/>
      <c r="AL19" s="58"/>
      <c r="AM19" s="58"/>
      <c r="AN19" s="58"/>
      <c r="AO19" s="119"/>
      <c r="AP19" s="57"/>
      <c r="AQ19" s="106"/>
      <c r="AR19" s="57"/>
      <c r="AS19" s="57"/>
      <c r="AT19" s="57"/>
    </row>
    <row r="20" spans="1:46" ht="12" customHeight="1">
      <c r="A20" s="1809"/>
      <c r="B20" s="119"/>
      <c r="C20" s="57"/>
      <c r="D20" s="57"/>
      <c r="E20" s="103"/>
      <c r="F20" s="119"/>
      <c r="G20" s="57"/>
      <c r="H20" s="103"/>
      <c r="I20" s="119"/>
      <c r="J20" s="57"/>
      <c r="K20" s="57"/>
      <c r="L20" s="103"/>
      <c r="M20" s="119"/>
      <c r="N20" s="57"/>
      <c r="O20" s="57"/>
      <c r="P20" s="103"/>
      <c r="Q20" s="57"/>
      <c r="R20" s="683" t="s">
        <v>1539</v>
      </c>
      <c r="S20" s="57" t="s">
        <v>921</v>
      </c>
      <c r="T20" s="57"/>
      <c r="U20" s="57"/>
      <c r="V20" s="57"/>
      <c r="W20" s="57"/>
      <c r="X20" s="57"/>
      <c r="Y20" s="57"/>
      <c r="Z20" s="57"/>
      <c r="AA20" s="57"/>
      <c r="AB20" s="57"/>
      <c r="AC20" s="57"/>
      <c r="AD20" s="57"/>
      <c r="AE20" s="57"/>
      <c r="AF20" s="57"/>
      <c r="AG20" s="57"/>
      <c r="AH20" s="57"/>
      <c r="AI20" s="57"/>
      <c r="AJ20" s="57"/>
      <c r="AK20" s="105"/>
      <c r="AL20" s="58"/>
      <c r="AM20" s="58"/>
      <c r="AN20" s="58"/>
      <c r="AO20" s="119"/>
      <c r="AP20" s="57"/>
      <c r="AQ20" s="106"/>
      <c r="AR20" s="57"/>
      <c r="AS20" s="57"/>
      <c r="AT20" s="57"/>
    </row>
    <row r="21" spans="1:46" ht="12" customHeight="1">
      <c r="A21" s="1809"/>
      <c r="B21" s="119"/>
      <c r="C21" s="57"/>
      <c r="D21" s="57"/>
      <c r="E21" s="103"/>
      <c r="F21" s="119"/>
      <c r="G21" s="57"/>
      <c r="H21" s="103"/>
      <c r="I21" s="119"/>
      <c r="J21" s="57"/>
      <c r="K21" s="57"/>
      <c r="L21" s="103"/>
      <c r="M21" s="119"/>
      <c r="N21" s="57"/>
      <c r="O21" s="57"/>
      <c r="P21" s="103"/>
      <c r="Q21" s="57"/>
      <c r="R21" s="57"/>
      <c r="S21" s="57" t="s">
        <v>1207</v>
      </c>
      <c r="T21" s="57"/>
      <c r="U21" s="1649"/>
      <c r="V21" s="1649"/>
      <c r="W21" s="1649"/>
      <c r="X21" s="57" t="s">
        <v>1538</v>
      </c>
      <c r="Y21" s="57"/>
      <c r="Z21" s="57" t="s">
        <v>1208</v>
      </c>
      <c r="AA21" s="57"/>
      <c r="AB21" s="57"/>
      <c r="AC21" s="1649"/>
      <c r="AD21" s="1649"/>
      <c r="AE21" s="1649"/>
      <c r="AF21" s="57" t="s">
        <v>1540</v>
      </c>
      <c r="AG21" s="57"/>
      <c r="AH21" s="57"/>
      <c r="AI21" s="57"/>
      <c r="AJ21" s="57"/>
      <c r="AK21" s="105"/>
      <c r="AL21" s="58"/>
      <c r="AM21" s="58"/>
      <c r="AN21" s="58"/>
      <c r="AO21" s="119"/>
      <c r="AP21" s="57"/>
      <c r="AQ21" s="106"/>
      <c r="AR21" s="57"/>
      <c r="AS21" s="57"/>
      <c r="AT21" s="57"/>
    </row>
    <row r="22" spans="1:46" ht="12" customHeight="1">
      <c r="A22" s="1809"/>
      <c r="B22" s="119"/>
      <c r="C22" s="57"/>
      <c r="D22" s="57"/>
      <c r="E22" s="103"/>
      <c r="F22" s="119"/>
      <c r="G22" s="57"/>
      <c r="H22" s="103"/>
      <c r="I22" s="119"/>
      <c r="J22" s="57"/>
      <c r="K22" s="57"/>
      <c r="L22" s="103"/>
      <c r="M22" s="119"/>
      <c r="N22" s="57"/>
      <c r="O22" s="57"/>
      <c r="P22" s="103"/>
      <c r="Q22" s="57"/>
      <c r="R22" s="683" t="s">
        <v>1541</v>
      </c>
      <c r="S22" s="57" t="s">
        <v>1209</v>
      </c>
      <c r="T22" s="57"/>
      <c r="U22" s="57"/>
      <c r="V22" s="57"/>
      <c r="W22" s="57"/>
      <c r="X22" s="57"/>
      <c r="Y22" s="57"/>
      <c r="Z22" s="57"/>
      <c r="AA22" s="57"/>
      <c r="AB22" s="57"/>
      <c r="AC22" s="57"/>
      <c r="AD22" s="57"/>
      <c r="AE22" s="57"/>
      <c r="AF22" s="57"/>
      <c r="AG22" s="57"/>
      <c r="AH22" s="57"/>
      <c r="AI22" s="57"/>
      <c r="AJ22" s="57"/>
      <c r="AK22" s="105"/>
      <c r="AL22" s="58"/>
      <c r="AM22" s="58"/>
      <c r="AN22" s="58"/>
      <c r="AO22" s="119"/>
      <c r="AP22" s="57"/>
      <c r="AQ22" s="106"/>
      <c r="AR22" s="57"/>
      <c r="AS22" s="57"/>
      <c r="AT22" s="57"/>
    </row>
    <row r="23" spans="1:46" ht="12" customHeight="1">
      <c r="A23" s="1809"/>
      <c r="B23" s="119"/>
      <c r="C23" s="57"/>
      <c r="D23" s="57"/>
      <c r="E23" s="103"/>
      <c r="F23" s="119"/>
      <c r="G23" s="57"/>
      <c r="H23" s="103"/>
      <c r="I23" s="119"/>
      <c r="J23" s="57"/>
      <c r="K23" s="57"/>
      <c r="L23" s="103"/>
      <c r="M23" s="119"/>
      <c r="N23" s="57"/>
      <c r="O23" s="57"/>
      <c r="P23" s="103"/>
      <c r="Q23" s="57"/>
      <c r="R23" s="57"/>
      <c r="S23" s="57" t="s">
        <v>1207</v>
      </c>
      <c r="T23" s="57"/>
      <c r="U23" s="1649"/>
      <c r="V23" s="1649"/>
      <c r="W23" s="1649"/>
      <c r="X23" s="57" t="s">
        <v>1538</v>
      </c>
      <c r="Y23" s="57"/>
      <c r="Z23" s="57" t="s">
        <v>1208</v>
      </c>
      <c r="AA23" s="57"/>
      <c r="AB23" s="57"/>
      <c r="AC23" s="1649"/>
      <c r="AD23" s="1649"/>
      <c r="AE23" s="1649"/>
      <c r="AF23" s="57" t="s">
        <v>1540</v>
      </c>
      <c r="AG23" s="57"/>
      <c r="AH23" s="57"/>
      <c r="AI23" s="57"/>
      <c r="AJ23" s="57"/>
      <c r="AK23" s="105"/>
      <c r="AL23" s="58"/>
      <c r="AM23" s="58"/>
      <c r="AN23" s="58"/>
      <c r="AO23" s="119"/>
      <c r="AP23" s="57"/>
      <c r="AQ23" s="106"/>
      <c r="AR23" s="57"/>
      <c r="AS23" s="57"/>
      <c r="AT23" s="57"/>
    </row>
    <row r="24" spans="1:46" ht="12" customHeight="1">
      <c r="A24" s="1809"/>
      <c r="B24" s="119"/>
      <c r="C24" s="57"/>
      <c r="D24" s="57"/>
      <c r="E24" s="103"/>
      <c r="F24" s="119"/>
      <c r="G24" s="57"/>
      <c r="H24" s="103"/>
      <c r="I24" s="119"/>
      <c r="J24" s="57"/>
      <c r="K24" s="57"/>
      <c r="L24" s="103"/>
      <c r="M24" s="119"/>
      <c r="N24" s="57"/>
      <c r="O24" s="57"/>
      <c r="P24" s="103"/>
      <c r="Q24" s="57"/>
      <c r="R24" s="683" t="s">
        <v>1541</v>
      </c>
      <c r="S24" s="57" t="s">
        <v>1542</v>
      </c>
      <c r="T24" s="57"/>
      <c r="U24" s="57"/>
      <c r="V24" s="57"/>
      <c r="W24" s="57"/>
      <c r="X24" s="57"/>
      <c r="Y24" s="57"/>
      <c r="Z24" s="57"/>
      <c r="AA24" s="57"/>
      <c r="AB24" s="57"/>
      <c r="AC24" s="57"/>
      <c r="AD24" s="57"/>
      <c r="AE24" s="57"/>
      <c r="AF24" s="57"/>
      <c r="AG24" s="57"/>
      <c r="AH24" s="57"/>
      <c r="AI24" s="57"/>
      <c r="AJ24" s="57"/>
      <c r="AK24" s="105"/>
      <c r="AL24" s="58"/>
      <c r="AM24" s="58"/>
      <c r="AN24" s="58"/>
      <c r="AO24" s="119"/>
      <c r="AP24" s="57"/>
      <c r="AQ24" s="106"/>
      <c r="AR24" s="57"/>
      <c r="AS24" s="57"/>
      <c r="AT24" s="57"/>
    </row>
    <row r="25" spans="1:46" ht="12" customHeight="1">
      <c r="A25" s="1809"/>
      <c r="B25" s="119"/>
      <c r="C25" s="57"/>
      <c r="D25" s="57"/>
      <c r="E25" s="103"/>
      <c r="F25" s="119"/>
      <c r="G25" s="57"/>
      <c r="H25" s="103"/>
      <c r="I25" s="119"/>
      <c r="J25" s="57"/>
      <c r="K25" s="57"/>
      <c r="L25" s="103"/>
      <c r="M25" s="119"/>
      <c r="N25" s="57"/>
      <c r="O25" s="57"/>
      <c r="P25" s="103"/>
      <c r="Q25" s="57"/>
      <c r="R25" s="57"/>
      <c r="S25" s="57" t="s">
        <v>1207</v>
      </c>
      <c r="T25" s="57"/>
      <c r="U25" s="1649"/>
      <c r="V25" s="1649"/>
      <c r="W25" s="1649"/>
      <c r="X25" s="57" t="s">
        <v>1538</v>
      </c>
      <c r="Y25" s="57"/>
      <c r="Z25" s="57" t="s">
        <v>1208</v>
      </c>
      <c r="AA25" s="57"/>
      <c r="AB25" s="57"/>
      <c r="AC25" s="1649"/>
      <c r="AD25" s="1649"/>
      <c r="AE25" s="1649"/>
      <c r="AF25" s="57" t="s">
        <v>1540</v>
      </c>
      <c r="AG25" s="57"/>
      <c r="AH25" s="57"/>
      <c r="AI25" s="57"/>
      <c r="AJ25" s="57"/>
      <c r="AK25" s="105"/>
      <c r="AL25" s="58"/>
      <c r="AM25" s="58"/>
      <c r="AN25" s="58"/>
      <c r="AO25" s="119"/>
      <c r="AP25" s="57"/>
      <c r="AQ25" s="106"/>
      <c r="AR25" s="57"/>
      <c r="AS25" s="57"/>
      <c r="AT25" s="57"/>
    </row>
    <row r="26" spans="1:46" ht="12" customHeight="1">
      <c r="A26" s="1809"/>
      <c r="B26" s="119"/>
      <c r="C26" s="57"/>
      <c r="D26" s="57"/>
      <c r="E26" s="103"/>
      <c r="F26" s="119"/>
      <c r="G26" s="57"/>
      <c r="H26" s="103"/>
      <c r="I26" s="119"/>
      <c r="J26" s="57"/>
      <c r="K26" s="57"/>
      <c r="L26" s="103"/>
      <c r="M26" s="119"/>
      <c r="N26" s="57"/>
      <c r="O26" s="57"/>
      <c r="P26" s="103"/>
      <c r="Q26" s="57"/>
      <c r="R26" s="683" t="s">
        <v>1541</v>
      </c>
      <c r="S26" s="57" t="s">
        <v>1210</v>
      </c>
      <c r="T26" s="57"/>
      <c r="U26" s="57"/>
      <c r="V26" s="57"/>
      <c r="W26" s="57"/>
      <c r="X26" s="57"/>
      <c r="Y26" s="57"/>
      <c r="Z26" s="57"/>
      <c r="AA26" s="57"/>
      <c r="AB26" s="57"/>
      <c r="AC26" s="57"/>
      <c r="AD26" s="57"/>
      <c r="AE26" s="57"/>
      <c r="AF26" s="57"/>
      <c r="AG26" s="57"/>
      <c r="AH26" s="57"/>
      <c r="AI26" s="57"/>
      <c r="AJ26" s="57"/>
      <c r="AK26" s="105"/>
      <c r="AL26" s="58"/>
      <c r="AM26" s="58"/>
      <c r="AN26" s="58"/>
      <c r="AO26" s="119"/>
      <c r="AP26" s="57"/>
      <c r="AQ26" s="106"/>
      <c r="AR26" s="57"/>
      <c r="AS26" s="57"/>
      <c r="AT26" s="57"/>
    </row>
    <row r="27" spans="1:46" ht="12" customHeight="1">
      <c r="A27" s="1809"/>
      <c r="B27" s="119"/>
      <c r="C27" s="57"/>
      <c r="D27" s="57"/>
      <c r="E27" s="103"/>
      <c r="F27" s="119"/>
      <c r="G27" s="57"/>
      <c r="H27" s="103"/>
      <c r="I27" s="119"/>
      <c r="J27" s="57"/>
      <c r="K27" s="57"/>
      <c r="L27" s="103"/>
      <c r="M27" s="119"/>
      <c r="N27" s="57"/>
      <c r="O27" s="57"/>
      <c r="P27" s="103"/>
      <c r="Q27" s="57"/>
      <c r="R27" s="57"/>
      <c r="S27" s="57" t="s">
        <v>1207</v>
      </c>
      <c r="T27" s="57"/>
      <c r="U27" s="1649"/>
      <c r="V27" s="1649"/>
      <c r="W27" s="1649"/>
      <c r="X27" s="57" t="s">
        <v>1538</v>
      </c>
      <c r="Y27" s="57"/>
      <c r="Z27" s="57" t="s">
        <v>1208</v>
      </c>
      <c r="AA27" s="57"/>
      <c r="AB27" s="57"/>
      <c r="AC27" s="1649"/>
      <c r="AD27" s="1649"/>
      <c r="AE27" s="1649"/>
      <c r="AF27" s="57" t="s">
        <v>1540</v>
      </c>
      <c r="AG27" s="57"/>
      <c r="AH27" s="57"/>
      <c r="AI27" s="57"/>
      <c r="AJ27" s="57"/>
      <c r="AK27" s="105"/>
      <c r="AL27" s="58"/>
      <c r="AM27" s="58"/>
      <c r="AN27" s="58"/>
      <c r="AO27" s="119"/>
      <c r="AP27" s="57"/>
      <c r="AQ27" s="106"/>
      <c r="AR27" s="57"/>
      <c r="AS27" s="57"/>
      <c r="AT27" s="57"/>
    </row>
    <row r="28" spans="1:46" ht="12" customHeight="1">
      <c r="A28" s="1809"/>
      <c r="B28" s="119"/>
      <c r="C28" s="57"/>
      <c r="D28" s="57"/>
      <c r="E28" s="103"/>
      <c r="F28" s="119"/>
      <c r="G28" s="57"/>
      <c r="H28" s="103"/>
      <c r="I28" s="119"/>
      <c r="J28" s="57"/>
      <c r="K28" s="57"/>
      <c r="L28" s="103"/>
      <c r="M28" s="119"/>
      <c r="N28" s="57"/>
      <c r="O28" s="57"/>
      <c r="P28" s="103"/>
      <c r="Q28" s="57"/>
      <c r="R28" s="683" t="s">
        <v>1541</v>
      </c>
      <c r="S28" s="57" t="s">
        <v>1211</v>
      </c>
      <c r="T28" s="57"/>
      <c r="U28" s="57"/>
      <c r="V28" s="57"/>
      <c r="W28" s="57"/>
      <c r="X28" s="57"/>
      <c r="Y28" s="57"/>
      <c r="Z28" s="57"/>
      <c r="AA28" s="57"/>
      <c r="AB28" s="57"/>
      <c r="AC28" s="57"/>
      <c r="AD28" s="57"/>
      <c r="AE28" s="57"/>
      <c r="AF28" s="57"/>
      <c r="AG28" s="57"/>
      <c r="AH28" s="57"/>
      <c r="AI28" s="57"/>
      <c r="AJ28" s="57"/>
      <c r="AK28" s="105"/>
      <c r="AL28" s="58"/>
      <c r="AM28" s="58"/>
      <c r="AN28" s="58"/>
      <c r="AO28" s="119"/>
      <c r="AP28" s="57"/>
      <c r="AQ28" s="106"/>
      <c r="AR28" s="57"/>
      <c r="AS28" s="57"/>
      <c r="AT28" s="57"/>
    </row>
    <row r="29" spans="1:46" ht="12" customHeight="1">
      <c r="A29" s="1809"/>
      <c r="B29" s="119"/>
      <c r="C29" s="57"/>
      <c r="D29" s="57"/>
      <c r="E29" s="103"/>
      <c r="F29" s="119"/>
      <c r="G29" s="57"/>
      <c r="H29" s="103"/>
      <c r="I29" s="119"/>
      <c r="J29" s="57"/>
      <c r="K29" s="57"/>
      <c r="L29" s="103"/>
      <c r="M29" s="119"/>
      <c r="N29" s="57"/>
      <c r="O29" s="57"/>
      <c r="P29" s="103"/>
      <c r="Q29" s="57"/>
      <c r="R29" s="57"/>
      <c r="S29" s="57" t="s">
        <v>1207</v>
      </c>
      <c r="T29" s="57"/>
      <c r="U29" s="1649"/>
      <c r="V29" s="1649"/>
      <c r="W29" s="1649"/>
      <c r="X29" s="57" t="s">
        <v>1538</v>
      </c>
      <c r="Y29" s="57"/>
      <c r="Z29" s="57" t="s">
        <v>1208</v>
      </c>
      <c r="AA29" s="57"/>
      <c r="AB29" s="57"/>
      <c r="AC29" s="1649"/>
      <c r="AD29" s="1649"/>
      <c r="AE29" s="1649"/>
      <c r="AF29" s="57" t="s">
        <v>1540</v>
      </c>
      <c r="AG29" s="57"/>
      <c r="AH29" s="57"/>
      <c r="AI29" s="57"/>
      <c r="AJ29" s="57"/>
      <c r="AK29" s="105"/>
      <c r="AL29" s="58"/>
      <c r="AM29" s="58"/>
      <c r="AN29" s="58"/>
      <c r="AO29" s="119"/>
      <c r="AP29" s="57"/>
      <c r="AQ29" s="106"/>
      <c r="AR29" s="57"/>
      <c r="AS29" s="57"/>
      <c r="AT29" s="57"/>
    </row>
    <row r="30" spans="1:46" ht="12" customHeight="1">
      <c r="A30" s="1809"/>
      <c r="B30" s="119"/>
      <c r="C30" s="57"/>
      <c r="D30" s="57"/>
      <c r="E30" s="103"/>
      <c r="F30" s="119"/>
      <c r="G30" s="57"/>
      <c r="H30" s="103"/>
      <c r="I30" s="119"/>
      <c r="J30" s="57"/>
      <c r="K30" s="57"/>
      <c r="L30" s="103"/>
      <c r="M30" s="119"/>
      <c r="N30" s="57"/>
      <c r="O30" s="57"/>
      <c r="P30" s="103"/>
      <c r="Q30" s="57" t="s">
        <v>801</v>
      </c>
      <c r="R30" s="57" t="s">
        <v>1212</v>
      </c>
      <c r="S30" s="57"/>
      <c r="T30" s="57"/>
      <c r="U30" s="57"/>
      <c r="V30" s="57"/>
      <c r="W30" s="57"/>
      <c r="X30" s="57"/>
      <c r="Y30" s="57"/>
      <c r="Z30" s="57"/>
      <c r="AA30" s="57"/>
      <c r="AB30" s="57"/>
      <c r="AC30" s="57"/>
      <c r="AD30" s="57"/>
      <c r="AE30" s="57"/>
      <c r="AF30" s="57"/>
      <c r="AG30" s="57"/>
      <c r="AH30" s="57"/>
      <c r="AI30" s="57"/>
      <c r="AJ30" s="57"/>
      <c r="AK30" s="105"/>
      <c r="AL30" s="58"/>
      <c r="AM30" s="58"/>
      <c r="AN30" s="58"/>
      <c r="AO30" s="119"/>
      <c r="AP30" s="57"/>
      <c r="AQ30" s="106"/>
      <c r="AR30" s="57"/>
      <c r="AS30" s="57"/>
      <c r="AT30" s="57"/>
    </row>
    <row r="31" spans="1:46" ht="12" customHeight="1">
      <c r="A31" s="1809"/>
      <c r="B31" s="119"/>
      <c r="C31" s="57"/>
      <c r="D31" s="57"/>
      <c r="E31" s="103"/>
      <c r="F31" s="119"/>
      <c r="G31" s="57"/>
      <c r="H31" s="103"/>
      <c r="I31" s="119"/>
      <c r="J31" s="57"/>
      <c r="K31" s="57"/>
      <c r="L31" s="103"/>
      <c r="M31" s="119"/>
      <c r="N31" s="57"/>
      <c r="O31" s="57"/>
      <c r="P31" s="103"/>
      <c r="Q31" s="57"/>
      <c r="R31" s="683" t="s">
        <v>1403</v>
      </c>
      <c r="S31" s="57" t="s">
        <v>1213</v>
      </c>
      <c r="T31" s="57"/>
      <c r="U31" s="57"/>
      <c r="V31" s="57"/>
      <c r="W31" s="57"/>
      <c r="X31" s="57"/>
      <c r="Y31" s="57"/>
      <c r="Z31" s="57" t="s">
        <v>1207</v>
      </c>
      <c r="AA31" s="57"/>
      <c r="AB31" s="1649"/>
      <c r="AC31" s="1649"/>
      <c r="AD31" s="1649"/>
      <c r="AE31" s="57" t="s">
        <v>1538</v>
      </c>
      <c r="AF31" s="57"/>
      <c r="AG31" s="57"/>
      <c r="AH31" s="57"/>
      <c r="AI31" s="57"/>
      <c r="AJ31" s="57"/>
      <c r="AK31" s="105"/>
      <c r="AL31" s="58"/>
      <c r="AM31" s="58"/>
      <c r="AN31" s="58"/>
      <c r="AO31" s="119"/>
      <c r="AP31" s="57"/>
      <c r="AQ31" s="106"/>
      <c r="AR31" s="57"/>
      <c r="AS31" s="57"/>
      <c r="AT31" s="57"/>
    </row>
    <row r="32" spans="1:46" ht="12" customHeight="1">
      <c r="A32" s="1809"/>
      <c r="B32" s="119"/>
      <c r="C32" s="57"/>
      <c r="D32" s="57"/>
      <c r="E32" s="103"/>
      <c r="F32" s="119"/>
      <c r="G32" s="57"/>
      <c r="H32" s="103"/>
      <c r="I32" s="119"/>
      <c r="J32" s="57"/>
      <c r="K32" s="57"/>
      <c r="L32" s="103"/>
      <c r="M32" s="122"/>
      <c r="N32" s="111"/>
      <c r="O32" s="111"/>
      <c r="P32" s="152"/>
      <c r="Q32" s="57"/>
      <c r="R32" s="683" t="s">
        <v>1539</v>
      </c>
      <c r="S32" s="57" t="s">
        <v>1214</v>
      </c>
      <c r="T32" s="57"/>
      <c r="U32" s="57"/>
      <c r="V32" s="57"/>
      <c r="W32" s="57"/>
      <c r="X32" s="57"/>
      <c r="Y32" s="57"/>
      <c r="Z32" s="57" t="s">
        <v>1207</v>
      </c>
      <c r="AA32" s="57"/>
      <c r="AB32" s="1649"/>
      <c r="AC32" s="1649"/>
      <c r="AD32" s="1649"/>
      <c r="AE32" s="57" t="s">
        <v>1538</v>
      </c>
      <c r="AF32" s="57"/>
      <c r="AG32" s="57"/>
      <c r="AH32" s="57"/>
      <c r="AI32" s="57"/>
      <c r="AJ32" s="57"/>
      <c r="AK32" s="105"/>
      <c r="AL32" s="58"/>
      <c r="AM32" s="58"/>
      <c r="AN32" s="58"/>
      <c r="AO32" s="122"/>
      <c r="AP32" s="111"/>
      <c r="AQ32" s="114"/>
      <c r="AR32" s="57"/>
      <c r="AS32" s="57"/>
      <c r="AT32" s="57"/>
    </row>
    <row r="33" spans="1:46" ht="12" customHeight="1">
      <c r="A33" s="1809"/>
      <c r="B33" s="119"/>
      <c r="C33" s="57"/>
      <c r="D33" s="57"/>
      <c r="E33" s="103"/>
      <c r="F33" s="119"/>
      <c r="G33" s="57"/>
      <c r="H33" s="103"/>
      <c r="I33" s="119"/>
      <c r="J33" s="57"/>
      <c r="K33" s="57"/>
      <c r="L33" s="103"/>
      <c r="M33" s="138" t="s">
        <v>1215</v>
      </c>
      <c r="N33" s="109"/>
      <c r="O33" s="109"/>
      <c r="P33" s="110"/>
      <c r="Q33" s="109" t="s">
        <v>290</v>
      </c>
      <c r="R33" s="109" t="s">
        <v>1216</v>
      </c>
      <c r="S33" s="109"/>
      <c r="T33" s="109"/>
      <c r="U33" s="109"/>
      <c r="V33" s="109"/>
      <c r="W33" s="109"/>
      <c r="X33" s="109"/>
      <c r="Y33" s="109"/>
      <c r="Z33" s="109"/>
      <c r="AA33" s="109"/>
      <c r="AB33" s="109"/>
      <c r="AC33" s="109"/>
      <c r="AD33" s="109"/>
      <c r="AE33" s="109"/>
      <c r="AF33" s="109"/>
      <c r="AG33" s="109"/>
      <c r="AH33" s="109"/>
      <c r="AI33" s="109"/>
      <c r="AJ33" s="109"/>
      <c r="AK33" s="685" t="s">
        <v>1107</v>
      </c>
      <c r="AL33" s="153" t="s">
        <v>1039</v>
      </c>
      <c r="AM33" s="153"/>
      <c r="AN33" s="153"/>
      <c r="AO33" s="138" t="s">
        <v>1682</v>
      </c>
      <c r="AP33" s="109" t="s">
        <v>1829</v>
      </c>
      <c r="AQ33" s="533"/>
      <c r="AR33" s="57"/>
      <c r="AS33" s="57"/>
      <c r="AT33" s="57"/>
    </row>
    <row r="34" spans="1:46" ht="12" customHeight="1">
      <c r="A34" s="1809"/>
      <c r="B34" s="119"/>
      <c r="C34" s="57"/>
      <c r="D34" s="57"/>
      <c r="E34" s="103"/>
      <c r="F34" s="119"/>
      <c r="G34" s="57"/>
      <c r="H34" s="103"/>
      <c r="I34" s="119"/>
      <c r="J34" s="57"/>
      <c r="K34" s="57"/>
      <c r="L34" s="103"/>
      <c r="M34" s="119"/>
      <c r="N34" s="57"/>
      <c r="O34" s="57"/>
      <c r="P34" s="103"/>
      <c r="Q34" s="57"/>
      <c r="R34" s="683" t="s">
        <v>974</v>
      </c>
      <c r="S34" s="57" t="s">
        <v>1217</v>
      </c>
      <c r="T34" s="57"/>
      <c r="U34" s="57"/>
      <c r="V34" s="57"/>
      <c r="W34" s="57"/>
      <c r="X34" s="57"/>
      <c r="Y34" s="57"/>
      <c r="Z34" s="57"/>
      <c r="AA34" s="57"/>
      <c r="AB34" s="57"/>
      <c r="AC34" s="57"/>
      <c r="AD34" s="57"/>
      <c r="AE34" s="57"/>
      <c r="AF34" s="57"/>
      <c r="AG34" s="57"/>
      <c r="AH34" s="57"/>
      <c r="AI34" s="57"/>
      <c r="AJ34" s="57"/>
      <c r="AK34" s="682" t="s">
        <v>1107</v>
      </c>
      <c r="AL34" s="58" t="s">
        <v>399</v>
      </c>
      <c r="AM34" s="58"/>
      <c r="AN34" s="58"/>
      <c r="AO34" s="119" t="s">
        <v>930</v>
      </c>
      <c r="AP34" s="57" t="s">
        <v>1830</v>
      </c>
      <c r="AQ34" s="106"/>
      <c r="AR34" s="57"/>
      <c r="AS34" s="57"/>
      <c r="AT34" s="57"/>
    </row>
    <row r="35" spans="1:46" ht="12" customHeight="1">
      <c r="A35" s="1809"/>
      <c r="B35" s="119"/>
      <c r="C35" s="57"/>
      <c r="D35" s="57"/>
      <c r="E35" s="103"/>
      <c r="F35" s="119"/>
      <c r="G35" s="57"/>
      <c r="H35" s="103"/>
      <c r="I35" s="119"/>
      <c r="J35" s="57"/>
      <c r="K35" s="57"/>
      <c r="L35" s="103"/>
      <c r="M35" s="119"/>
      <c r="N35" s="57"/>
      <c r="O35" s="57"/>
      <c r="P35" s="103"/>
      <c r="Q35" s="57" t="s">
        <v>290</v>
      </c>
      <c r="R35" s="57" t="s">
        <v>1218</v>
      </c>
      <c r="S35" s="57"/>
      <c r="T35" s="57"/>
      <c r="U35" s="57"/>
      <c r="V35" s="57"/>
      <c r="W35" s="57"/>
      <c r="X35" s="57"/>
      <c r="Y35" s="57"/>
      <c r="Z35" s="57"/>
      <c r="AA35" s="57"/>
      <c r="AB35" s="57"/>
      <c r="AC35" s="57"/>
      <c r="AD35" s="57"/>
      <c r="AE35" s="57"/>
      <c r="AF35" s="57"/>
      <c r="AG35" s="57"/>
      <c r="AH35" s="57"/>
      <c r="AI35" s="57"/>
      <c r="AJ35" s="57"/>
      <c r="AK35" s="682" t="s">
        <v>1107</v>
      </c>
      <c r="AL35" s="58" t="s">
        <v>366</v>
      </c>
      <c r="AM35" s="58"/>
      <c r="AN35" s="58"/>
      <c r="AO35" s="119"/>
      <c r="AP35" s="57"/>
      <c r="AQ35" s="106"/>
      <c r="AR35" s="57"/>
      <c r="AS35" s="57"/>
      <c r="AT35" s="57"/>
    </row>
    <row r="36" spans="1:46" ht="12" customHeight="1">
      <c r="A36" s="1809"/>
      <c r="B36" s="119"/>
      <c r="C36" s="57"/>
      <c r="D36" s="57"/>
      <c r="E36" s="103"/>
      <c r="F36" s="119"/>
      <c r="G36" s="57"/>
      <c r="H36" s="103"/>
      <c r="I36" s="119"/>
      <c r="J36" s="57"/>
      <c r="K36" s="57"/>
      <c r="L36" s="103"/>
      <c r="M36" s="119"/>
      <c r="N36" s="57"/>
      <c r="O36" s="57"/>
      <c r="P36" s="103"/>
      <c r="Q36" s="57"/>
      <c r="R36" s="683" t="s">
        <v>554</v>
      </c>
      <c r="S36" s="57" t="s">
        <v>1219</v>
      </c>
      <c r="T36" s="57"/>
      <c r="U36" s="57"/>
      <c r="V36" s="57"/>
      <c r="W36" s="57"/>
      <c r="X36" s="57"/>
      <c r="Y36" s="57"/>
      <c r="Z36" s="57"/>
      <c r="AA36" s="57"/>
      <c r="AB36" s="57"/>
      <c r="AC36" s="57"/>
      <c r="AD36" s="57"/>
      <c r="AE36" s="57"/>
      <c r="AF36" s="57"/>
      <c r="AG36" s="57"/>
      <c r="AH36" s="57"/>
      <c r="AI36" s="57"/>
      <c r="AJ36" s="57"/>
      <c r="AK36" s="682" t="s">
        <v>1107</v>
      </c>
      <c r="AL36" s="562" t="s">
        <v>506</v>
      </c>
      <c r="AM36" s="58"/>
      <c r="AN36" s="58"/>
      <c r="AO36" s="119"/>
      <c r="AP36" s="57"/>
      <c r="AQ36" s="106"/>
      <c r="AR36" s="57"/>
      <c r="AS36" s="57"/>
      <c r="AT36" s="57"/>
    </row>
    <row r="37" spans="1:46" ht="12" customHeight="1">
      <c r="A37" s="1809"/>
      <c r="B37" s="119"/>
      <c r="C37" s="57"/>
      <c r="D37" s="57"/>
      <c r="E37" s="103"/>
      <c r="F37" s="119"/>
      <c r="G37" s="57"/>
      <c r="H37" s="103"/>
      <c r="I37" s="119"/>
      <c r="J37" s="57"/>
      <c r="K37" s="57"/>
      <c r="L37" s="103"/>
      <c r="M37" s="119"/>
      <c r="N37" s="57"/>
      <c r="O37" s="57"/>
      <c r="P37" s="103"/>
      <c r="Q37" s="57"/>
      <c r="R37" s="57"/>
      <c r="S37" s="57" t="s">
        <v>1220</v>
      </c>
      <c r="T37" s="57"/>
      <c r="U37" s="57"/>
      <c r="V37" s="57"/>
      <c r="W37" s="57"/>
      <c r="X37" s="57"/>
      <c r="Y37" s="57"/>
      <c r="Z37" s="57"/>
      <c r="AA37" s="57"/>
      <c r="AB37" s="57"/>
      <c r="AC37" s="57"/>
      <c r="AD37" s="57"/>
      <c r="AE37" s="57"/>
      <c r="AF37" s="57"/>
      <c r="AG37" s="57"/>
      <c r="AH37" s="57"/>
      <c r="AI37" s="57"/>
      <c r="AJ37" s="57"/>
      <c r="AK37" s="105"/>
      <c r="AL37" s="58"/>
      <c r="AM37" s="58"/>
      <c r="AN37" s="58"/>
      <c r="AO37" s="119"/>
      <c r="AP37" s="57"/>
      <c r="AQ37" s="106"/>
      <c r="AR37" s="57"/>
      <c r="AS37" s="57"/>
      <c r="AT37" s="57"/>
    </row>
    <row r="38" spans="1:46" ht="12" customHeight="1">
      <c r="A38" s="1809"/>
      <c r="B38" s="119"/>
      <c r="C38" s="57"/>
      <c r="D38" s="57"/>
      <c r="E38" s="103"/>
      <c r="F38" s="119"/>
      <c r="G38" s="57"/>
      <c r="H38" s="103"/>
      <c r="I38" s="119"/>
      <c r="J38" s="57"/>
      <c r="K38" s="57"/>
      <c r="L38" s="103"/>
      <c r="M38" s="119"/>
      <c r="N38" s="57"/>
      <c r="O38" s="57"/>
      <c r="P38" s="103"/>
      <c r="Q38" s="57" t="s">
        <v>417</v>
      </c>
      <c r="R38" s="57" t="s">
        <v>663</v>
      </c>
      <c r="S38" s="57"/>
      <c r="T38" s="57"/>
      <c r="U38" s="57"/>
      <c r="V38" s="57"/>
      <c r="W38" s="57"/>
      <c r="X38" s="57"/>
      <c r="Y38" s="57" t="s">
        <v>664</v>
      </c>
      <c r="Z38" s="683" t="s">
        <v>1053</v>
      </c>
      <c r="AA38" s="57"/>
      <c r="AB38" s="57"/>
      <c r="AC38" s="58"/>
      <c r="AD38" s="57"/>
      <c r="AE38" s="57"/>
      <c r="AF38" s="57"/>
      <c r="AG38" s="57"/>
      <c r="AH38" s="57"/>
      <c r="AI38" s="57"/>
      <c r="AJ38" s="57"/>
      <c r="AK38" s="105"/>
      <c r="AL38" s="58"/>
      <c r="AM38" s="58"/>
      <c r="AN38" s="58"/>
      <c r="AO38" s="119"/>
      <c r="AP38" s="57"/>
      <c r="AQ38" s="106"/>
      <c r="AR38" s="57"/>
      <c r="AS38" s="57"/>
      <c r="AT38" s="57"/>
    </row>
    <row r="39" spans="1:46" ht="12" customHeight="1">
      <c r="A39" s="1809"/>
      <c r="B39" s="119"/>
      <c r="C39" s="57"/>
      <c r="D39" s="57"/>
      <c r="E39" s="103"/>
      <c r="F39" s="119"/>
      <c r="G39" s="57"/>
      <c r="H39" s="103"/>
      <c r="I39" s="119"/>
      <c r="J39" s="57"/>
      <c r="K39" s="57"/>
      <c r="L39" s="103"/>
      <c r="M39" s="122"/>
      <c r="N39" s="111"/>
      <c r="O39" s="111"/>
      <c r="P39" s="152"/>
      <c r="Q39" s="57"/>
      <c r="R39" s="57"/>
      <c r="S39" s="57"/>
      <c r="T39" s="57"/>
      <c r="U39" s="57"/>
      <c r="V39" s="57"/>
      <c r="W39" s="57"/>
      <c r="X39" s="57"/>
      <c r="Y39" s="57" t="s">
        <v>558</v>
      </c>
      <c r="Z39" s="683" t="s">
        <v>1107</v>
      </c>
      <c r="AA39" s="57" t="s">
        <v>1810</v>
      </c>
      <c r="AB39" s="1654"/>
      <c r="AC39" s="1654"/>
      <c r="AD39" s="1654"/>
      <c r="AE39" s="1654"/>
      <c r="AF39" s="1654"/>
      <c r="AG39" s="1654"/>
      <c r="AH39" s="1654"/>
      <c r="AI39" s="1654"/>
      <c r="AJ39" s="57" t="s">
        <v>1543</v>
      </c>
      <c r="AK39" s="105"/>
      <c r="AL39" s="58"/>
      <c r="AM39" s="58"/>
      <c r="AN39" s="58"/>
      <c r="AO39" s="122"/>
      <c r="AP39" s="111"/>
      <c r="AQ39" s="114"/>
      <c r="AR39" s="57"/>
      <c r="AS39" s="57"/>
      <c r="AT39" s="57" t="s">
        <v>665</v>
      </c>
    </row>
    <row r="40" spans="1:46" ht="12" customHeight="1">
      <c r="A40" s="1809"/>
      <c r="B40" s="135" t="s">
        <v>1544</v>
      </c>
      <c r="C40" s="136"/>
      <c r="D40" s="136"/>
      <c r="E40" s="137"/>
      <c r="F40" s="1734"/>
      <c r="G40" s="1735"/>
      <c r="H40" s="1736"/>
      <c r="I40" s="138" t="s">
        <v>502</v>
      </c>
      <c r="J40" s="109"/>
      <c r="K40" s="109"/>
      <c r="L40" s="110"/>
      <c r="M40" s="138" t="s">
        <v>1221</v>
      </c>
      <c r="N40" s="109"/>
      <c r="O40" s="109"/>
      <c r="P40" s="110"/>
      <c r="Q40" s="109"/>
      <c r="R40" s="692" t="s">
        <v>1044</v>
      </c>
      <c r="S40" s="109" t="s">
        <v>172</v>
      </c>
      <c r="T40" s="109"/>
      <c r="U40" s="109"/>
      <c r="V40" s="109"/>
      <c r="W40" s="109"/>
      <c r="X40" s="109"/>
      <c r="Y40" s="109"/>
      <c r="Z40" s="692" t="s">
        <v>1682</v>
      </c>
      <c r="AA40" s="109" t="s">
        <v>173</v>
      </c>
      <c r="AB40" s="109"/>
      <c r="AC40" s="109"/>
      <c r="AD40" s="109"/>
      <c r="AE40" s="109"/>
      <c r="AF40" s="109"/>
      <c r="AG40" s="109"/>
      <c r="AH40" s="109"/>
      <c r="AI40" s="109"/>
      <c r="AJ40" s="109"/>
      <c r="AK40" s="685" t="s">
        <v>1107</v>
      </c>
      <c r="AL40" s="153" t="s">
        <v>672</v>
      </c>
      <c r="AM40" s="153"/>
      <c r="AN40" s="153"/>
      <c r="AO40" s="138" t="s">
        <v>1682</v>
      </c>
      <c r="AP40" s="109" t="s">
        <v>1829</v>
      </c>
      <c r="AQ40" s="533"/>
      <c r="AR40" s="57"/>
      <c r="AS40" s="57"/>
      <c r="AT40" s="57"/>
    </row>
    <row r="41" spans="1:46" ht="12" customHeight="1">
      <c r="A41" s="1809"/>
      <c r="B41" s="119" t="s">
        <v>660</v>
      </c>
      <c r="C41" s="57"/>
      <c r="D41" s="57"/>
      <c r="E41" s="103"/>
      <c r="F41" s="119"/>
      <c r="G41" s="57"/>
      <c r="H41" s="103"/>
      <c r="I41" s="119" t="s">
        <v>174</v>
      </c>
      <c r="J41" s="57"/>
      <c r="K41" s="57"/>
      <c r="L41" s="103"/>
      <c r="M41" s="119" t="s">
        <v>1545</v>
      </c>
      <c r="N41" s="57"/>
      <c r="O41" s="57"/>
      <c r="P41" s="103"/>
      <c r="Q41" s="57"/>
      <c r="R41" s="57"/>
      <c r="S41" s="683" t="s">
        <v>1682</v>
      </c>
      <c r="T41" s="57" t="s">
        <v>1546</v>
      </c>
      <c r="U41" s="57"/>
      <c r="V41" s="683" t="s">
        <v>1682</v>
      </c>
      <c r="W41" s="57" t="s">
        <v>1547</v>
      </c>
      <c r="X41" s="57"/>
      <c r="Y41" s="683" t="s">
        <v>1682</v>
      </c>
      <c r="Z41" s="57" t="s">
        <v>1548</v>
      </c>
      <c r="AA41" s="57"/>
      <c r="AB41" s="683" t="s">
        <v>1682</v>
      </c>
      <c r="AC41" s="57" t="s">
        <v>1549</v>
      </c>
      <c r="AD41" s="57"/>
      <c r="AE41" s="683" t="s">
        <v>1682</v>
      </c>
      <c r="AF41" s="57" t="s">
        <v>410</v>
      </c>
      <c r="AG41" s="57"/>
      <c r="AH41" s="57"/>
      <c r="AI41" s="57"/>
      <c r="AJ41" s="57"/>
      <c r="AK41" s="682" t="s">
        <v>1107</v>
      </c>
      <c r="AL41" s="58" t="s">
        <v>1618</v>
      </c>
      <c r="AM41" s="58"/>
      <c r="AN41" s="58"/>
      <c r="AO41" s="119" t="s">
        <v>1392</v>
      </c>
      <c r="AP41" s="57" t="s">
        <v>1830</v>
      </c>
      <c r="AQ41" s="106"/>
      <c r="AR41" s="57"/>
      <c r="AS41" s="57"/>
      <c r="AT41" s="57"/>
    </row>
    <row r="42" spans="1:46" ht="12" customHeight="1">
      <c r="A42" s="1809"/>
      <c r="B42" s="119" t="s">
        <v>666</v>
      </c>
      <c r="C42" s="57"/>
      <c r="D42" s="57"/>
      <c r="E42" s="103"/>
      <c r="F42" s="119"/>
      <c r="G42" s="57"/>
      <c r="H42" s="103"/>
      <c r="I42" s="119"/>
      <c r="J42" s="57"/>
      <c r="K42" s="57"/>
      <c r="L42" s="103"/>
      <c r="M42" s="122" t="s">
        <v>176</v>
      </c>
      <c r="N42" s="111"/>
      <c r="O42" s="111"/>
      <c r="P42" s="152"/>
      <c r="Q42" s="57"/>
      <c r="R42" s="683" t="s">
        <v>776</v>
      </c>
      <c r="S42" s="57" t="s">
        <v>177</v>
      </c>
      <c r="T42" s="57"/>
      <c r="U42" s="57"/>
      <c r="V42" s="57"/>
      <c r="W42" s="57"/>
      <c r="X42" s="57"/>
      <c r="Y42" s="57"/>
      <c r="Z42" s="57"/>
      <c r="AA42" s="57"/>
      <c r="AB42" s="57"/>
      <c r="AC42" s="57"/>
      <c r="AD42" s="57"/>
      <c r="AE42" s="57"/>
      <c r="AF42" s="57"/>
      <c r="AG42" s="57"/>
      <c r="AH42" s="57"/>
      <c r="AI42" s="57"/>
      <c r="AJ42" s="57"/>
      <c r="AK42" s="682" t="s">
        <v>1107</v>
      </c>
      <c r="AL42" s="58" t="s">
        <v>1612</v>
      </c>
      <c r="AM42" s="58"/>
      <c r="AN42" s="58"/>
      <c r="AO42" s="119"/>
      <c r="AP42" s="57"/>
      <c r="AQ42" s="106"/>
      <c r="AR42" s="57"/>
      <c r="AS42" s="57"/>
      <c r="AT42" s="57"/>
    </row>
    <row r="43" spans="1:46" ht="12" customHeight="1">
      <c r="A43" s="1809"/>
      <c r="B43" s="119"/>
      <c r="C43" s="57"/>
      <c r="D43" s="57"/>
      <c r="E43" s="103"/>
      <c r="F43" s="1680"/>
      <c r="G43" s="1649"/>
      <c r="H43" s="1681"/>
      <c r="I43" s="119"/>
      <c r="J43" s="57"/>
      <c r="K43" s="57"/>
      <c r="L43" s="103"/>
      <c r="M43" s="138" t="s">
        <v>178</v>
      </c>
      <c r="N43" s="109"/>
      <c r="O43" s="109"/>
      <c r="P43" s="110"/>
      <c r="Q43" s="109"/>
      <c r="R43" s="692" t="s">
        <v>428</v>
      </c>
      <c r="S43" s="109" t="s">
        <v>172</v>
      </c>
      <c r="T43" s="109"/>
      <c r="U43" s="109"/>
      <c r="V43" s="109"/>
      <c r="W43" s="109"/>
      <c r="X43" s="109"/>
      <c r="Y43" s="109"/>
      <c r="Z43" s="692" t="s">
        <v>1682</v>
      </c>
      <c r="AA43" s="109" t="s">
        <v>173</v>
      </c>
      <c r="AB43" s="109"/>
      <c r="AC43" s="109"/>
      <c r="AD43" s="109"/>
      <c r="AE43" s="109"/>
      <c r="AF43" s="109"/>
      <c r="AG43" s="109"/>
      <c r="AH43" s="109"/>
      <c r="AI43" s="109"/>
      <c r="AJ43" s="109"/>
      <c r="AK43" s="105"/>
      <c r="AL43" s="58"/>
      <c r="AM43" s="58"/>
      <c r="AN43" s="58"/>
      <c r="AO43" s="119"/>
      <c r="AP43" s="57"/>
      <c r="AQ43" s="106"/>
      <c r="AR43" s="57"/>
      <c r="AS43" s="57"/>
      <c r="AT43" s="57"/>
    </row>
    <row r="44" spans="1:46" ht="12" customHeight="1">
      <c r="A44" s="1809"/>
      <c r="B44" s="1686" t="str">
        <f>IF(自己評価書表紙!A61="□","■選択無","□選択無")</f>
        <v>■選択無</v>
      </c>
      <c r="C44" s="1687"/>
      <c r="D44" s="1687"/>
      <c r="E44" s="1692"/>
      <c r="F44" s="119"/>
      <c r="G44" s="57"/>
      <c r="H44" s="103"/>
      <c r="I44" s="119"/>
      <c r="J44" s="57"/>
      <c r="K44" s="57"/>
      <c r="L44" s="103"/>
      <c r="M44" s="119" t="s">
        <v>1550</v>
      </c>
      <c r="N44" s="57"/>
      <c r="O44" s="57"/>
      <c r="P44" s="103"/>
      <c r="Q44" s="57"/>
      <c r="R44" s="57"/>
      <c r="S44" s="683" t="s">
        <v>121</v>
      </c>
      <c r="T44" s="57" t="s">
        <v>1551</v>
      </c>
      <c r="U44" s="57"/>
      <c r="V44" s="683" t="s">
        <v>121</v>
      </c>
      <c r="W44" s="57" t="s">
        <v>1552</v>
      </c>
      <c r="X44" s="57"/>
      <c r="Y44" s="683" t="s">
        <v>121</v>
      </c>
      <c r="Z44" s="57" t="s">
        <v>1553</v>
      </c>
      <c r="AA44" s="57"/>
      <c r="AB44" s="683" t="s">
        <v>121</v>
      </c>
      <c r="AC44" s="57" t="s">
        <v>1554</v>
      </c>
      <c r="AD44" s="57"/>
      <c r="AE44" s="683" t="s">
        <v>121</v>
      </c>
      <c r="AF44" s="57" t="s">
        <v>410</v>
      </c>
      <c r="AG44" s="57"/>
      <c r="AH44" s="57"/>
      <c r="AI44" s="57"/>
      <c r="AJ44" s="57"/>
      <c r="AK44" s="105"/>
      <c r="AL44" s="58"/>
      <c r="AM44" s="58"/>
      <c r="AN44" s="58"/>
      <c r="AO44" s="119"/>
      <c r="AP44" s="57"/>
      <c r="AQ44" s="106"/>
      <c r="AR44" s="57"/>
      <c r="AS44" s="57"/>
      <c r="AT44" s="57"/>
    </row>
    <row r="45" spans="1:46" ht="12" customHeight="1">
      <c r="A45" s="1809"/>
      <c r="B45" s="119"/>
      <c r="C45" s="57"/>
      <c r="D45" s="57"/>
      <c r="E45" s="103"/>
      <c r="F45" s="119"/>
      <c r="G45" s="57"/>
      <c r="H45" s="103"/>
      <c r="I45" s="119"/>
      <c r="J45" s="57"/>
      <c r="K45" s="57"/>
      <c r="L45" s="103"/>
      <c r="M45" s="122" t="s">
        <v>176</v>
      </c>
      <c r="N45" s="111"/>
      <c r="O45" s="111"/>
      <c r="P45" s="152"/>
      <c r="Q45" s="57"/>
      <c r="R45" s="683" t="s">
        <v>776</v>
      </c>
      <c r="S45" s="57" t="s">
        <v>177</v>
      </c>
      <c r="T45" s="57"/>
      <c r="U45" s="57"/>
      <c r="V45" s="57"/>
      <c r="W45" s="57"/>
      <c r="X45" s="57"/>
      <c r="Y45" s="57"/>
      <c r="Z45" s="57"/>
      <c r="AA45" s="57"/>
      <c r="AB45" s="57"/>
      <c r="AC45" s="57"/>
      <c r="AD45" s="57"/>
      <c r="AE45" s="57"/>
      <c r="AF45" s="57"/>
      <c r="AG45" s="57"/>
      <c r="AH45" s="57"/>
      <c r="AI45" s="57"/>
      <c r="AJ45" s="57"/>
      <c r="AK45" s="105"/>
      <c r="AL45" s="58"/>
      <c r="AM45" s="58"/>
      <c r="AN45" s="58"/>
      <c r="AO45" s="119"/>
      <c r="AP45" s="57"/>
      <c r="AQ45" s="106"/>
      <c r="AR45" s="57"/>
      <c r="AS45" s="57"/>
      <c r="AT45" s="57"/>
    </row>
    <row r="46" spans="1:46" ht="12" customHeight="1">
      <c r="A46" s="1809"/>
      <c r="B46" s="119"/>
      <c r="C46" s="57"/>
      <c r="D46" s="57"/>
      <c r="E46" s="103"/>
      <c r="F46" s="1680"/>
      <c r="G46" s="1649"/>
      <c r="H46" s="1681"/>
      <c r="I46" s="119"/>
      <c r="J46" s="57"/>
      <c r="K46" s="57"/>
      <c r="L46" s="103"/>
      <c r="M46" s="138" t="s">
        <v>179</v>
      </c>
      <c r="N46" s="109"/>
      <c r="O46" s="109"/>
      <c r="P46" s="110"/>
      <c r="Q46" s="109"/>
      <c r="R46" s="692" t="s">
        <v>205</v>
      </c>
      <c r="S46" s="109" t="s">
        <v>172</v>
      </c>
      <c r="T46" s="109"/>
      <c r="U46" s="109"/>
      <c r="V46" s="109"/>
      <c r="W46" s="109"/>
      <c r="X46" s="109"/>
      <c r="Y46" s="109"/>
      <c r="Z46" s="692" t="s">
        <v>1682</v>
      </c>
      <c r="AA46" s="109" t="s">
        <v>173</v>
      </c>
      <c r="AB46" s="109"/>
      <c r="AC46" s="109"/>
      <c r="AD46" s="109"/>
      <c r="AE46" s="109"/>
      <c r="AF46" s="109"/>
      <c r="AG46" s="109"/>
      <c r="AH46" s="109"/>
      <c r="AI46" s="109"/>
      <c r="AJ46" s="109"/>
      <c r="AK46" s="105"/>
      <c r="AL46" s="58"/>
      <c r="AM46" s="58"/>
      <c r="AN46" s="58"/>
      <c r="AO46" s="119"/>
      <c r="AP46" s="57"/>
      <c r="AQ46" s="106"/>
      <c r="AR46" s="57"/>
      <c r="AS46" s="57"/>
      <c r="AT46" s="57"/>
    </row>
    <row r="47" spans="1:46" ht="12" customHeight="1">
      <c r="A47" s="1809"/>
      <c r="B47" s="119"/>
      <c r="C47" s="57"/>
      <c r="D47" s="57"/>
      <c r="E47" s="103"/>
      <c r="F47" s="119"/>
      <c r="G47" s="57"/>
      <c r="H47" s="103"/>
      <c r="I47" s="119"/>
      <c r="J47" s="57"/>
      <c r="K47" s="57"/>
      <c r="L47" s="103"/>
      <c r="M47" s="119" t="s">
        <v>1550</v>
      </c>
      <c r="N47" s="57"/>
      <c r="O47" s="57"/>
      <c r="P47" s="103"/>
      <c r="Q47" s="57"/>
      <c r="R47" s="57"/>
      <c r="S47" s="683" t="s">
        <v>121</v>
      </c>
      <c r="T47" s="57" t="s">
        <v>1551</v>
      </c>
      <c r="U47" s="57"/>
      <c r="V47" s="683" t="s">
        <v>121</v>
      </c>
      <c r="W47" s="57" t="s">
        <v>1552</v>
      </c>
      <c r="X47" s="57"/>
      <c r="Y47" s="683" t="s">
        <v>121</v>
      </c>
      <c r="Z47" s="57" t="s">
        <v>1553</v>
      </c>
      <c r="AA47" s="57"/>
      <c r="AB47" s="683" t="s">
        <v>121</v>
      </c>
      <c r="AC47" s="57" t="s">
        <v>1554</v>
      </c>
      <c r="AD47" s="57"/>
      <c r="AE47" s="683" t="s">
        <v>121</v>
      </c>
      <c r="AF47" s="57" t="s">
        <v>410</v>
      </c>
      <c r="AG47" s="57"/>
      <c r="AH47" s="57"/>
      <c r="AI47" s="57"/>
      <c r="AJ47" s="57"/>
      <c r="AK47" s="105"/>
      <c r="AL47" s="58"/>
      <c r="AM47" s="58"/>
      <c r="AN47" s="58"/>
      <c r="AO47" s="119"/>
      <c r="AP47" s="57"/>
      <c r="AQ47" s="106"/>
      <c r="AR47" s="57"/>
      <c r="AS47" s="57"/>
      <c r="AT47" s="57"/>
    </row>
    <row r="48" spans="1:46" ht="12" customHeight="1">
      <c r="A48" s="1809"/>
      <c r="B48" s="119"/>
      <c r="C48" s="57"/>
      <c r="D48" s="57"/>
      <c r="E48" s="103"/>
      <c r="F48" s="119"/>
      <c r="G48" s="57"/>
      <c r="H48" s="103"/>
      <c r="I48" s="119"/>
      <c r="J48" s="57"/>
      <c r="K48" s="57"/>
      <c r="L48" s="103"/>
      <c r="M48" s="122" t="s">
        <v>176</v>
      </c>
      <c r="N48" s="111"/>
      <c r="O48" s="111"/>
      <c r="P48" s="152"/>
      <c r="Q48" s="57"/>
      <c r="R48" s="683" t="s">
        <v>776</v>
      </c>
      <c r="S48" s="57" t="s">
        <v>177</v>
      </c>
      <c r="T48" s="57"/>
      <c r="U48" s="57"/>
      <c r="V48" s="57"/>
      <c r="W48" s="57"/>
      <c r="X48" s="57"/>
      <c r="Y48" s="57"/>
      <c r="Z48" s="57"/>
      <c r="AA48" s="57"/>
      <c r="AB48" s="57"/>
      <c r="AC48" s="57"/>
      <c r="AD48" s="57"/>
      <c r="AE48" s="57"/>
      <c r="AF48" s="57"/>
      <c r="AG48" s="57"/>
      <c r="AH48" s="57"/>
      <c r="AI48" s="57"/>
      <c r="AJ48" s="57"/>
      <c r="AK48" s="105"/>
      <c r="AL48" s="58"/>
      <c r="AM48" s="58"/>
      <c r="AN48" s="58"/>
      <c r="AO48" s="119"/>
      <c r="AP48" s="57"/>
      <c r="AQ48" s="106"/>
      <c r="AR48" s="57"/>
      <c r="AS48" s="57"/>
      <c r="AT48" s="57"/>
    </row>
    <row r="49" spans="1:46" ht="12" customHeight="1">
      <c r="A49" s="1809"/>
      <c r="B49" s="119"/>
      <c r="C49" s="57"/>
      <c r="D49" s="57"/>
      <c r="E49" s="103"/>
      <c r="F49" s="1680"/>
      <c r="G49" s="1649"/>
      <c r="H49" s="1681"/>
      <c r="I49" s="119"/>
      <c r="J49" s="57"/>
      <c r="K49" s="57"/>
      <c r="L49" s="103"/>
      <c r="M49" s="138" t="s">
        <v>180</v>
      </c>
      <c r="N49" s="109"/>
      <c r="O49" s="109"/>
      <c r="P49" s="110"/>
      <c r="Q49" s="109"/>
      <c r="R49" s="692" t="s">
        <v>1733</v>
      </c>
      <c r="S49" s="109" t="s">
        <v>172</v>
      </c>
      <c r="T49" s="109"/>
      <c r="U49" s="109"/>
      <c r="V49" s="109"/>
      <c r="W49" s="109"/>
      <c r="X49" s="109"/>
      <c r="Y49" s="109"/>
      <c r="Z49" s="692" t="s">
        <v>1682</v>
      </c>
      <c r="AA49" s="109" t="s">
        <v>173</v>
      </c>
      <c r="AB49" s="109"/>
      <c r="AC49" s="109"/>
      <c r="AD49" s="109"/>
      <c r="AE49" s="109"/>
      <c r="AF49" s="109"/>
      <c r="AG49" s="109"/>
      <c r="AH49" s="109"/>
      <c r="AI49" s="109"/>
      <c r="AJ49" s="109"/>
      <c r="AK49" s="105"/>
      <c r="AL49" s="58"/>
      <c r="AM49" s="58"/>
      <c r="AN49" s="58"/>
      <c r="AO49" s="119"/>
      <c r="AP49" s="57"/>
      <c r="AQ49" s="106"/>
      <c r="AR49" s="57"/>
      <c r="AS49" s="57"/>
      <c r="AT49" s="57"/>
    </row>
    <row r="50" spans="1:46" ht="12" customHeight="1">
      <c r="A50" s="1809"/>
      <c r="B50" s="119"/>
      <c r="C50" s="57"/>
      <c r="D50" s="57"/>
      <c r="E50" s="103"/>
      <c r="F50" s="119"/>
      <c r="G50" s="57"/>
      <c r="H50" s="103"/>
      <c r="I50" s="119"/>
      <c r="J50" s="57"/>
      <c r="K50" s="57"/>
      <c r="L50" s="103"/>
      <c r="M50" s="119" t="s">
        <v>1550</v>
      </c>
      <c r="N50" s="57"/>
      <c r="O50" s="57"/>
      <c r="P50" s="103"/>
      <c r="Q50" s="57"/>
      <c r="R50" s="57"/>
      <c r="S50" s="683" t="s">
        <v>121</v>
      </c>
      <c r="T50" s="57" t="s">
        <v>1551</v>
      </c>
      <c r="U50" s="57"/>
      <c r="V50" s="683" t="s">
        <v>121</v>
      </c>
      <c r="W50" s="57" t="s">
        <v>1552</v>
      </c>
      <c r="X50" s="57"/>
      <c r="Y50" s="683" t="s">
        <v>121</v>
      </c>
      <c r="Z50" s="57" t="s">
        <v>1553</v>
      </c>
      <c r="AA50" s="57"/>
      <c r="AB50" s="683" t="s">
        <v>121</v>
      </c>
      <c r="AC50" s="57" t="s">
        <v>1554</v>
      </c>
      <c r="AD50" s="57"/>
      <c r="AE50" s="683" t="s">
        <v>121</v>
      </c>
      <c r="AF50" s="57" t="s">
        <v>410</v>
      </c>
      <c r="AG50" s="57"/>
      <c r="AH50" s="57"/>
      <c r="AI50" s="57"/>
      <c r="AJ50" s="57"/>
      <c r="AK50" s="105"/>
      <c r="AL50" s="58"/>
      <c r="AM50" s="58"/>
      <c r="AN50" s="58"/>
      <c r="AO50" s="119"/>
      <c r="AP50" s="57"/>
      <c r="AQ50" s="106"/>
      <c r="AR50" s="57"/>
      <c r="AS50" s="57"/>
      <c r="AT50" s="57"/>
    </row>
    <row r="51" spans="1:46" ht="12" customHeight="1" thickBot="1">
      <c r="A51" s="1810"/>
      <c r="B51" s="140"/>
      <c r="C51" s="126"/>
      <c r="D51" s="126"/>
      <c r="E51" s="128"/>
      <c r="F51" s="140"/>
      <c r="G51" s="126"/>
      <c r="H51" s="128"/>
      <c r="I51" s="140"/>
      <c r="J51" s="126"/>
      <c r="K51" s="126"/>
      <c r="L51" s="128"/>
      <c r="M51" s="140" t="s">
        <v>176</v>
      </c>
      <c r="N51" s="126"/>
      <c r="O51" s="126"/>
      <c r="P51" s="128"/>
      <c r="Q51" s="126"/>
      <c r="R51" s="688" t="s">
        <v>776</v>
      </c>
      <c r="S51" s="126" t="s">
        <v>177</v>
      </c>
      <c r="T51" s="126"/>
      <c r="U51" s="126"/>
      <c r="V51" s="126"/>
      <c r="W51" s="126"/>
      <c r="X51" s="126"/>
      <c r="Y51" s="126"/>
      <c r="Z51" s="126"/>
      <c r="AA51" s="126"/>
      <c r="AB51" s="126"/>
      <c r="AC51" s="126"/>
      <c r="AD51" s="126"/>
      <c r="AE51" s="126"/>
      <c r="AF51" s="126"/>
      <c r="AG51" s="126"/>
      <c r="AH51" s="126"/>
      <c r="AI51" s="126"/>
      <c r="AJ51" s="126"/>
      <c r="AK51" s="129"/>
      <c r="AL51" s="61"/>
      <c r="AM51" s="61"/>
      <c r="AN51" s="61"/>
      <c r="AO51" s="140"/>
      <c r="AP51" s="126"/>
      <c r="AQ51" s="130"/>
      <c r="AR51" s="57"/>
      <c r="AS51" s="57"/>
      <c r="AT51" s="57"/>
    </row>
    <row r="52" spans="1:46" ht="12" customHeight="1">
      <c r="A52" s="646"/>
      <c r="B52" s="57"/>
      <c r="C52" s="57"/>
      <c r="D52" s="57"/>
      <c r="E52" s="57"/>
      <c r="F52" s="57"/>
      <c r="G52" s="57"/>
      <c r="H52" s="57"/>
      <c r="I52" s="57"/>
      <c r="J52" s="57"/>
      <c r="K52" s="57"/>
      <c r="L52" s="57"/>
      <c r="M52" s="57"/>
      <c r="N52" s="57"/>
      <c r="O52" s="57"/>
      <c r="P52" s="57"/>
      <c r="Q52" s="57" t="s">
        <v>667</v>
      </c>
      <c r="R52" s="58"/>
      <c r="S52" s="57"/>
      <c r="T52" s="57"/>
      <c r="U52" s="57"/>
      <c r="V52" s="57"/>
      <c r="W52" s="57"/>
      <c r="X52" s="57"/>
      <c r="Y52" s="57"/>
      <c r="Z52" s="57"/>
      <c r="AA52" s="57"/>
      <c r="AB52" s="57"/>
      <c r="AC52" s="57"/>
      <c r="AD52" s="57"/>
      <c r="AE52" s="57"/>
      <c r="AF52" s="57"/>
      <c r="AG52" s="57"/>
      <c r="AH52" s="57"/>
      <c r="AI52" s="57"/>
      <c r="AJ52" s="57"/>
      <c r="AK52" s="58"/>
      <c r="AL52" s="60"/>
      <c r="AM52" s="60"/>
      <c r="AN52" s="60"/>
      <c r="AO52" s="57"/>
      <c r="AP52" s="57"/>
      <c r="AQ52" s="57"/>
      <c r="AR52" s="57"/>
      <c r="AS52" s="57"/>
      <c r="AT52" s="57"/>
    </row>
    <row r="53" spans="1:46" ht="12"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0"/>
      <c r="AM53" s="570"/>
      <c r="AN53" s="570"/>
      <c r="AO53" s="57"/>
      <c r="AP53" s="57"/>
      <c r="AQ53" s="57"/>
      <c r="AR53" s="57"/>
      <c r="AS53" s="57"/>
      <c r="AT53" s="57"/>
    </row>
    <row r="54" spans="1:46" ht="12"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0"/>
      <c r="AM54" s="570"/>
      <c r="AN54" s="570"/>
      <c r="AO54" s="57"/>
      <c r="AP54" s="57"/>
      <c r="AQ54" s="57"/>
      <c r="AR54" s="57"/>
      <c r="AS54" s="57"/>
      <c r="AT54" s="57"/>
    </row>
    <row r="55" spans="1:46" ht="12"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0"/>
      <c r="AM55" s="570"/>
      <c r="AN55" s="570"/>
      <c r="AO55" s="57"/>
      <c r="AP55" s="57"/>
      <c r="AQ55" s="57"/>
      <c r="AR55" s="57"/>
      <c r="AS55" s="57"/>
      <c r="AT55" s="57"/>
    </row>
    <row r="56" spans="1:46" ht="12"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0"/>
      <c r="AM56" s="570"/>
      <c r="AN56" s="570"/>
      <c r="AO56" s="57"/>
      <c r="AP56" s="57"/>
      <c r="AQ56" s="57"/>
      <c r="AR56" s="57"/>
      <c r="AS56" s="57"/>
      <c r="AT56" s="57"/>
    </row>
    <row r="57" spans="1:46" ht="12"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0"/>
      <c r="AM57" s="570"/>
      <c r="AN57" s="570"/>
      <c r="AO57" s="57"/>
      <c r="AP57" s="57"/>
      <c r="AQ57" s="57"/>
      <c r="AR57" s="57"/>
      <c r="AS57" s="57"/>
      <c r="AT57" s="57"/>
    </row>
    <row r="58" spans="1:46" ht="12"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0"/>
      <c r="AM58" s="570"/>
      <c r="AN58" s="570"/>
      <c r="AO58" s="57"/>
      <c r="AP58" s="57"/>
      <c r="AQ58" s="57"/>
      <c r="AR58" s="57"/>
      <c r="AS58" s="57"/>
      <c r="AT58" s="57"/>
    </row>
    <row r="59" spans="1:46" ht="12"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0"/>
      <c r="AM59" s="570"/>
      <c r="AN59" s="570"/>
      <c r="AO59" s="57"/>
      <c r="AP59" s="57"/>
      <c r="AQ59" s="57"/>
      <c r="AR59" s="57"/>
      <c r="AS59" s="57"/>
      <c r="AT59" s="57"/>
    </row>
    <row r="60" spans="1:46" ht="12"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0"/>
      <c r="AM60" s="570"/>
      <c r="AN60" s="570"/>
      <c r="AO60" s="57"/>
      <c r="AP60" s="57"/>
      <c r="AQ60" s="57"/>
      <c r="AR60" s="57"/>
      <c r="AS60" s="57"/>
      <c r="AT60" s="57"/>
    </row>
    <row r="61" spans="1:46" ht="12"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0"/>
      <c r="AM61" s="570"/>
      <c r="AN61" s="570"/>
      <c r="AO61" s="57"/>
      <c r="AP61" s="57"/>
      <c r="AQ61" s="57"/>
      <c r="AR61" s="57"/>
      <c r="AS61" s="57"/>
      <c r="AT61" s="57"/>
    </row>
    <row r="62" spans="1:46" ht="12"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0"/>
      <c r="AM62" s="570"/>
      <c r="AN62" s="570"/>
      <c r="AO62" s="57"/>
      <c r="AP62" s="57"/>
      <c r="AQ62" s="57"/>
      <c r="AR62" s="57"/>
      <c r="AS62" s="57"/>
      <c r="AT62" s="57"/>
    </row>
    <row r="63" spans="1:46" ht="12" customHeight="1"/>
    <row r="64" spans="1:46"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5">
    <mergeCell ref="AK11:AN11"/>
    <mergeCell ref="AO11:AQ11"/>
    <mergeCell ref="F49:H49"/>
    <mergeCell ref="AB39:AI39"/>
    <mergeCell ref="F40:H40"/>
    <mergeCell ref="F43:H43"/>
    <mergeCell ref="F46:H46"/>
    <mergeCell ref="U29:W29"/>
    <mergeCell ref="AC29:AE29"/>
    <mergeCell ref="AB31:AD31"/>
    <mergeCell ref="AB32:AD32"/>
    <mergeCell ref="A12:A51"/>
    <mergeCell ref="Y15:AF15"/>
    <mergeCell ref="U19:W19"/>
    <mergeCell ref="U21:W21"/>
    <mergeCell ref="AC21:AE21"/>
    <mergeCell ref="U23:W23"/>
    <mergeCell ref="B44:E44"/>
    <mergeCell ref="U27:W27"/>
    <mergeCell ref="AC27:AE27"/>
    <mergeCell ref="AC23:AE23"/>
    <mergeCell ref="U25:W25"/>
    <mergeCell ref="AC25:AE25"/>
    <mergeCell ref="B16:E16"/>
    <mergeCell ref="B11:E11"/>
    <mergeCell ref="F11:H11"/>
    <mergeCell ref="I11:L11"/>
    <mergeCell ref="M11:P11"/>
    <mergeCell ref="F12:H12"/>
    <mergeCell ref="Q5:T5"/>
    <mergeCell ref="U5:AQ5"/>
    <mergeCell ref="A7:AC7"/>
    <mergeCell ref="B10:E10"/>
    <mergeCell ref="F10:H10"/>
    <mergeCell ref="I10:L10"/>
    <mergeCell ref="AO10:AQ10"/>
    <mergeCell ref="Q1:T1"/>
    <mergeCell ref="U1:AL1"/>
    <mergeCell ref="AM1:AQ1"/>
    <mergeCell ref="Q2:T4"/>
    <mergeCell ref="U2:AL2"/>
    <mergeCell ref="AM2:AO4"/>
    <mergeCell ref="AP2:AQ4"/>
    <mergeCell ref="U3:AL3"/>
    <mergeCell ref="U4:AL4"/>
  </mergeCells>
  <phoneticPr fontId="4"/>
  <dataValidations count="5">
    <dataValidation type="list" allowBlank="1" showInputMessage="1" sqref="AB39:AI39" xr:uid="{00000000-0002-0000-2400-000000000000}">
      <formula1>$AS$39:$AT$39</formula1>
    </dataValidation>
    <dataValidation type="list" allowBlank="1" showInputMessage="1" showErrorMessage="1" sqref="R36 AK17 R51 R13:R16 S50 AE50 AB50 Y50 V50 Z49 S44 AE44 S47 AE47 R48:R49 AB47 AB44 Y47 V47 Y44 V44 Z46 Z43 R42:R43 R45:R46 R40 S41 AE41 AB41 Y41 V41 Z38:Z40 Z13 R34 R31:R32 R28 R26 R24 R22 AK40:AK42 AK33:AK36 AK12:AK15 R18 R20" xr:uid="{00000000-0002-0000-2400-000001000000}">
      <formula1>"■,□"</formula1>
    </dataValidation>
    <dataValidation type="list" allowBlank="1" showInputMessage="1" sqref="F40:H40 F43:H43 F46:H46 F49:H49" xr:uid="{00000000-0002-0000-2400-000002000000}">
      <formula1>"3,2,1,なし"</formula1>
    </dataValidation>
    <dataValidation type="list" allowBlank="1" showInputMessage="1" sqref="F12:H12" xr:uid="{00000000-0002-0000-2400-000003000000}">
      <formula1>"4,3,2,1,なし"</formula1>
    </dataValidation>
    <dataValidation type="list" allowBlank="1" showInputMessage="1" showErrorMessage="1" sqref="B16:E16 B44:E44" xr:uid="{00000000-0002-0000-2400-00000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44" unlockedFormula="1"/>
  </ignoredError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tabColor rgb="FF92D050"/>
  </sheetPr>
  <dimension ref="A1:AU542"/>
  <sheetViews>
    <sheetView showGridLines="0" showZeros="0" view="pageBreakPreview" zoomScaleNormal="100" zoomScaleSheetLayoutView="85" workbookViewId="0">
      <selection activeCell="V79" sqref="V79"/>
    </sheetView>
  </sheetViews>
  <sheetFormatPr defaultColWidth="9" defaultRowHeight="13.5"/>
  <cols>
    <col min="1" max="2" width="9" style="1"/>
    <col min="3" max="5" width="9.75" style="1" bestFit="1" customWidth="1"/>
    <col min="6" max="6" width="11.25" style="1" bestFit="1" customWidth="1"/>
    <col min="7" max="7" width="9.25" style="1" bestFit="1" customWidth="1"/>
    <col min="8" max="8" width="11.25" style="1" bestFit="1" customWidth="1"/>
    <col min="9" max="9" width="9.25" style="1" customWidth="1"/>
    <col min="10" max="11" width="9" style="1"/>
    <col min="12" max="12" width="9.25" style="1" bestFit="1" customWidth="1"/>
    <col min="13" max="13" width="7.25" style="1" customWidth="1"/>
    <col min="14" max="14" width="7.125" style="1" customWidth="1"/>
    <col min="15" max="15" width="11.375" style="1" bestFit="1" customWidth="1"/>
    <col min="16" max="16" width="12.375" style="1" bestFit="1" customWidth="1"/>
    <col min="17" max="17" width="13.5" style="1" bestFit="1" customWidth="1"/>
    <col min="18" max="18" width="22.25" style="1" bestFit="1" customWidth="1"/>
    <col min="19" max="19" width="7.75" style="1" bestFit="1" customWidth="1"/>
    <col min="20" max="20" width="7.625" style="1" bestFit="1" customWidth="1"/>
    <col min="21" max="21" width="7.75" style="1" bestFit="1" customWidth="1"/>
    <col min="22" max="23" width="6.75" style="1" bestFit="1" customWidth="1"/>
    <col min="24" max="16384" width="9" style="1"/>
  </cols>
  <sheetData>
    <row r="1" spans="1:31" ht="36" customHeight="1" thickTop="1" thickBot="1">
      <c r="A1" s="2" t="s">
        <v>1143</v>
      </c>
      <c r="G1" s="1984" t="s">
        <v>1144</v>
      </c>
      <c r="H1" s="2020"/>
      <c r="I1" s="765"/>
      <c r="J1" s="1" t="s">
        <v>1145</v>
      </c>
      <c r="K1" s="2023" t="s">
        <v>1146</v>
      </c>
      <c r="L1" s="2023"/>
      <c r="M1" s="2023"/>
      <c r="O1" s="2024" t="s">
        <v>2210</v>
      </c>
      <c r="P1" s="2025"/>
      <c r="Q1" s="2025"/>
      <c r="R1" s="2025"/>
    </row>
    <row r="2" spans="1:31" ht="12" customHeight="1" thickTop="1" thickBot="1">
      <c r="K2" s="2023"/>
      <c r="L2" s="2023"/>
      <c r="M2" s="2023"/>
      <c r="O2" s="38" t="s">
        <v>2211</v>
      </c>
      <c r="P2" s="8"/>
      <c r="S2" s="996" t="s">
        <v>2208</v>
      </c>
      <c r="T2" s="51" t="s">
        <v>2212</v>
      </c>
      <c r="U2" s="995"/>
      <c r="V2" s="8"/>
      <c r="W2" s="8"/>
    </row>
    <row r="3" spans="1:31" ht="24" customHeight="1" thickTop="1" thickBot="1">
      <c r="A3" s="994" t="s">
        <v>2208</v>
      </c>
      <c r="B3" s="678"/>
      <c r="C3" s="678"/>
      <c r="D3" s="678"/>
      <c r="E3" s="678"/>
      <c r="F3" s="678"/>
      <c r="G3" s="678"/>
      <c r="H3" s="678"/>
      <c r="I3" s="678"/>
      <c r="J3" s="678"/>
      <c r="K3" s="678"/>
      <c r="L3" s="678"/>
      <c r="M3" s="38"/>
      <c r="O3" s="993" t="s">
        <v>2209</v>
      </c>
      <c r="X3" s="2007" t="s">
        <v>668</v>
      </c>
      <c r="Y3" s="2007"/>
      <c r="Z3" s="2007"/>
      <c r="AA3" s="2007"/>
      <c r="AB3" s="2007"/>
    </row>
    <row r="4" spans="1:31" ht="12" customHeight="1" thickTop="1">
      <c r="A4" s="2008" t="s">
        <v>1147</v>
      </c>
      <c r="B4" s="85" t="s">
        <v>1148</v>
      </c>
      <c r="C4" s="761"/>
      <c r="D4" s="761"/>
      <c r="E4" s="761"/>
      <c r="F4" s="761"/>
      <c r="G4" s="761"/>
      <c r="H4" s="761"/>
      <c r="I4" s="761"/>
      <c r="J4" s="761"/>
      <c r="K4" s="2010"/>
      <c r="L4" s="2011"/>
      <c r="M4" s="38"/>
      <c r="O4" s="9" t="s">
        <v>1564</v>
      </c>
      <c r="P4" s="10" t="s">
        <v>573</v>
      </c>
      <c r="Q4" s="11" t="s">
        <v>1149</v>
      </c>
      <c r="R4" s="11" t="s">
        <v>1150</v>
      </c>
      <c r="S4" s="12" t="s">
        <v>370</v>
      </c>
      <c r="T4" s="12" t="s">
        <v>371</v>
      </c>
      <c r="U4" s="12" t="s">
        <v>372</v>
      </c>
      <c r="V4" s="12" t="s">
        <v>373</v>
      </c>
      <c r="W4" s="13" t="s">
        <v>374</v>
      </c>
      <c r="X4" s="14" t="s">
        <v>370</v>
      </c>
      <c r="Y4" s="12" t="s">
        <v>371</v>
      </c>
      <c r="Z4" s="12" t="s">
        <v>372</v>
      </c>
      <c r="AA4" s="12" t="s">
        <v>373</v>
      </c>
      <c r="AB4" s="13" t="s">
        <v>374</v>
      </c>
      <c r="AE4" s="15" t="s">
        <v>1151</v>
      </c>
    </row>
    <row r="5" spans="1:31" ht="12" customHeight="1">
      <c r="A5" s="2009"/>
      <c r="B5" s="86" t="s">
        <v>1152</v>
      </c>
      <c r="C5" s="679"/>
      <c r="D5" s="679"/>
      <c r="E5" s="679"/>
      <c r="F5" s="679"/>
      <c r="G5" s="679"/>
      <c r="H5" s="679"/>
      <c r="I5" s="679"/>
      <c r="J5" s="680"/>
      <c r="K5" s="2012">
        <f>SUM(C5:J5)</f>
        <v>0</v>
      </c>
      <c r="L5" s="2013"/>
      <c r="M5" s="38"/>
      <c r="O5" s="16">
        <f>B3</f>
        <v>0</v>
      </c>
      <c r="P5" s="17" t="e">
        <f>L7</f>
        <v>#DIV/0!</v>
      </c>
      <c r="Q5" s="18">
        <f>K5</f>
        <v>0</v>
      </c>
      <c r="R5" s="18">
        <f>I39</f>
        <v>0</v>
      </c>
      <c r="S5" s="17" t="e">
        <f>L12</f>
        <v>#DIV/0!</v>
      </c>
      <c r="T5" s="17" t="e">
        <f>L18</f>
        <v>#DIV/0!</v>
      </c>
      <c r="U5" s="17" t="e">
        <f>L25</f>
        <v>#DIV/0!</v>
      </c>
      <c r="V5" s="17" t="e">
        <f>L32</f>
        <v>#DIV/0!</v>
      </c>
      <c r="W5" s="19" t="e">
        <f>L38</f>
        <v>#DIV/0!</v>
      </c>
      <c r="X5" s="20">
        <f>I11</f>
        <v>0</v>
      </c>
      <c r="Y5" s="21">
        <f>I16</f>
        <v>0</v>
      </c>
      <c r="Z5" s="21">
        <f>I23</f>
        <v>0</v>
      </c>
      <c r="AA5" s="21">
        <f>I30</f>
        <v>0</v>
      </c>
      <c r="AB5" s="22">
        <f>I37</f>
        <v>0</v>
      </c>
      <c r="AE5" s="1" t="s">
        <v>1153</v>
      </c>
    </row>
    <row r="6" spans="1:31" ht="12" customHeight="1" thickBot="1">
      <c r="A6" s="1999"/>
      <c r="B6" s="86" t="s">
        <v>1154</v>
      </c>
      <c r="C6" s="87">
        <f>C5/1.65</f>
        <v>0</v>
      </c>
      <c r="D6" s="87">
        <f>D5/1.65</f>
        <v>0</v>
      </c>
      <c r="E6" s="87">
        <f t="shared" ref="E6:J6" si="0">E5/1.65</f>
        <v>0</v>
      </c>
      <c r="F6" s="87">
        <f t="shared" si="0"/>
        <v>0</v>
      </c>
      <c r="G6" s="87">
        <f t="shared" si="0"/>
        <v>0</v>
      </c>
      <c r="H6" s="87">
        <f t="shared" si="0"/>
        <v>0</v>
      </c>
      <c r="I6" s="87">
        <f t="shared" si="0"/>
        <v>0</v>
      </c>
      <c r="J6" s="87">
        <f t="shared" si="0"/>
        <v>0</v>
      </c>
      <c r="K6" s="23" t="s">
        <v>1155</v>
      </c>
      <c r="L6" s="24" t="s">
        <v>1156</v>
      </c>
      <c r="M6" s="38"/>
      <c r="O6" s="25">
        <f>C3</f>
        <v>0</v>
      </c>
      <c r="P6" s="26" t="e">
        <f>L7</f>
        <v>#DIV/0!</v>
      </c>
      <c r="Q6" s="27">
        <f>K5</f>
        <v>0</v>
      </c>
      <c r="R6" s="27">
        <f>I39</f>
        <v>0</v>
      </c>
      <c r="S6" s="26" t="e">
        <f>L12</f>
        <v>#DIV/0!</v>
      </c>
      <c r="T6" s="26" t="e">
        <f>L18</f>
        <v>#DIV/0!</v>
      </c>
      <c r="U6" s="26" t="e">
        <f>L25</f>
        <v>#DIV/0!</v>
      </c>
      <c r="V6" s="26" t="e">
        <f>L32</f>
        <v>#DIV/0!</v>
      </c>
      <c r="W6" s="98" t="e">
        <f>L38</f>
        <v>#DIV/0!</v>
      </c>
      <c r="X6" s="28">
        <f>I11</f>
        <v>0</v>
      </c>
      <c r="Y6" s="29">
        <f>I16</f>
        <v>0</v>
      </c>
      <c r="Z6" s="29">
        <f>I23</f>
        <v>0</v>
      </c>
      <c r="AA6" s="29">
        <f>I30</f>
        <v>0</v>
      </c>
      <c r="AB6" s="30">
        <f>I37</f>
        <v>0</v>
      </c>
      <c r="AE6" s="1" t="s">
        <v>1157</v>
      </c>
    </row>
    <row r="7" spans="1:31" ht="12" customHeight="1" thickTop="1" thickBot="1">
      <c r="A7" s="2014" t="s">
        <v>1735</v>
      </c>
      <c r="B7" s="2015"/>
      <c r="C7" s="2015"/>
      <c r="D7" s="2015"/>
      <c r="E7" s="2016"/>
      <c r="F7" s="88">
        <f>I39</f>
        <v>0</v>
      </c>
      <c r="G7" s="89" t="s">
        <v>1736</v>
      </c>
      <c r="H7" s="90">
        <f>K5</f>
        <v>0</v>
      </c>
      <c r="I7" s="89" t="s">
        <v>1737</v>
      </c>
      <c r="J7" s="89" t="s">
        <v>1738</v>
      </c>
      <c r="K7" s="91" t="e">
        <f>ROUNDDOWN(I39/K5,2)</f>
        <v>#DIV/0!</v>
      </c>
      <c r="L7" s="91" t="e">
        <f>K7-$I$1/100</f>
        <v>#DIV/0!</v>
      </c>
      <c r="M7" s="38"/>
      <c r="O7" s="25">
        <f>D3</f>
        <v>0</v>
      </c>
      <c r="P7" s="26" t="e">
        <f>L7</f>
        <v>#DIV/0!</v>
      </c>
      <c r="Q7" s="27">
        <f>K5</f>
        <v>0</v>
      </c>
      <c r="R7" s="27">
        <f>I39</f>
        <v>0</v>
      </c>
      <c r="S7" s="26" t="e">
        <f>L12</f>
        <v>#DIV/0!</v>
      </c>
      <c r="T7" s="26" t="e">
        <f>L18</f>
        <v>#DIV/0!</v>
      </c>
      <c r="U7" s="26" t="e">
        <f>L25</f>
        <v>#DIV/0!</v>
      </c>
      <c r="V7" s="26" t="e">
        <f>L32</f>
        <v>#DIV/0!</v>
      </c>
      <c r="W7" s="98" t="e">
        <f>L38</f>
        <v>#DIV/0!</v>
      </c>
      <c r="X7" s="28">
        <f>I11</f>
        <v>0</v>
      </c>
      <c r="Y7" s="29">
        <f>I16</f>
        <v>0</v>
      </c>
      <c r="Z7" s="29">
        <f>I23</f>
        <v>0</v>
      </c>
      <c r="AA7" s="29">
        <f>I30</f>
        <v>0</v>
      </c>
      <c r="AB7" s="30">
        <f>I37</f>
        <v>0</v>
      </c>
      <c r="AE7" s="1" t="s">
        <v>1158</v>
      </c>
    </row>
    <row r="8" spans="1:31" ht="12" customHeight="1" thickTop="1">
      <c r="A8" s="38"/>
      <c r="B8" s="38"/>
      <c r="C8" s="38"/>
      <c r="D8" s="38"/>
      <c r="E8" s="38"/>
      <c r="F8" s="38"/>
      <c r="G8" s="38"/>
      <c r="H8" s="38"/>
      <c r="I8" s="38"/>
      <c r="J8" s="38"/>
      <c r="K8" s="63"/>
      <c r="L8" s="92"/>
      <c r="M8" s="38"/>
      <c r="O8" s="25">
        <f>E3</f>
        <v>0</v>
      </c>
      <c r="P8" s="26" t="e">
        <f>L7</f>
        <v>#DIV/0!</v>
      </c>
      <c r="Q8" s="27">
        <f>K5</f>
        <v>0</v>
      </c>
      <c r="R8" s="27">
        <f>I39</f>
        <v>0</v>
      </c>
      <c r="S8" s="26" t="e">
        <f>L12</f>
        <v>#DIV/0!</v>
      </c>
      <c r="T8" s="26" t="e">
        <f>L18</f>
        <v>#DIV/0!</v>
      </c>
      <c r="U8" s="26" t="e">
        <f>L25</f>
        <v>#DIV/0!</v>
      </c>
      <c r="V8" s="26" t="e">
        <f>L32</f>
        <v>#DIV/0!</v>
      </c>
      <c r="W8" s="98" t="e">
        <f>L38</f>
        <v>#DIV/0!</v>
      </c>
      <c r="X8" s="28">
        <f>I11</f>
        <v>0</v>
      </c>
      <c r="Y8" s="29">
        <f>I16</f>
        <v>0</v>
      </c>
      <c r="Z8" s="29">
        <f>I23</f>
        <v>0</v>
      </c>
      <c r="AA8" s="29">
        <f>I30</f>
        <v>0</v>
      </c>
      <c r="AB8" s="30">
        <f>I37</f>
        <v>0</v>
      </c>
      <c r="AE8" s="1" t="s">
        <v>28</v>
      </c>
    </row>
    <row r="9" spans="1:31" ht="12" customHeight="1" thickBot="1">
      <c r="A9" s="93"/>
      <c r="B9" s="31" t="s">
        <v>29</v>
      </c>
      <c r="C9" s="31" t="s">
        <v>30</v>
      </c>
      <c r="D9" s="31" t="s">
        <v>31</v>
      </c>
      <c r="E9" s="31" t="s">
        <v>484</v>
      </c>
      <c r="F9" s="31" t="s">
        <v>32</v>
      </c>
      <c r="G9" s="31" t="s">
        <v>33</v>
      </c>
      <c r="H9" s="31" t="s">
        <v>34</v>
      </c>
      <c r="I9" s="1981" t="s">
        <v>35</v>
      </c>
      <c r="J9" s="2017"/>
      <c r="K9" s="2021" t="s">
        <v>36</v>
      </c>
      <c r="L9" s="2022"/>
      <c r="M9" s="38"/>
      <c r="O9" s="25">
        <f>F3</f>
        <v>0</v>
      </c>
      <c r="P9" s="26" t="e">
        <f>L7</f>
        <v>#DIV/0!</v>
      </c>
      <c r="Q9" s="27">
        <f>K5</f>
        <v>0</v>
      </c>
      <c r="R9" s="27">
        <f>I39</f>
        <v>0</v>
      </c>
      <c r="S9" s="26" t="e">
        <f>L12</f>
        <v>#DIV/0!</v>
      </c>
      <c r="T9" s="26" t="e">
        <f>L18</f>
        <v>#DIV/0!</v>
      </c>
      <c r="U9" s="26" t="e">
        <f>L25</f>
        <v>#DIV/0!</v>
      </c>
      <c r="V9" s="26" t="e">
        <f>L32</f>
        <v>#DIV/0!</v>
      </c>
      <c r="W9" s="98" t="e">
        <f>L38</f>
        <v>#DIV/0!</v>
      </c>
      <c r="X9" s="28">
        <f>I11</f>
        <v>0</v>
      </c>
      <c r="Y9" s="29">
        <f>I16</f>
        <v>0</v>
      </c>
      <c r="Z9" s="29">
        <f>I23</f>
        <v>0</v>
      </c>
      <c r="AA9" s="29">
        <f>I30</f>
        <v>0</v>
      </c>
      <c r="AB9" s="30">
        <f>I37</f>
        <v>0</v>
      </c>
      <c r="AE9" s="1" t="s">
        <v>37</v>
      </c>
    </row>
    <row r="10" spans="1:31" ht="12" customHeight="1" thickTop="1">
      <c r="A10" s="1981" t="s">
        <v>1811</v>
      </c>
      <c r="B10" s="738"/>
      <c r="C10" s="739"/>
      <c r="D10" s="739"/>
      <c r="E10" s="762"/>
      <c r="F10" s="738"/>
      <c r="G10" s="762"/>
      <c r="H10" s="94">
        <f t="shared" ref="H10:H38" si="1">ROUNDDOWN(C10*D10,2)</f>
        <v>0</v>
      </c>
      <c r="I10" s="1616" t="s">
        <v>1739</v>
      </c>
      <c r="J10" s="1617"/>
      <c r="K10" s="2003" t="s">
        <v>2083</v>
      </c>
      <c r="L10" s="2004" t="e">
        <f>ROUNDDOWN(I11/I39,2)</f>
        <v>#DIV/0!</v>
      </c>
      <c r="M10" s="38"/>
      <c r="O10" s="25">
        <f>G3</f>
        <v>0</v>
      </c>
      <c r="P10" s="26" t="e">
        <f>L7</f>
        <v>#DIV/0!</v>
      </c>
      <c r="Q10" s="27">
        <f>K5</f>
        <v>0</v>
      </c>
      <c r="R10" s="27">
        <f>I39</f>
        <v>0</v>
      </c>
      <c r="S10" s="26" t="e">
        <f>L12</f>
        <v>#DIV/0!</v>
      </c>
      <c r="T10" s="26" t="e">
        <f>L18</f>
        <v>#DIV/0!</v>
      </c>
      <c r="U10" s="26" t="e">
        <f>L25</f>
        <v>#DIV/0!</v>
      </c>
      <c r="V10" s="26" t="e">
        <f>L32</f>
        <v>#DIV/0!</v>
      </c>
      <c r="W10" s="98" t="e">
        <f>L38</f>
        <v>#DIV/0!</v>
      </c>
      <c r="X10" s="28">
        <f>I11</f>
        <v>0</v>
      </c>
      <c r="Y10" s="29">
        <f>I16</f>
        <v>0</v>
      </c>
      <c r="Z10" s="29">
        <f>I23</f>
        <v>0</v>
      </c>
      <c r="AA10" s="29">
        <f>I30</f>
        <v>0</v>
      </c>
      <c r="AB10" s="30">
        <f>I37</f>
        <v>0</v>
      </c>
      <c r="AE10" s="1" t="s">
        <v>1812</v>
      </c>
    </row>
    <row r="11" spans="1:31" ht="12" customHeight="1" thickBot="1">
      <c r="A11" s="1981"/>
      <c r="B11" s="738"/>
      <c r="C11" s="739"/>
      <c r="D11" s="739"/>
      <c r="E11" s="762"/>
      <c r="F11" s="738"/>
      <c r="G11" s="762"/>
      <c r="H11" s="94">
        <f t="shared" si="1"/>
        <v>0</v>
      </c>
      <c r="I11" s="1989">
        <f>SUM(H10:H14)</f>
        <v>0</v>
      </c>
      <c r="J11" s="1990"/>
      <c r="K11" s="1986"/>
      <c r="L11" s="2005"/>
      <c r="M11" s="38"/>
      <c r="O11" s="25">
        <f>H3</f>
        <v>0</v>
      </c>
      <c r="P11" s="26" t="e">
        <f>L7</f>
        <v>#DIV/0!</v>
      </c>
      <c r="Q11" s="27">
        <f>K5</f>
        <v>0</v>
      </c>
      <c r="R11" s="27">
        <f>I39</f>
        <v>0</v>
      </c>
      <c r="S11" s="26" t="e">
        <f>L12</f>
        <v>#DIV/0!</v>
      </c>
      <c r="T11" s="26" t="e">
        <f>L18</f>
        <v>#DIV/0!</v>
      </c>
      <c r="U11" s="26" t="e">
        <f>L25</f>
        <v>#DIV/0!</v>
      </c>
      <c r="V11" s="26" t="e">
        <f>L32</f>
        <v>#DIV/0!</v>
      </c>
      <c r="W11" s="98" t="e">
        <f>L38</f>
        <v>#DIV/0!</v>
      </c>
      <c r="X11" s="28">
        <f>I11</f>
        <v>0</v>
      </c>
      <c r="Y11" s="29">
        <f>I16</f>
        <v>0</v>
      </c>
      <c r="Z11" s="29">
        <f>I23</f>
        <v>0</v>
      </c>
      <c r="AA11" s="29">
        <f>I30</f>
        <v>0</v>
      </c>
      <c r="AB11" s="30">
        <f>I37</f>
        <v>0</v>
      </c>
      <c r="AE11" s="1" t="s">
        <v>1813</v>
      </c>
    </row>
    <row r="12" spans="1:31" ht="12" customHeight="1" thickTop="1">
      <c r="A12" s="1981"/>
      <c r="B12" s="738"/>
      <c r="C12" s="739"/>
      <c r="D12" s="739"/>
      <c r="E12" s="762"/>
      <c r="F12" s="738"/>
      <c r="G12" s="762"/>
      <c r="H12" s="94">
        <f t="shared" si="1"/>
        <v>0</v>
      </c>
      <c r="I12" s="1989"/>
      <c r="J12" s="1990"/>
      <c r="K12" s="1986"/>
      <c r="L12" s="2004" t="e">
        <f>IF(L10=0,"-",IF(L10-$I$1/100&lt;0,0,IF(L10=1,1,L10-$I$1/100)))</f>
        <v>#DIV/0!</v>
      </c>
      <c r="M12" s="38"/>
      <c r="O12" s="25">
        <f>I3</f>
        <v>0</v>
      </c>
      <c r="P12" s="26" t="e">
        <f>L7</f>
        <v>#DIV/0!</v>
      </c>
      <c r="Q12" s="27">
        <f>K5</f>
        <v>0</v>
      </c>
      <c r="R12" s="27">
        <f>I39</f>
        <v>0</v>
      </c>
      <c r="S12" s="26" t="e">
        <f>L12</f>
        <v>#DIV/0!</v>
      </c>
      <c r="T12" s="26" t="e">
        <f>L18</f>
        <v>#DIV/0!</v>
      </c>
      <c r="U12" s="26" t="e">
        <f>L25</f>
        <v>#DIV/0!</v>
      </c>
      <c r="V12" s="26" t="e">
        <f>L32</f>
        <v>#DIV/0!</v>
      </c>
      <c r="W12" s="98" t="e">
        <f>L38</f>
        <v>#DIV/0!</v>
      </c>
      <c r="X12" s="28">
        <f>I11</f>
        <v>0</v>
      </c>
      <c r="Y12" s="29">
        <f>I16</f>
        <v>0</v>
      </c>
      <c r="Z12" s="29">
        <f>I23</f>
        <v>0</v>
      </c>
      <c r="AA12" s="29">
        <f>I30</f>
        <v>0</v>
      </c>
      <c r="AB12" s="30">
        <f>I37</f>
        <v>0</v>
      </c>
      <c r="AE12" s="1" t="s">
        <v>1814</v>
      </c>
    </row>
    <row r="13" spans="1:31" ht="12" customHeight="1">
      <c r="A13" s="1981"/>
      <c r="B13" s="738"/>
      <c r="C13" s="739"/>
      <c r="D13" s="739"/>
      <c r="E13" s="762"/>
      <c r="F13" s="738"/>
      <c r="G13" s="762"/>
      <c r="H13" s="94">
        <f t="shared" si="1"/>
        <v>0</v>
      </c>
      <c r="I13" s="1989"/>
      <c r="J13" s="1990"/>
      <c r="K13" s="1986"/>
      <c r="L13" s="2006"/>
      <c r="M13" s="38"/>
      <c r="O13" s="25">
        <f>J3</f>
        <v>0</v>
      </c>
      <c r="P13" s="26" t="e">
        <f>L7</f>
        <v>#DIV/0!</v>
      </c>
      <c r="Q13" s="27">
        <f>K5</f>
        <v>0</v>
      </c>
      <c r="R13" s="27">
        <f>I39</f>
        <v>0</v>
      </c>
      <c r="S13" s="26" t="e">
        <f>L12</f>
        <v>#DIV/0!</v>
      </c>
      <c r="T13" s="26" t="e">
        <f>L18</f>
        <v>#DIV/0!</v>
      </c>
      <c r="U13" s="26" t="e">
        <f>L25</f>
        <v>#DIV/0!</v>
      </c>
      <c r="V13" s="26" t="e">
        <f>L32</f>
        <v>#DIV/0!</v>
      </c>
      <c r="W13" s="98" t="e">
        <f>L38</f>
        <v>#DIV/0!</v>
      </c>
      <c r="X13" s="28">
        <f>I11</f>
        <v>0</v>
      </c>
      <c r="Y13" s="29">
        <f>I16</f>
        <v>0</v>
      </c>
      <c r="Z13" s="29">
        <f>I23</f>
        <v>0</v>
      </c>
      <c r="AA13" s="29">
        <f>I30</f>
        <v>0</v>
      </c>
      <c r="AB13" s="30">
        <f>I37</f>
        <v>0</v>
      </c>
      <c r="AE13" s="1" t="s">
        <v>1815</v>
      </c>
    </row>
    <row r="14" spans="1:31" ht="12" customHeight="1" thickBot="1">
      <c r="A14" s="1982"/>
      <c r="B14" s="738"/>
      <c r="C14" s="740"/>
      <c r="D14" s="740"/>
      <c r="E14" s="763"/>
      <c r="F14" s="741"/>
      <c r="G14" s="763"/>
      <c r="H14" s="95">
        <f t="shared" si="1"/>
        <v>0</v>
      </c>
      <c r="I14" s="1991"/>
      <c r="J14" s="1992"/>
      <c r="K14" s="1987"/>
      <c r="L14" s="2005"/>
      <c r="M14" s="38"/>
      <c r="O14" s="25">
        <f>K3</f>
        <v>0</v>
      </c>
      <c r="P14" s="26" t="e">
        <f>L7</f>
        <v>#DIV/0!</v>
      </c>
      <c r="Q14" s="27">
        <f>K5</f>
        <v>0</v>
      </c>
      <c r="R14" s="27">
        <f>I39</f>
        <v>0</v>
      </c>
      <c r="S14" s="26" t="e">
        <f>L12</f>
        <v>#DIV/0!</v>
      </c>
      <c r="T14" s="26" t="e">
        <f>L18</f>
        <v>#DIV/0!</v>
      </c>
      <c r="U14" s="26" t="e">
        <f>L25</f>
        <v>#DIV/0!</v>
      </c>
      <c r="V14" s="26" t="e">
        <f>L32</f>
        <v>#DIV/0!</v>
      </c>
      <c r="W14" s="98" t="e">
        <f>L38</f>
        <v>#DIV/0!</v>
      </c>
      <c r="X14" s="28">
        <f>I11</f>
        <v>0</v>
      </c>
      <c r="Y14" s="29">
        <f>I16</f>
        <v>0</v>
      </c>
      <c r="Z14" s="29">
        <f>I23</f>
        <v>0</v>
      </c>
      <c r="AA14" s="29">
        <f>I30</f>
        <v>0</v>
      </c>
      <c r="AB14" s="30">
        <f>I37</f>
        <v>0</v>
      </c>
      <c r="AE14" s="1" t="s">
        <v>1816</v>
      </c>
    </row>
    <row r="15" spans="1:31" ht="12" customHeight="1" thickTop="1" thickBot="1">
      <c r="A15" s="1980" t="s">
        <v>1817</v>
      </c>
      <c r="B15" s="681"/>
      <c r="C15" s="742"/>
      <c r="D15" s="742"/>
      <c r="E15" s="764"/>
      <c r="F15" s="743"/>
      <c r="G15" s="764"/>
      <c r="H15" s="96">
        <f t="shared" si="1"/>
        <v>0</v>
      </c>
      <c r="I15" s="1997" t="s">
        <v>1740</v>
      </c>
      <c r="J15" s="1998"/>
      <c r="K15" s="1985" t="s">
        <v>2084</v>
      </c>
      <c r="L15" s="1988" t="e">
        <f>ROUNDDOWN(I16/I39,2)</f>
        <v>#DIV/0!</v>
      </c>
      <c r="M15" s="38"/>
      <c r="O15" s="32">
        <f>L3</f>
        <v>0</v>
      </c>
      <c r="P15" s="33" t="e">
        <f>L7</f>
        <v>#DIV/0!</v>
      </c>
      <c r="Q15" s="34">
        <f>K5</f>
        <v>0</v>
      </c>
      <c r="R15" s="34">
        <f>I39</f>
        <v>0</v>
      </c>
      <c r="S15" s="33" t="e">
        <f>L12</f>
        <v>#DIV/0!</v>
      </c>
      <c r="T15" s="33" t="e">
        <f>L18</f>
        <v>#DIV/0!</v>
      </c>
      <c r="U15" s="33" t="e">
        <f>L25</f>
        <v>#DIV/0!</v>
      </c>
      <c r="V15" s="33" t="e">
        <f>L32</f>
        <v>#DIV/0!</v>
      </c>
      <c r="W15" s="99" t="e">
        <f>L38</f>
        <v>#DIV/0!</v>
      </c>
      <c r="X15" s="35">
        <f>I11</f>
        <v>0</v>
      </c>
      <c r="Y15" s="36">
        <f>I16</f>
        <v>0</v>
      </c>
      <c r="Z15" s="36">
        <f>I23</f>
        <v>0</v>
      </c>
      <c r="AA15" s="36">
        <f>I30</f>
        <v>0</v>
      </c>
      <c r="AB15" s="37">
        <f>I37</f>
        <v>0</v>
      </c>
      <c r="AE15" s="1" t="s">
        <v>1818</v>
      </c>
    </row>
    <row r="16" spans="1:31" ht="12" customHeight="1" thickTop="1" thickBot="1">
      <c r="A16" s="1981"/>
      <c r="B16" s="738"/>
      <c r="C16" s="739"/>
      <c r="D16" s="739"/>
      <c r="E16" s="762"/>
      <c r="F16" s="738"/>
      <c r="G16" s="762"/>
      <c r="H16" s="94">
        <f t="shared" si="1"/>
        <v>0</v>
      </c>
      <c r="I16" s="1989">
        <f>SUM(H15:H21)</f>
        <v>0</v>
      </c>
      <c r="J16" s="1990"/>
      <c r="K16" s="1986"/>
      <c r="L16" s="1988"/>
      <c r="M16" s="38"/>
      <c r="AE16" s="1" t="s">
        <v>1819</v>
      </c>
    </row>
    <row r="17" spans="1:47" ht="12" customHeight="1" thickTop="1" thickBot="1">
      <c r="A17" s="1981"/>
      <c r="B17" s="738"/>
      <c r="C17" s="739"/>
      <c r="D17" s="739"/>
      <c r="E17" s="762"/>
      <c r="F17" s="738"/>
      <c r="G17" s="762"/>
      <c r="H17" s="94">
        <f t="shared" si="1"/>
        <v>0</v>
      </c>
      <c r="I17" s="1989"/>
      <c r="J17" s="1990"/>
      <c r="K17" s="1986"/>
      <c r="L17" s="1988"/>
      <c r="M17" s="38"/>
      <c r="AE17" s="1" t="s">
        <v>1820</v>
      </c>
    </row>
    <row r="18" spans="1:47" ht="12" customHeight="1" thickTop="1" thickBot="1">
      <c r="A18" s="1981"/>
      <c r="B18" s="738"/>
      <c r="C18" s="739"/>
      <c r="D18" s="739"/>
      <c r="E18" s="762"/>
      <c r="F18" s="738"/>
      <c r="G18" s="762"/>
      <c r="H18" s="94">
        <f t="shared" si="1"/>
        <v>0</v>
      </c>
      <c r="I18" s="1989"/>
      <c r="J18" s="1990"/>
      <c r="K18" s="1986"/>
      <c r="L18" s="1988" t="e">
        <f>IF(L15=0,"-",IF(L15-$I$1/100&lt;0,0,IF(L15=1,1,L15-$I$1/100)))</f>
        <v>#DIV/0!</v>
      </c>
      <c r="M18" s="38"/>
    </row>
    <row r="19" spans="1:47" ht="12" customHeight="1" thickTop="1" thickBot="1">
      <c r="A19" s="1981"/>
      <c r="B19" s="738"/>
      <c r="C19" s="739"/>
      <c r="D19" s="739"/>
      <c r="E19" s="762"/>
      <c r="F19" s="738"/>
      <c r="G19" s="762"/>
      <c r="H19" s="94">
        <f t="shared" si="1"/>
        <v>0</v>
      </c>
      <c r="I19" s="1989"/>
      <c r="J19" s="1990"/>
      <c r="K19" s="1986"/>
      <c r="L19" s="1988"/>
      <c r="M19" s="38"/>
    </row>
    <row r="20" spans="1:47" ht="12" customHeight="1" thickTop="1" thickBot="1">
      <c r="A20" s="1981"/>
      <c r="B20" s="738"/>
      <c r="C20" s="739"/>
      <c r="D20" s="739"/>
      <c r="E20" s="762"/>
      <c r="F20" s="738"/>
      <c r="G20" s="762"/>
      <c r="H20" s="94">
        <f t="shared" si="1"/>
        <v>0</v>
      </c>
      <c r="I20" s="1989"/>
      <c r="J20" s="1990"/>
      <c r="K20" s="1986"/>
      <c r="L20" s="1988"/>
      <c r="M20" s="38"/>
    </row>
    <row r="21" spans="1:47" ht="12" customHeight="1" thickTop="1" thickBot="1">
      <c r="A21" s="1982"/>
      <c r="B21" s="741"/>
      <c r="C21" s="740"/>
      <c r="D21" s="740"/>
      <c r="E21" s="763"/>
      <c r="F21" s="741"/>
      <c r="G21" s="763"/>
      <c r="H21" s="95">
        <f t="shared" si="1"/>
        <v>0</v>
      </c>
      <c r="I21" s="1991"/>
      <c r="J21" s="1992"/>
      <c r="K21" s="1987"/>
      <c r="L21" s="1988"/>
      <c r="M21" s="38"/>
    </row>
    <row r="22" spans="1:47" ht="12" customHeight="1" thickTop="1" thickBot="1">
      <c r="A22" s="1999" t="s">
        <v>1821</v>
      </c>
      <c r="B22" s="743"/>
      <c r="C22" s="742"/>
      <c r="D22" s="742"/>
      <c r="E22" s="764"/>
      <c r="F22" s="743"/>
      <c r="G22" s="764"/>
      <c r="H22" s="96">
        <f t="shared" si="1"/>
        <v>0</v>
      </c>
      <c r="I22" s="1983" t="s">
        <v>1741</v>
      </c>
      <c r="J22" s="1984"/>
      <c r="K22" s="2001" t="s">
        <v>2085</v>
      </c>
      <c r="L22" s="1988" t="e">
        <f>ROUNDDOWN(I23/I39,2)</f>
        <v>#DIV/0!</v>
      </c>
      <c r="M22" s="38"/>
      <c r="AU22" s="62"/>
    </row>
    <row r="23" spans="1:47" ht="12" customHeight="1" thickTop="1" thickBot="1">
      <c r="A23" s="1981"/>
      <c r="B23" s="738"/>
      <c r="C23" s="739"/>
      <c r="D23" s="739"/>
      <c r="E23" s="762"/>
      <c r="F23" s="738"/>
      <c r="G23" s="762"/>
      <c r="H23" s="94">
        <f t="shared" si="1"/>
        <v>0</v>
      </c>
      <c r="I23" s="1989">
        <f>SUM(H22:H28)</f>
        <v>0</v>
      </c>
      <c r="J23" s="1990"/>
      <c r="K23" s="1986"/>
      <c r="L23" s="1988"/>
      <c r="M23" s="38"/>
    </row>
    <row r="24" spans="1:47" ht="12" customHeight="1" thickTop="1" thickBot="1">
      <c r="A24" s="1981"/>
      <c r="B24" s="738"/>
      <c r="C24" s="739"/>
      <c r="D24" s="739"/>
      <c r="E24" s="762"/>
      <c r="F24" s="738"/>
      <c r="G24" s="762"/>
      <c r="H24" s="94">
        <f t="shared" si="1"/>
        <v>0</v>
      </c>
      <c r="I24" s="1989"/>
      <c r="J24" s="1990"/>
      <c r="K24" s="1986"/>
      <c r="L24" s="1988"/>
      <c r="M24" s="38"/>
    </row>
    <row r="25" spans="1:47" ht="12" customHeight="1" thickTop="1" thickBot="1">
      <c r="A25" s="1981"/>
      <c r="B25" s="738"/>
      <c r="C25" s="739"/>
      <c r="D25" s="739"/>
      <c r="E25" s="762"/>
      <c r="F25" s="738"/>
      <c r="G25" s="762"/>
      <c r="H25" s="94">
        <f t="shared" si="1"/>
        <v>0</v>
      </c>
      <c r="I25" s="1989"/>
      <c r="J25" s="1990"/>
      <c r="K25" s="1986"/>
      <c r="L25" s="1988" t="e">
        <f>IF(L22=0,"-",IF(L22-$I$1/100&lt;0,0,IF(L22=1,1,L22-$I$1/100)))</f>
        <v>#DIV/0!</v>
      </c>
      <c r="M25" s="38"/>
    </row>
    <row r="26" spans="1:47" ht="12" customHeight="1" thickTop="1" thickBot="1">
      <c r="A26" s="1981"/>
      <c r="B26" s="738"/>
      <c r="C26" s="739"/>
      <c r="D26" s="739"/>
      <c r="E26" s="762"/>
      <c r="F26" s="738"/>
      <c r="G26" s="762"/>
      <c r="H26" s="94">
        <f t="shared" si="1"/>
        <v>0</v>
      </c>
      <c r="I26" s="1989"/>
      <c r="J26" s="1990"/>
      <c r="K26" s="1986"/>
      <c r="L26" s="1988"/>
      <c r="M26" s="38"/>
    </row>
    <row r="27" spans="1:47" ht="12" customHeight="1" thickTop="1" thickBot="1">
      <c r="A27" s="1981"/>
      <c r="B27" s="738"/>
      <c r="C27" s="739"/>
      <c r="D27" s="739"/>
      <c r="E27" s="762"/>
      <c r="F27" s="738"/>
      <c r="G27" s="762"/>
      <c r="H27" s="94">
        <f t="shared" si="1"/>
        <v>0</v>
      </c>
      <c r="I27" s="1989"/>
      <c r="J27" s="1990"/>
      <c r="K27" s="1986"/>
      <c r="L27" s="1988"/>
      <c r="M27" s="38"/>
    </row>
    <row r="28" spans="1:47" ht="12" customHeight="1" thickTop="1" thickBot="1">
      <c r="A28" s="2000"/>
      <c r="B28" s="744"/>
      <c r="C28" s="740"/>
      <c r="D28" s="740"/>
      <c r="E28" s="763"/>
      <c r="F28" s="741"/>
      <c r="G28" s="763"/>
      <c r="H28" s="95">
        <f t="shared" si="1"/>
        <v>0</v>
      </c>
      <c r="I28" s="1989"/>
      <c r="J28" s="1990"/>
      <c r="K28" s="2002"/>
      <c r="L28" s="1988"/>
      <c r="M28" s="38"/>
    </row>
    <row r="29" spans="1:47" ht="12" customHeight="1" thickTop="1" thickBot="1">
      <c r="A29" s="1980" t="s">
        <v>1822</v>
      </c>
      <c r="B29" s="745"/>
      <c r="C29" s="742"/>
      <c r="D29" s="742"/>
      <c r="E29" s="764"/>
      <c r="F29" s="743"/>
      <c r="G29" s="764"/>
      <c r="H29" s="96">
        <f t="shared" si="1"/>
        <v>0</v>
      </c>
      <c r="I29" s="1997" t="s">
        <v>1742</v>
      </c>
      <c r="J29" s="1998"/>
      <c r="K29" s="1985" t="s">
        <v>2086</v>
      </c>
      <c r="L29" s="1988" t="e">
        <f>ROUNDDOWN(I30/I39,2)</f>
        <v>#DIV/0!</v>
      </c>
      <c r="M29" s="38"/>
    </row>
    <row r="30" spans="1:47" ht="12" customHeight="1" thickTop="1" thickBot="1">
      <c r="A30" s="1981"/>
      <c r="B30" s="738"/>
      <c r="C30" s="742"/>
      <c r="D30" s="742"/>
      <c r="E30" s="762"/>
      <c r="F30" s="738"/>
      <c r="G30" s="762"/>
      <c r="H30" s="94">
        <f t="shared" si="1"/>
        <v>0</v>
      </c>
      <c r="I30" s="1989">
        <f>SUM(H29:H35)</f>
        <v>0</v>
      </c>
      <c r="J30" s="1990"/>
      <c r="K30" s="1986"/>
      <c r="L30" s="1988"/>
      <c r="M30" s="38"/>
    </row>
    <row r="31" spans="1:47" ht="12" customHeight="1" thickTop="1" thickBot="1">
      <c r="A31" s="1981"/>
      <c r="B31" s="738"/>
      <c r="C31" s="739"/>
      <c r="D31" s="739"/>
      <c r="E31" s="762"/>
      <c r="F31" s="738"/>
      <c r="G31" s="762"/>
      <c r="H31" s="94">
        <f t="shared" si="1"/>
        <v>0</v>
      </c>
      <c r="I31" s="1989"/>
      <c r="J31" s="1990"/>
      <c r="K31" s="1986"/>
      <c r="L31" s="1988"/>
      <c r="M31" s="38"/>
    </row>
    <row r="32" spans="1:47" ht="12" customHeight="1" thickTop="1" thickBot="1">
      <c r="A32" s="1981"/>
      <c r="B32" s="738"/>
      <c r="C32" s="739"/>
      <c r="D32" s="739"/>
      <c r="E32" s="762"/>
      <c r="F32" s="738"/>
      <c r="G32" s="762"/>
      <c r="H32" s="94">
        <f t="shared" si="1"/>
        <v>0</v>
      </c>
      <c r="I32" s="1989"/>
      <c r="J32" s="1990"/>
      <c r="K32" s="1986"/>
      <c r="L32" s="1988" t="e">
        <f>IF(L29=0,"-",IF(L29-$I$1/100&lt;0,0,IF(L29=1,1,L29-$I$1/100)))</f>
        <v>#DIV/0!</v>
      </c>
      <c r="M32" s="38"/>
    </row>
    <row r="33" spans="1:31" ht="12" customHeight="1" thickTop="1" thickBot="1">
      <c r="A33" s="1981"/>
      <c r="B33" s="738"/>
      <c r="C33" s="739"/>
      <c r="D33" s="739"/>
      <c r="E33" s="762"/>
      <c r="F33" s="738"/>
      <c r="G33" s="762"/>
      <c r="H33" s="94">
        <f t="shared" si="1"/>
        <v>0</v>
      </c>
      <c r="I33" s="1989"/>
      <c r="J33" s="1990"/>
      <c r="K33" s="1986"/>
      <c r="L33" s="1988"/>
      <c r="M33" s="38"/>
    </row>
    <row r="34" spans="1:31" ht="12" customHeight="1" thickTop="1" thickBot="1">
      <c r="A34" s="1981"/>
      <c r="B34" s="738"/>
      <c r="C34" s="739"/>
      <c r="D34" s="739"/>
      <c r="E34" s="762"/>
      <c r="F34" s="738"/>
      <c r="G34" s="762"/>
      <c r="H34" s="94">
        <f t="shared" si="1"/>
        <v>0</v>
      </c>
      <c r="I34" s="1989"/>
      <c r="J34" s="1990"/>
      <c r="K34" s="1986"/>
      <c r="L34" s="1988"/>
      <c r="M34" s="38"/>
    </row>
    <row r="35" spans="1:31" ht="12" customHeight="1" thickTop="1" thickBot="1">
      <c r="A35" s="1982"/>
      <c r="B35" s="741"/>
      <c r="C35" s="740"/>
      <c r="D35" s="740"/>
      <c r="E35" s="763"/>
      <c r="F35" s="741"/>
      <c r="G35" s="763"/>
      <c r="H35" s="95">
        <f t="shared" si="1"/>
        <v>0</v>
      </c>
      <c r="I35" s="1991"/>
      <c r="J35" s="1992"/>
      <c r="K35" s="1987"/>
      <c r="L35" s="1988"/>
      <c r="M35" s="38"/>
    </row>
    <row r="36" spans="1:31" ht="12" customHeight="1" thickTop="1" thickBot="1">
      <c r="A36" s="1980" t="s">
        <v>1823</v>
      </c>
      <c r="B36" s="681"/>
      <c r="C36" s="742"/>
      <c r="D36" s="742"/>
      <c r="E36" s="764"/>
      <c r="F36" s="743"/>
      <c r="G36" s="764"/>
      <c r="H36" s="96">
        <f t="shared" si="1"/>
        <v>0</v>
      </c>
      <c r="I36" s="1983" t="s">
        <v>526</v>
      </c>
      <c r="J36" s="1984"/>
      <c r="K36" s="1985" t="s">
        <v>2087</v>
      </c>
      <c r="L36" s="1988" t="e">
        <f>ROUNDDOWN(I37/I39,2)</f>
        <v>#DIV/0!</v>
      </c>
      <c r="M36" s="38"/>
    </row>
    <row r="37" spans="1:31" ht="12" customHeight="1" thickTop="1" thickBot="1">
      <c r="A37" s="1981"/>
      <c r="B37" s="738"/>
      <c r="C37" s="739"/>
      <c r="D37" s="739"/>
      <c r="E37" s="762"/>
      <c r="F37" s="738"/>
      <c r="G37" s="762"/>
      <c r="H37" s="94">
        <f t="shared" si="1"/>
        <v>0</v>
      </c>
      <c r="I37" s="1989">
        <f>SUM(H36:H38)</f>
        <v>0</v>
      </c>
      <c r="J37" s="1990"/>
      <c r="K37" s="1986"/>
      <c r="L37" s="1988"/>
      <c r="M37" s="38"/>
    </row>
    <row r="38" spans="1:31" ht="12" customHeight="1" thickTop="1" thickBot="1">
      <c r="A38" s="1982"/>
      <c r="B38" s="741"/>
      <c r="C38" s="740"/>
      <c r="D38" s="740"/>
      <c r="E38" s="763"/>
      <c r="F38" s="741"/>
      <c r="G38" s="763"/>
      <c r="H38" s="95">
        <f t="shared" si="1"/>
        <v>0</v>
      </c>
      <c r="I38" s="1991"/>
      <c r="J38" s="1992"/>
      <c r="K38" s="1987"/>
      <c r="L38" s="97" t="e">
        <f>IF(L36=0,"-",IF(L36-$I$1/100&lt;0,0,IF(L36=1,1,L36-$I$1/100)))</f>
        <v>#DIV/0!</v>
      </c>
      <c r="M38" s="38"/>
    </row>
    <row r="39" spans="1:31" ht="12" customHeight="1" thickTop="1" thickBot="1">
      <c r="A39" s="47"/>
      <c r="B39" s="38"/>
      <c r="C39" s="38"/>
      <c r="D39" s="38"/>
      <c r="E39" s="38"/>
      <c r="F39" s="38"/>
      <c r="G39" s="1993" t="s">
        <v>527</v>
      </c>
      <c r="H39" s="1994"/>
      <c r="I39" s="1995">
        <f>SUM(I11,I16,I23,I30,I37)</f>
        <v>0</v>
      </c>
      <c r="J39" s="1996"/>
      <c r="K39" s="38"/>
      <c r="L39" s="97"/>
      <c r="M39" s="38"/>
    </row>
    <row r="40" spans="1:31" ht="12" customHeight="1" thickTop="1">
      <c r="A40" s="38"/>
      <c r="B40" s="38"/>
      <c r="C40" s="38"/>
      <c r="D40" s="38"/>
      <c r="E40" s="38"/>
      <c r="F40" s="38"/>
      <c r="G40" s="38"/>
      <c r="H40" s="38"/>
      <c r="I40" s="38"/>
      <c r="J40" s="38"/>
      <c r="K40" s="38"/>
      <c r="L40" s="38"/>
      <c r="M40" s="38"/>
    </row>
    <row r="41" spans="1:31" ht="12" customHeight="1" thickBot="1">
      <c r="A41" s="38"/>
      <c r="B41" s="38"/>
      <c r="C41" s="38"/>
      <c r="D41" s="38"/>
      <c r="E41" s="38"/>
      <c r="F41" s="38"/>
      <c r="G41" s="38"/>
      <c r="H41" s="38"/>
      <c r="I41" s="38"/>
      <c r="J41" s="38"/>
      <c r="K41" s="38"/>
      <c r="L41" s="38"/>
      <c r="M41" s="38"/>
    </row>
    <row r="42" spans="1:31" ht="24" customHeight="1" thickTop="1" thickBot="1">
      <c r="A42" s="994" t="s">
        <v>2208</v>
      </c>
      <c r="B42" s="678"/>
      <c r="C42" s="678"/>
      <c r="D42" s="678"/>
      <c r="E42" s="678"/>
      <c r="F42" s="678"/>
      <c r="G42" s="678"/>
      <c r="H42" s="678"/>
      <c r="I42" s="678"/>
      <c r="J42" s="678"/>
      <c r="K42" s="678"/>
      <c r="L42" s="678"/>
      <c r="M42" s="38"/>
      <c r="X42" s="2007" t="s">
        <v>668</v>
      </c>
      <c r="Y42" s="2007"/>
      <c r="Z42" s="2007"/>
      <c r="AA42" s="2007"/>
      <c r="AB42" s="2007"/>
    </row>
    <row r="43" spans="1:31" ht="12" customHeight="1" thickTop="1">
      <c r="A43" s="2008" t="s">
        <v>1147</v>
      </c>
      <c r="B43" s="85" t="s">
        <v>1148</v>
      </c>
      <c r="C43" s="761"/>
      <c r="D43" s="761"/>
      <c r="E43" s="761"/>
      <c r="F43" s="761"/>
      <c r="G43" s="761"/>
      <c r="H43" s="761"/>
      <c r="I43" s="761"/>
      <c r="J43" s="761"/>
      <c r="K43" s="2010"/>
      <c r="L43" s="2011"/>
      <c r="M43" s="38"/>
      <c r="O43" s="9" t="s">
        <v>1564</v>
      </c>
      <c r="P43" s="10" t="s">
        <v>573</v>
      </c>
      <c r="Q43" s="11" t="s">
        <v>1149</v>
      </c>
      <c r="R43" s="11" t="s">
        <v>1150</v>
      </c>
      <c r="S43" s="12" t="s">
        <v>370</v>
      </c>
      <c r="T43" s="12" t="s">
        <v>371</v>
      </c>
      <c r="U43" s="12" t="s">
        <v>372</v>
      </c>
      <c r="V43" s="12" t="s">
        <v>373</v>
      </c>
      <c r="W43" s="13" t="s">
        <v>374</v>
      </c>
      <c r="X43" s="14" t="s">
        <v>370</v>
      </c>
      <c r="Y43" s="12" t="s">
        <v>371</v>
      </c>
      <c r="Z43" s="12" t="s">
        <v>372</v>
      </c>
      <c r="AA43" s="12" t="s">
        <v>373</v>
      </c>
      <c r="AB43" s="13" t="s">
        <v>374</v>
      </c>
      <c r="AE43" s="15"/>
    </row>
    <row r="44" spans="1:31" ht="12" customHeight="1">
      <c r="A44" s="2009"/>
      <c r="B44" s="86" t="s">
        <v>1152</v>
      </c>
      <c r="C44" s="679"/>
      <c r="D44" s="679"/>
      <c r="E44" s="679"/>
      <c r="F44" s="679"/>
      <c r="G44" s="679"/>
      <c r="H44" s="679"/>
      <c r="I44" s="679"/>
      <c r="J44" s="680"/>
      <c r="K44" s="2012">
        <f>SUM(C44:J44)</f>
        <v>0</v>
      </c>
      <c r="L44" s="2013"/>
      <c r="M44" s="38"/>
      <c r="O44" s="16">
        <f>B42</f>
        <v>0</v>
      </c>
      <c r="P44" s="17" t="e">
        <f>L46</f>
        <v>#DIV/0!</v>
      </c>
      <c r="Q44" s="18">
        <f>K44</f>
        <v>0</v>
      </c>
      <c r="R44" s="18">
        <f>I78</f>
        <v>0</v>
      </c>
      <c r="S44" s="17" t="e">
        <f>L51</f>
        <v>#DIV/0!</v>
      </c>
      <c r="T44" s="17" t="e">
        <f>L57</f>
        <v>#DIV/0!</v>
      </c>
      <c r="U44" s="17" t="e">
        <f>L64</f>
        <v>#DIV/0!</v>
      </c>
      <c r="V44" s="17" t="e">
        <f>L71</f>
        <v>#DIV/0!</v>
      </c>
      <c r="W44" s="19" t="e">
        <f>L77</f>
        <v>#DIV/0!</v>
      </c>
      <c r="X44" s="20">
        <f>I50</f>
        <v>0</v>
      </c>
      <c r="Y44" s="21">
        <f>I55</f>
        <v>0</v>
      </c>
      <c r="Z44" s="21">
        <f>I62</f>
        <v>0</v>
      </c>
      <c r="AA44" s="21">
        <f>I69</f>
        <v>0</v>
      </c>
      <c r="AB44" s="22">
        <f>I76</f>
        <v>0</v>
      </c>
    </row>
    <row r="45" spans="1:31" ht="12" customHeight="1" thickBot="1">
      <c r="A45" s="1999"/>
      <c r="B45" s="86" t="s">
        <v>1154</v>
      </c>
      <c r="C45" s="87">
        <f>C44/1.65</f>
        <v>0</v>
      </c>
      <c r="D45" s="87">
        <f t="shared" ref="D45:J45" si="2">D44/1.65</f>
        <v>0</v>
      </c>
      <c r="E45" s="87">
        <f t="shared" si="2"/>
        <v>0</v>
      </c>
      <c r="F45" s="87">
        <f t="shared" si="2"/>
        <v>0</v>
      </c>
      <c r="G45" s="87">
        <f t="shared" si="2"/>
        <v>0</v>
      </c>
      <c r="H45" s="87">
        <f t="shared" si="2"/>
        <v>0</v>
      </c>
      <c r="I45" s="87">
        <f t="shared" si="2"/>
        <v>0</v>
      </c>
      <c r="J45" s="87">
        <f t="shared" si="2"/>
        <v>0</v>
      </c>
      <c r="K45" s="23" t="s">
        <v>1155</v>
      </c>
      <c r="L45" s="24" t="s">
        <v>1156</v>
      </c>
      <c r="M45" s="38"/>
      <c r="O45" s="25">
        <f>C42</f>
        <v>0</v>
      </c>
      <c r="P45" s="26" t="e">
        <f>L46</f>
        <v>#DIV/0!</v>
      </c>
      <c r="Q45" s="27">
        <f>K44</f>
        <v>0</v>
      </c>
      <c r="R45" s="27">
        <f>I78</f>
        <v>0</v>
      </c>
      <c r="S45" s="26" t="e">
        <f>L51</f>
        <v>#DIV/0!</v>
      </c>
      <c r="T45" s="26" t="e">
        <f>L57</f>
        <v>#DIV/0!</v>
      </c>
      <c r="U45" s="26" t="e">
        <f>L64</f>
        <v>#DIV/0!</v>
      </c>
      <c r="V45" s="26" t="e">
        <f>L71</f>
        <v>#DIV/0!</v>
      </c>
      <c r="W45" s="98" t="e">
        <f>L77</f>
        <v>#DIV/0!</v>
      </c>
      <c r="X45" s="28">
        <f>I50</f>
        <v>0</v>
      </c>
      <c r="Y45" s="29">
        <f>I55</f>
        <v>0</v>
      </c>
      <c r="Z45" s="29">
        <f>I62</f>
        <v>0</v>
      </c>
      <c r="AA45" s="29">
        <f>I69</f>
        <v>0</v>
      </c>
      <c r="AB45" s="30">
        <f>I76</f>
        <v>0</v>
      </c>
    </row>
    <row r="46" spans="1:31" ht="12" customHeight="1" thickTop="1" thickBot="1">
      <c r="A46" s="2014" t="s">
        <v>1735</v>
      </c>
      <c r="B46" s="2015"/>
      <c r="C46" s="2015"/>
      <c r="D46" s="2015"/>
      <c r="E46" s="2016"/>
      <c r="F46" s="88">
        <f>I78</f>
        <v>0</v>
      </c>
      <c r="G46" s="89" t="s">
        <v>1736</v>
      </c>
      <c r="H46" s="90">
        <f>K44</f>
        <v>0</v>
      </c>
      <c r="I46" s="89" t="s">
        <v>1737</v>
      </c>
      <c r="J46" s="89" t="s">
        <v>1738</v>
      </c>
      <c r="K46" s="91" t="e">
        <f>ROUNDDOWN(I78/K44,2)</f>
        <v>#DIV/0!</v>
      </c>
      <c r="L46" s="91" t="e">
        <f>K46-$I$1/100</f>
        <v>#DIV/0!</v>
      </c>
      <c r="M46" s="38"/>
      <c r="O46" s="25">
        <f>D42</f>
        <v>0</v>
      </c>
      <c r="P46" s="26" t="e">
        <f>L46</f>
        <v>#DIV/0!</v>
      </c>
      <c r="Q46" s="27">
        <f>K44</f>
        <v>0</v>
      </c>
      <c r="R46" s="27">
        <f>I78</f>
        <v>0</v>
      </c>
      <c r="S46" s="26" t="e">
        <f>L51</f>
        <v>#DIV/0!</v>
      </c>
      <c r="T46" s="26" t="e">
        <f>L57</f>
        <v>#DIV/0!</v>
      </c>
      <c r="U46" s="26" t="e">
        <f>L64</f>
        <v>#DIV/0!</v>
      </c>
      <c r="V46" s="26" t="e">
        <f>L71</f>
        <v>#DIV/0!</v>
      </c>
      <c r="W46" s="98" t="e">
        <f>L77</f>
        <v>#DIV/0!</v>
      </c>
      <c r="X46" s="28">
        <f>I50</f>
        <v>0</v>
      </c>
      <c r="Y46" s="29">
        <f>I55</f>
        <v>0</v>
      </c>
      <c r="Z46" s="29">
        <f>I62</f>
        <v>0</v>
      </c>
      <c r="AA46" s="29">
        <f>I69</f>
        <v>0</v>
      </c>
      <c r="AB46" s="30">
        <f>I76</f>
        <v>0</v>
      </c>
    </row>
    <row r="47" spans="1:31" ht="12" customHeight="1" thickTop="1">
      <c r="A47" s="38"/>
      <c r="B47" s="38"/>
      <c r="C47" s="38"/>
      <c r="D47" s="38"/>
      <c r="E47" s="38"/>
      <c r="F47" s="38"/>
      <c r="G47" s="38"/>
      <c r="H47" s="38"/>
      <c r="I47" s="38"/>
      <c r="J47" s="38"/>
      <c r="K47" s="63"/>
      <c r="L47" s="92"/>
      <c r="M47" s="38"/>
      <c r="O47" s="25">
        <f>E42</f>
        <v>0</v>
      </c>
      <c r="P47" s="26" t="e">
        <f>L46</f>
        <v>#DIV/0!</v>
      </c>
      <c r="Q47" s="27">
        <f>K44</f>
        <v>0</v>
      </c>
      <c r="R47" s="27">
        <f>I78</f>
        <v>0</v>
      </c>
      <c r="S47" s="26" t="e">
        <f>L51</f>
        <v>#DIV/0!</v>
      </c>
      <c r="T47" s="26" t="e">
        <f>L57</f>
        <v>#DIV/0!</v>
      </c>
      <c r="U47" s="26" t="e">
        <f>L64</f>
        <v>#DIV/0!</v>
      </c>
      <c r="V47" s="26" t="e">
        <f>L71</f>
        <v>#DIV/0!</v>
      </c>
      <c r="W47" s="98" t="e">
        <f>L77</f>
        <v>#DIV/0!</v>
      </c>
      <c r="X47" s="28">
        <f>I50</f>
        <v>0</v>
      </c>
      <c r="Y47" s="29">
        <f>I55</f>
        <v>0</v>
      </c>
      <c r="Z47" s="29">
        <f>I62</f>
        <v>0</v>
      </c>
      <c r="AA47" s="29">
        <f>I69</f>
        <v>0</v>
      </c>
      <c r="AB47" s="30">
        <f>I76</f>
        <v>0</v>
      </c>
    </row>
    <row r="48" spans="1:31" ht="12" customHeight="1" thickBot="1">
      <c r="A48" s="93"/>
      <c r="B48" s="31" t="s">
        <v>29</v>
      </c>
      <c r="C48" s="31" t="s">
        <v>30</v>
      </c>
      <c r="D48" s="31" t="s">
        <v>31</v>
      </c>
      <c r="E48" s="31" t="s">
        <v>484</v>
      </c>
      <c r="F48" s="31" t="s">
        <v>32</v>
      </c>
      <c r="G48" s="31" t="s">
        <v>33</v>
      </c>
      <c r="H48" s="31" t="s">
        <v>34</v>
      </c>
      <c r="I48" s="1981" t="s">
        <v>35</v>
      </c>
      <c r="J48" s="2017"/>
      <c r="K48" s="2018" t="s">
        <v>36</v>
      </c>
      <c r="L48" s="2019"/>
      <c r="M48" s="38"/>
      <c r="O48" s="25">
        <f>F42</f>
        <v>0</v>
      </c>
      <c r="P48" s="26" t="e">
        <f>L46</f>
        <v>#DIV/0!</v>
      </c>
      <c r="Q48" s="27">
        <f>K44</f>
        <v>0</v>
      </c>
      <c r="R48" s="27">
        <f>I78</f>
        <v>0</v>
      </c>
      <c r="S48" s="26" t="e">
        <f>L51</f>
        <v>#DIV/0!</v>
      </c>
      <c r="T48" s="26" t="e">
        <f>L57</f>
        <v>#DIV/0!</v>
      </c>
      <c r="U48" s="26" t="e">
        <f>L64</f>
        <v>#DIV/0!</v>
      </c>
      <c r="V48" s="26" t="e">
        <f>L71</f>
        <v>#DIV/0!</v>
      </c>
      <c r="W48" s="98" t="e">
        <f>L77</f>
        <v>#DIV/0!</v>
      </c>
      <c r="X48" s="28">
        <f>I50</f>
        <v>0</v>
      </c>
      <c r="Y48" s="29">
        <f>I55</f>
        <v>0</v>
      </c>
      <c r="Z48" s="29">
        <f>I62</f>
        <v>0</v>
      </c>
      <c r="AA48" s="29">
        <f>I69</f>
        <v>0</v>
      </c>
      <c r="AB48" s="30">
        <f>I76</f>
        <v>0</v>
      </c>
    </row>
    <row r="49" spans="1:28" ht="12" customHeight="1" thickTop="1">
      <c r="A49" s="1981" t="s">
        <v>1811</v>
      </c>
      <c r="B49" s="738"/>
      <c r="C49" s="739"/>
      <c r="D49" s="739"/>
      <c r="E49" s="762"/>
      <c r="F49" s="738"/>
      <c r="G49" s="762"/>
      <c r="H49" s="94">
        <f t="shared" ref="H49:H77" si="3">ROUNDDOWN(C49*D49,2)</f>
        <v>0</v>
      </c>
      <c r="I49" s="1616" t="s">
        <v>1739</v>
      </c>
      <c r="J49" s="1617"/>
      <c r="K49" s="2003" t="s">
        <v>2083</v>
      </c>
      <c r="L49" s="2004" t="e">
        <f>ROUNDDOWN(I50/I78,2)</f>
        <v>#DIV/0!</v>
      </c>
      <c r="M49" s="38"/>
      <c r="O49" s="25">
        <f>G42</f>
        <v>0</v>
      </c>
      <c r="P49" s="26" t="e">
        <f>L46</f>
        <v>#DIV/0!</v>
      </c>
      <c r="Q49" s="27">
        <f>K44</f>
        <v>0</v>
      </c>
      <c r="R49" s="27">
        <f>I78</f>
        <v>0</v>
      </c>
      <c r="S49" s="26" t="e">
        <f>L51</f>
        <v>#DIV/0!</v>
      </c>
      <c r="T49" s="26" t="e">
        <f>L57</f>
        <v>#DIV/0!</v>
      </c>
      <c r="U49" s="26" t="e">
        <f>L64</f>
        <v>#DIV/0!</v>
      </c>
      <c r="V49" s="26" t="e">
        <f>L71</f>
        <v>#DIV/0!</v>
      </c>
      <c r="W49" s="98" t="e">
        <f>L77</f>
        <v>#DIV/0!</v>
      </c>
      <c r="X49" s="28">
        <f>I50</f>
        <v>0</v>
      </c>
      <c r="Y49" s="29">
        <f>I55</f>
        <v>0</v>
      </c>
      <c r="Z49" s="29">
        <f>I62</f>
        <v>0</v>
      </c>
      <c r="AA49" s="29">
        <f>I69</f>
        <v>0</v>
      </c>
      <c r="AB49" s="30">
        <f>I76</f>
        <v>0</v>
      </c>
    </row>
    <row r="50" spans="1:28" ht="12" customHeight="1" thickBot="1">
      <c r="A50" s="1981"/>
      <c r="B50" s="738"/>
      <c r="C50" s="739"/>
      <c r="D50" s="739"/>
      <c r="E50" s="762"/>
      <c r="F50" s="738"/>
      <c r="G50" s="762"/>
      <c r="H50" s="94">
        <f t="shared" si="3"/>
        <v>0</v>
      </c>
      <c r="I50" s="1989">
        <f>SUM(H49:H53)</f>
        <v>0</v>
      </c>
      <c r="J50" s="1990"/>
      <c r="K50" s="1986"/>
      <c r="L50" s="2005"/>
      <c r="M50" s="38"/>
      <c r="O50" s="25">
        <f>H42</f>
        <v>0</v>
      </c>
      <c r="P50" s="26" t="e">
        <f>L46</f>
        <v>#DIV/0!</v>
      </c>
      <c r="Q50" s="27">
        <f>K44</f>
        <v>0</v>
      </c>
      <c r="R50" s="27">
        <f>I78</f>
        <v>0</v>
      </c>
      <c r="S50" s="26" t="e">
        <f>L51</f>
        <v>#DIV/0!</v>
      </c>
      <c r="T50" s="26" t="e">
        <f>L57</f>
        <v>#DIV/0!</v>
      </c>
      <c r="U50" s="26" t="e">
        <f>L64</f>
        <v>#DIV/0!</v>
      </c>
      <c r="V50" s="26" t="e">
        <f>L71</f>
        <v>#DIV/0!</v>
      </c>
      <c r="W50" s="98" t="e">
        <f>L77</f>
        <v>#DIV/0!</v>
      </c>
      <c r="X50" s="28">
        <f>I50</f>
        <v>0</v>
      </c>
      <c r="Y50" s="29">
        <f>I55</f>
        <v>0</v>
      </c>
      <c r="Z50" s="29">
        <f>I62</f>
        <v>0</v>
      </c>
      <c r="AA50" s="29">
        <f>I69</f>
        <v>0</v>
      </c>
      <c r="AB50" s="30">
        <f>I76</f>
        <v>0</v>
      </c>
    </row>
    <row r="51" spans="1:28" ht="12" customHeight="1" thickTop="1">
      <c r="A51" s="1981"/>
      <c r="B51" s="738"/>
      <c r="C51" s="739"/>
      <c r="D51" s="739"/>
      <c r="E51" s="762"/>
      <c r="F51" s="738"/>
      <c r="G51" s="762"/>
      <c r="H51" s="94">
        <f t="shared" si="3"/>
        <v>0</v>
      </c>
      <c r="I51" s="1989"/>
      <c r="J51" s="1990"/>
      <c r="K51" s="1986"/>
      <c r="L51" s="2004" t="e">
        <f>IF(L49=0,"-",IF(L49-$I$1/100&lt;0,0,IF(L49=1,1,L49-$I$1/100)))</f>
        <v>#DIV/0!</v>
      </c>
      <c r="M51" s="38"/>
      <c r="O51" s="25">
        <f>I42</f>
        <v>0</v>
      </c>
      <c r="P51" s="26" t="e">
        <f>L46</f>
        <v>#DIV/0!</v>
      </c>
      <c r="Q51" s="27">
        <f>K44</f>
        <v>0</v>
      </c>
      <c r="R51" s="27">
        <f>I78</f>
        <v>0</v>
      </c>
      <c r="S51" s="26" t="e">
        <f>L51</f>
        <v>#DIV/0!</v>
      </c>
      <c r="T51" s="26" t="e">
        <f>L57</f>
        <v>#DIV/0!</v>
      </c>
      <c r="U51" s="26" t="e">
        <f>L64</f>
        <v>#DIV/0!</v>
      </c>
      <c r="V51" s="26" t="e">
        <f>L71</f>
        <v>#DIV/0!</v>
      </c>
      <c r="W51" s="98" t="e">
        <f>L77</f>
        <v>#DIV/0!</v>
      </c>
      <c r="X51" s="28">
        <f>I50</f>
        <v>0</v>
      </c>
      <c r="Y51" s="29">
        <f>I55</f>
        <v>0</v>
      </c>
      <c r="Z51" s="29">
        <f>I62</f>
        <v>0</v>
      </c>
      <c r="AA51" s="29">
        <f>I69</f>
        <v>0</v>
      </c>
      <c r="AB51" s="30">
        <f>I76</f>
        <v>0</v>
      </c>
    </row>
    <row r="52" spans="1:28" ht="12" customHeight="1">
      <c r="A52" s="1981"/>
      <c r="B52" s="738"/>
      <c r="C52" s="739"/>
      <c r="D52" s="739"/>
      <c r="E52" s="762"/>
      <c r="F52" s="738"/>
      <c r="G52" s="762"/>
      <c r="H52" s="94">
        <f t="shared" si="3"/>
        <v>0</v>
      </c>
      <c r="I52" s="1989"/>
      <c r="J52" s="1990"/>
      <c r="K52" s="1986"/>
      <c r="L52" s="2006"/>
      <c r="M52" s="38"/>
      <c r="O52" s="25">
        <f>J42</f>
        <v>0</v>
      </c>
      <c r="P52" s="26" t="e">
        <f>L46</f>
        <v>#DIV/0!</v>
      </c>
      <c r="Q52" s="27">
        <f>K44</f>
        <v>0</v>
      </c>
      <c r="R52" s="27">
        <f>I78</f>
        <v>0</v>
      </c>
      <c r="S52" s="26" t="e">
        <f>L51</f>
        <v>#DIV/0!</v>
      </c>
      <c r="T52" s="26" t="e">
        <f>L57</f>
        <v>#DIV/0!</v>
      </c>
      <c r="U52" s="26" t="e">
        <f>L64</f>
        <v>#DIV/0!</v>
      </c>
      <c r="V52" s="26" t="e">
        <f>L71</f>
        <v>#DIV/0!</v>
      </c>
      <c r="W52" s="98" t="e">
        <f>L77</f>
        <v>#DIV/0!</v>
      </c>
      <c r="X52" s="28">
        <f>I50</f>
        <v>0</v>
      </c>
      <c r="Y52" s="29">
        <f>I55</f>
        <v>0</v>
      </c>
      <c r="Z52" s="29">
        <f>I62</f>
        <v>0</v>
      </c>
      <c r="AA52" s="29">
        <f>I69</f>
        <v>0</v>
      </c>
      <c r="AB52" s="30">
        <f>I76</f>
        <v>0</v>
      </c>
    </row>
    <row r="53" spans="1:28" ht="12" customHeight="1" thickBot="1">
      <c r="A53" s="1982"/>
      <c r="B53" s="738"/>
      <c r="C53" s="740"/>
      <c r="D53" s="740"/>
      <c r="E53" s="763"/>
      <c r="F53" s="741"/>
      <c r="G53" s="763"/>
      <c r="H53" s="95">
        <f t="shared" si="3"/>
        <v>0</v>
      </c>
      <c r="I53" s="1991"/>
      <c r="J53" s="1992"/>
      <c r="K53" s="1987"/>
      <c r="L53" s="2005"/>
      <c r="M53" s="38"/>
      <c r="O53" s="25">
        <f>K42</f>
        <v>0</v>
      </c>
      <c r="P53" s="26" t="e">
        <f>L46</f>
        <v>#DIV/0!</v>
      </c>
      <c r="Q53" s="27">
        <f>K44</f>
        <v>0</v>
      </c>
      <c r="R53" s="27">
        <f>I78</f>
        <v>0</v>
      </c>
      <c r="S53" s="26" t="e">
        <f>L51</f>
        <v>#DIV/0!</v>
      </c>
      <c r="T53" s="26" t="e">
        <f>L57</f>
        <v>#DIV/0!</v>
      </c>
      <c r="U53" s="26" t="e">
        <f>L64</f>
        <v>#DIV/0!</v>
      </c>
      <c r="V53" s="26" t="e">
        <f>L71</f>
        <v>#DIV/0!</v>
      </c>
      <c r="W53" s="98" t="e">
        <f>L77</f>
        <v>#DIV/0!</v>
      </c>
      <c r="X53" s="28">
        <f>I50</f>
        <v>0</v>
      </c>
      <c r="Y53" s="29">
        <f>I55</f>
        <v>0</v>
      </c>
      <c r="Z53" s="29">
        <f>I62</f>
        <v>0</v>
      </c>
      <c r="AA53" s="29">
        <f>I69</f>
        <v>0</v>
      </c>
      <c r="AB53" s="30">
        <f>I76</f>
        <v>0</v>
      </c>
    </row>
    <row r="54" spans="1:28" ht="12" customHeight="1" thickTop="1" thickBot="1">
      <c r="A54" s="1980" t="s">
        <v>1817</v>
      </c>
      <c r="B54" s="681"/>
      <c r="C54" s="742"/>
      <c r="D54" s="742"/>
      <c r="E54" s="764"/>
      <c r="F54" s="743"/>
      <c r="G54" s="764"/>
      <c r="H54" s="96">
        <f t="shared" si="3"/>
        <v>0</v>
      </c>
      <c r="I54" s="1997" t="s">
        <v>1740</v>
      </c>
      <c r="J54" s="1998"/>
      <c r="K54" s="1985" t="s">
        <v>2084</v>
      </c>
      <c r="L54" s="1988" t="e">
        <f>ROUNDDOWN(I55/I78,2)</f>
        <v>#DIV/0!</v>
      </c>
      <c r="M54" s="38"/>
      <c r="O54" s="32">
        <f>L42</f>
        <v>0</v>
      </c>
      <c r="P54" s="33" t="e">
        <f>L46</f>
        <v>#DIV/0!</v>
      </c>
      <c r="Q54" s="34">
        <f>K44</f>
        <v>0</v>
      </c>
      <c r="R54" s="34">
        <f>I78</f>
        <v>0</v>
      </c>
      <c r="S54" s="33" t="e">
        <f>L51</f>
        <v>#DIV/0!</v>
      </c>
      <c r="T54" s="33" t="e">
        <f>L57</f>
        <v>#DIV/0!</v>
      </c>
      <c r="U54" s="33" t="e">
        <f>L64</f>
        <v>#DIV/0!</v>
      </c>
      <c r="V54" s="33" t="e">
        <f>L71</f>
        <v>#DIV/0!</v>
      </c>
      <c r="W54" s="99" t="e">
        <f>L77</f>
        <v>#DIV/0!</v>
      </c>
      <c r="X54" s="35">
        <f>I50</f>
        <v>0</v>
      </c>
      <c r="Y54" s="36">
        <f>I55</f>
        <v>0</v>
      </c>
      <c r="Z54" s="36">
        <f>I62</f>
        <v>0</v>
      </c>
      <c r="AA54" s="36">
        <f>I69</f>
        <v>0</v>
      </c>
      <c r="AB54" s="37">
        <f>I76</f>
        <v>0</v>
      </c>
    </row>
    <row r="55" spans="1:28" ht="12" customHeight="1" thickTop="1" thickBot="1">
      <c r="A55" s="1981"/>
      <c r="B55" s="738"/>
      <c r="C55" s="739"/>
      <c r="D55" s="739"/>
      <c r="E55" s="762"/>
      <c r="F55" s="738"/>
      <c r="G55" s="762"/>
      <c r="H55" s="94">
        <f t="shared" si="3"/>
        <v>0</v>
      </c>
      <c r="I55" s="1989">
        <f>SUM(H54:H60)</f>
        <v>0</v>
      </c>
      <c r="J55" s="1990"/>
      <c r="K55" s="1986"/>
      <c r="L55" s="1988"/>
      <c r="M55" s="38"/>
    </row>
    <row r="56" spans="1:28" ht="12" customHeight="1" thickTop="1" thickBot="1">
      <c r="A56" s="1981"/>
      <c r="B56" s="738"/>
      <c r="C56" s="739"/>
      <c r="D56" s="739"/>
      <c r="E56" s="762"/>
      <c r="F56" s="738"/>
      <c r="G56" s="762"/>
      <c r="H56" s="94">
        <f t="shared" si="3"/>
        <v>0</v>
      </c>
      <c r="I56" s="1989"/>
      <c r="J56" s="1990"/>
      <c r="K56" s="1986"/>
      <c r="L56" s="1988"/>
      <c r="M56" s="38"/>
    </row>
    <row r="57" spans="1:28" ht="12" customHeight="1" thickTop="1" thickBot="1">
      <c r="A57" s="1981"/>
      <c r="B57" s="738"/>
      <c r="C57" s="739"/>
      <c r="D57" s="739"/>
      <c r="E57" s="762"/>
      <c r="F57" s="738"/>
      <c r="G57" s="762"/>
      <c r="H57" s="94">
        <f t="shared" si="3"/>
        <v>0</v>
      </c>
      <c r="I57" s="1989"/>
      <c r="J57" s="1990"/>
      <c r="K57" s="1986"/>
      <c r="L57" s="1988" t="e">
        <f>IF(L54=0,"-",IF(L54-$I$1/100&lt;0,0,IF(L54=1,1,L54-$I$1/100)))</f>
        <v>#DIV/0!</v>
      </c>
      <c r="M57" s="38"/>
    </row>
    <row r="58" spans="1:28" ht="12" customHeight="1" thickTop="1" thickBot="1">
      <c r="A58" s="1981"/>
      <c r="B58" s="738"/>
      <c r="C58" s="739"/>
      <c r="D58" s="739"/>
      <c r="E58" s="762"/>
      <c r="F58" s="738"/>
      <c r="G58" s="762"/>
      <c r="H58" s="94">
        <f t="shared" si="3"/>
        <v>0</v>
      </c>
      <c r="I58" s="1989"/>
      <c r="J58" s="1990"/>
      <c r="K58" s="1986"/>
      <c r="L58" s="1988"/>
      <c r="M58" s="38"/>
    </row>
    <row r="59" spans="1:28" ht="12" customHeight="1" thickTop="1" thickBot="1">
      <c r="A59" s="1981"/>
      <c r="B59" s="738"/>
      <c r="C59" s="739"/>
      <c r="D59" s="739"/>
      <c r="E59" s="762"/>
      <c r="F59" s="738"/>
      <c r="G59" s="762"/>
      <c r="H59" s="94">
        <f t="shared" si="3"/>
        <v>0</v>
      </c>
      <c r="I59" s="1989"/>
      <c r="J59" s="1990"/>
      <c r="K59" s="1986"/>
      <c r="L59" s="1988"/>
      <c r="M59" s="38"/>
    </row>
    <row r="60" spans="1:28" ht="12" customHeight="1" thickTop="1" thickBot="1">
      <c r="A60" s="1982"/>
      <c r="B60" s="741"/>
      <c r="C60" s="740"/>
      <c r="D60" s="740"/>
      <c r="E60" s="763"/>
      <c r="F60" s="741"/>
      <c r="G60" s="763"/>
      <c r="H60" s="95">
        <f t="shared" si="3"/>
        <v>0</v>
      </c>
      <c r="I60" s="1991"/>
      <c r="J60" s="1992"/>
      <c r="K60" s="1987"/>
      <c r="L60" s="1988"/>
      <c r="M60" s="38"/>
    </row>
    <row r="61" spans="1:28" ht="12" customHeight="1" thickTop="1" thickBot="1">
      <c r="A61" s="1999" t="s">
        <v>1821</v>
      </c>
      <c r="B61" s="743"/>
      <c r="C61" s="742"/>
      <c r="D61" s="742"/>
      <c r="E61" s="764"/>
      <c r="F61" s="743"/>
      <c r="G61" s="764"/>
      <c r="H61" s="96">
        <f t="shared" si="3"/>
        <v>0</v>
      </c>
      <c r="I61" s="1983" t="s">
        <v>1741</v>
      </c>
      <c r="J61" s="1984"/>
      <c r="K61" s="2001" t="s">
        <v>2085</v>
      </c>
      <c r="L61" s="1988" t="e">
        <f>ROUNDDOWN(I62/I78,2)</f>
        <v>#DIV/0!</v>
      </c>
      <c r="M61" s="38"/>
    </row>
    <row r="62" spans="1:28" ht="12" customHeight="1" thickTop="1" thickBot="1">
      <c r="A62" s="1981"/>
      <c r="B62" s="738"/>
      <c r="C62" s="739"/>
      <c r="D62" s="739"/>
      <c r="E62" s="762"/>
      <c r="F62" s="738"/>
      <c r="G62" s="762"/>
      <c r="H62" s="94">
        <f t="shared" si="3"/>
        <v>0</v>
      </c>
      <c r="I62" s="1989">
        <f>SUM(H61:H67)</f>
        <v>0</v>
      </c>
      <c r="J62" s="1990"/>
      <c r="K62" s="1986"/>
      <c r="L62" s="1988"/>
      <c r="M62" s="38"/>
    </row>
    <row r="63" spans="1:28" ht="12" customHeight="1" thickTop="1" thickBot="1">
      <c r="A63" s="1981"/>
      <c r="B63" s="738"/>
      <c r="C63" s="739"/>
      <c r="D63" s="739"/>
      <c r="E63" s="762"/>
      <c r="F63" s="738"/>
      <c r="G63" s="762"/>
      <c r="H63" s="94">
        <f t="shared" si="3"/>
        <v>0</v>
      </c>
      <c r="I63" s="1989"/>
      <c r="J63" s="1990"/>
      <c r="K63" s="1986"/>
      <c r="L63" s="1988"/>
      <c r="M63" s="38"/>
    </row>
    <row r="64" spans="1:28" ht="12" customHeight="1" thickTop="1" thickBot="1">
      <c r="A64" s="1981"/>
      <c r="B64" s="738"/>
      <c r="C64" s="739"/>
      <c r="D64" s="739"/>
      <c r="E64" s="762"/>
      <c r="F64" s="738"/>
      <c r="G64" s="762"/>
      <c r="H64" s="94">
        <f t="shared" si="3"/>
        <v>0</v>
      </c>
      <c r="I64" s="1989"/>
      <c r="J64" s="1990"/>
      <c r="K64" s="1986"/>
      <c r="L64" s="1988" t="e">
        <f>IF(L61=0,"-",IF(L61-$I$1/100&lt;0,0,IF(L61=1,1,L61-$I$1/100)))</f>
        <v>#DIV/0!</v>
      </c>
      <c r="M64" s="38"/>
    </row>
    <row r="65" spans="1:15" ht="12" customHeight="1" thickTop="1" thickBot="1">
      <c r="A65" s="1981"/>
      <c r="B65" s="738"/>
      <c r="C65" s="739"/>
      <c r="D65" s="739"/>
      <c r="E65" s="762"/>
      <c r="F65" s="738"/>
      <c r="G65" s="762"/>
      <c r="H65" s="94">
        <f t="shared" si="3"/>
        <v>0</v>
      </c>
      <c r="I65" s="1989"/>
      <c r="J65" s="1990"/>
      <c r="K65" s="1986"/>
      <c r="L65" s="1988"/>
      <c r="M65" s="38"/>
    </row>
    <row r="66" spans="1:15" ht="12" customHeight="1" thickTop="1" thickBot="1">
      <c r="A66" s="1981"/>
      <c r="B66" s="738"/>
      <c r="C66" s="739"/>
      <c r="D66" s="739"/>
      <c r="E66" s="762"/>
      <c r="F66" s="738"/>
      <c r="G66" s="762"/>
      <c r="H66" s="94">
        <f t="shared" si="3"/>
        <v>0</v>
      </c>
      <c r="I66" s="1989"/>
      <c r="J66" s="1990"/>
      <c r="K66" s="1986"/>
      <c r="L66" s="1988"/>
      <c r="M66" s="38"/>
    </row>
    <row r="67" spans="1:15" ht="12" customHeight="1" thickTop="1" thickBot="1">
      <c r="A67" s="2000"/>
      <c r="B67" s="744"/>
      <c r="C67" s="740"/>
      <c r="D67" s="740"/>
      <c r="E67" s="763"/>
      <c r="F67" s="741"/>
      <c r="G67" s="763"/>
      <c r="H67" s="95">
        <f t="shared" si="3"/>
        <v>0</v>
      </c>
      <c r="I67" s="1989"/>
      <c r="J67" s="1990"/>
      <c r="K67" s="2002"/>
      <c r="L67" s="1988"/>
      <c r="M67" s="38"/>
    </row>
    <row r="68" spans="1:15" ht="12" customHeight="1" thickTop="1" thickBot="1">
      <c r="A68" s="1980" t="s">
        <v>1822</v>
      </c>
      <c r="B68" s="745"/>
      <c r="C68" s="742"/>
      <c r="D68" s="742"/>
      <c r="E68" s="764"/>
      <c r="F68" s="743"/>
      <c r="G68" s="764"/>
      <c r="H68" s="96">
        <f t="shared" si="3"/>
        <v>0</v>
      </c>
      <c r="I68" s="1997" t="s">
        <v>1742</v>
      </c>
      <c r="J68" s="1998"/>
      <c r="K68" s="1985" t="s">
        <v>2086</v>
      </c>
      <c r="L68" s="1988" t="e">
        <f>ROUNDDOWN(I69/I78,2)</f>
        <v>#DIV/0!</v>
      </c>
      <c r="M68" s="38"/>
    </row>
    <row r="69" spans="1:15" ht="12" customHeight="1" thickTop="1" thickBot="1">
      <c r="A69" s="1981"/>
      <c r="B69" s="738"/>
      <c r="C69" s="742"/>
      <c r="D69" s="742"/>
      <c r="E69" s="762"/>
      <c r="F69" s="738"/>
      <c r="G69" s="762"/>
      <c r="H69" s="94">
        <f t="shared" si="3"/>
        <v>0</v>
      </c>
      <c r="I69" s="1989">
        <f>SUM(H68:H74)</f>
        <v>0</v>
      </c>
      <c r="J69" s="1990"/>
      <c r="K69" s="1986"/>
      <c r="L69" s="1988"/>
      <c r="M69" s="38"/>
    </row>
    <row r="70" spans="1:15" ht="12" customHeight="1" thickTop="1" thickBot="1">
      <c r="A70" s="1981"/>
      <c r="B70" s="738"/>
      <c r="C70" s="739"/>
      <c r="D70" s="739"/>
      <c r="E70" s="762"/>
      <c r="F70" s="738"/>
      <c r="G70" s="762"/>
      <c r="H70" s="94">
        <f t="shared" si="3"/>
        <v>0</v>
      </c>
      <c r="I70" s="1989"/>
      <c r="J70" s="1990"/>
      <c r="K70" s="1986"/>
      <c r="L70" s="1988"/>
      <c r="M70" s="38"/>
    </row>
    <row r="71" spans="1:15" ht="12" customHeight="1" thickTop="1" thickBot="1">
      <c r="A71" s="1981"/>
      <c r="B71" s="738"/>
      <c r="C71" s="739"/>
      <c r="D71" s="739"/>
      <c r="E71" s="762"/>
      <c r="F71" s="738"/>
      <c r="G71" s="762"/>
      <c r="H71" s="94">
        <f t="shared" si="3"/>
        <v>0</v>
      </c>
      <c r="I71" s="1989"/>
      <c r="J71" s="1990"/>
      <c r="K71" s="1986"/>
      <c r="L71" s="1988" t="e">
        <f>IF(L68=0,"-",IF(L68-$I$1/100&lt;0,0,IF(L68=1,1,L68-$I$1/100)))</f>
        <v>#DIV/0!</v>
      </c>
      <c r="M71" s="38"/>
    </row>
    <row r="72" spans="1:15" ht="12" customHeight="1" thickTop="1" thickBot="1">
      <c r="A72" s="1981"/>
      <c r="B72" s="738"/>
      <c r="C72" s="739"/>
      <c r="D72" s="739"/>
      <c r="E72" s="762"/>
      <c r="F72" s="738"/>
      <c r="G72" s="762"/>
      <c r="H72" s="94">
        <f t="shared" si="3"/>
        <v>0</v>
      </c>
      <c r="I72" s="1989"/>
      <c r="J72" s="1990"/>
      <c r="K72" s="1986"/>
      <c r="L72" s="1988"/>
      <c r="M72" s="38"/>
    </row>
    <row r="73" spans="1:15" ht="12" customHeight="1" thickTop="1" thickBot="1">
      <c r="A73" s="1981"/>
      <c r="B73" s="738"/>
      <c r="C73" s="739"/>
      <c r="D73" s="739"/>
      <c r="E73" s="762"/>
      <c r="F73" s="738"/>
      <c r="G73" s="762"/>
      <c r="H73" s="94">
        <f t="shared" si="3"/>
        <v>0</v>
      </c>
      <c r="I73" s="1989"/>
      <c r="J73" s="1990"/>
      <c r="K73" s="1986"/>
      <c r="L73" s="1988"/>
      <c r="M73" s="38"/>
    </row>
    <row r="74" spans="1:15" ht="12" customHeight="1" thickTop="1" thickBot="1">
      <c r="A74" s="1982"/>
      <c r="B74" s="741"/>
      <c r="C74" s="740"/>
      <c r="D74" s="740"/>
      <c r="E74" s="763"/>
      <c r="F74" s="741"/>
      <c r="G74" s="763"/>
      <c r="H74" s="95">
        <f t="shared" si="3"/>
        <v>0</v>
      </c>
      <c r="I74" s="1991"/>
      <c r="J74" s="1992"/>
      <c r="K74" s="1987"/>
      <c r="L74" s="1988"/>
      <c r="M74" s="38"/>
    </row>
    <row r="75" spans="1:15" ht="12" customHeight="1" thickTop="1" thickBot="1">
      <c r="A75" s="1980" t="s">
        <v>1823</v>
      </c>
      <c r="B75" s="681"/>
      <c r="C75" s="742"/>
      <c r="D75" s="742"/>
      <c r="E75" s="764"/>
      <c r="F75" s="743"/>
      <c r="G75" s="764"/>
      <c r="H75" s="96">
        <f t="shared" si="3"/>
        <v>0</v>
      </c>
      <c r="I75" s="1983" t="s">
        <v>526</v>
      </c>
      <c r="J75" s="1984"/>
      <c r="K75" s="1985" t="s">
        <v>2087</v>
      </c>
      <c r="L75" s="1988" t="e">
        <f>ROUNDDOWN(I76/I78,2)</f>
        <v>#DIV/0!</v>
      </c>
      <c r="M75" s="38"/>
    </row>
    <row r="76" spans="1:15" ht="12" customHeight="1" thickTop="1" thickBot="1">
      <c r="A76" s="1981"/>
      <c r="B76" s="738"/>
      <c r="C76" s="739"/>
      <c r="D76" s="739"/>
      <c r="E76" s="762"/>
      <c r="F76" s="738"/>
      <c r="G76" s="762"/>
      <c r="H76" s="94">
        <f t="shared" si="3"/>
        <v>0</v>
      </c>
      <c r="I76" s="1989">
        <f>SUM(H75:H77)</f>
        <v>0</v>
      </c>
      <c r="J76" s="1990"/>
      <c r="K76" s="1986"/>
      <c r="L76" s="1988"/>
      <c r="M76" s="38"/>
    </row>
    <row r="77" spans="1:15" ht="12" customHeight="1" thickTop="1" thickBot="1">
      <c r="A77" s="1982"/>
      <c r="B77" s="741"/>
      <c r="C77" s="740"/>
      <c r="D77" s="740"/>
      <c r="E77" s="763"/>
      <c r="F77" s="741"/>
      <c r="G77" s="763"/>
      <c r="H77" s="95">
        <f t="shared" si="3"/>
        <v>0</v>
      </c>
      <c r="I77" s="1991"/>
      <c r="J77" s="1992"/>
      <c r="K77" s="1987"/>
      <c r="L77" s="97" t="e">
        <f>IF(L75=0,"-",IF(L75-$I$1/100&lt;0,0,IF(L75=1,1,L75-$I$1/100)))</f>
        <v>#DIV/0!</v>
      </c>
      <c r="M77" s="38"/>
    </row>
    <row r="78" spans="1:15" ht="12" customHeight="1" thickTop="1" thickBot="1">
      <c r="A78" s="47"/>
      <c r="B78" s="38"/>
      <c r="C78" s="38"/>
      <c r="D78" s="38"/>
      <c r="E78" s="38"/>
      <c r="F78" s="38"/>
      <c r="G78" s="1993" t="s">
        <v>527</v>
      </c>
      <c r="H78" s="1994"/>
      <c r="I78" s="1995">
        <f>SUM(I50,I55,I62,I69,I76)</f>
        <v>0</v>
      </c>
      <c r="J78" s="1996"/>
      <c r="K78" s="38"/>
      <c r="L78" s="97"/>
      <c r="M78" s="38"/>
    </row>
    <row r="79" spans="1:15" ht="12" customHeight="1" thickTop="1" thickBot="1">
      <c r="A79" s="38"/>
      <c r="B79" s="38"/>
      <c r="C79" s="38"/>
      <c r="D79" s="38"/>
      <c r="E79" s="38"/>
      <c r="F79" s="38"/>
      <c r="G79" s="38"/>
      <c r="H79" s="38"/>
      <c r="I79" s="38"/>
      <c r="J79" s="38"/>
      <c r="K79" s="38"/>
      <c r="L79" s="38"/>
      <c r="M79" s="38"/>
      <c r="N79" s="997"/>
      <c r="O79" s="997"/>
    </row>
    <row r="80" spans="1:15" ht="36" customHeight="1">
      <c r="A80" s="38"/>
      <c r="B80" s="38"/>
      <c r="C80" s="38"/>
      <c r="D80" s="38"/>
      <c r="E80" s="38"/>
      <c r="F80" s="38"/>
      <c r="G80" s="38"/>
      <c r="H80" s="38"/>
      <c r="I80" s="38"/>
      <c r="J80" s="38"/>
      <c r="K80" s="38"/>
      <c r="L80" s="38"/>
      <c r="M80" s="38"/>
      <c r="N80" s="998" t="s">
        <v>2213</v>
      </c>
      <c r="O80" s="38"/>
    </row>
    <row r="81" spans="1:31" ht="12" customHeight="1" thickBot="1">
      <c r="A81" s="38"/>
      <c r="B81" s="38"/>
      <c r="C81" s="38"/>
      <c r="D81" s="38"/>
      <c r="E81" s="38"/>
      <c r="F81" s="38"/>
      <c r="G81" s="38"/>
      <c r="H81" s="38"/>
      <c r="I81" s="38"/>
      <c r="J81" s="38"/>
      <c r="K81" s="38"/>
      <c r="L81" s="38"/>
      <c r="M81" s="38"/>
    </row>
    <row r="82" spans="1:31" ht="24" customHeight="1" thickTop="1" thickBot="1">
      <c r="A82" s="994" t="s">
        <v>2208</v>
      </c>
      <c r="B82" s="678"/>
      <c r="C82" s="678"/>
      <c r="D82" s="678"/>
      <c r="E82" s="678"/>
      <c r="F82" s="678"/>
      <c r="G82" s="678"/>
      <c r="H82" s="678"/>
      <c r="I82" s="678"/>
      <c r="J82" s="678"/>
      <c r="K82" s="678"/>
      <c r="L82" s="678"/>
      <c r="M82" s="38"/>
      <c r="X82" s="2007" t="s">
        <v>668</v>
      </c>
      <c r="Y82" s="2007"/>
      <c r="Z82" s="2007"/>
      <c r="AA82" s="2007"/>
      <c r="AB82" s="2007"/>
    </row>
    <row r="83" spans="1:31" ht="12" customHeight="1" thickTop="1">
      <c r="A83" s="2008" t="s">
        <v>1147</v>
      </c>
      <c r="B83" s="85" t="s">
        <v>1148</v>
      </c>
      <c r="C83" s="761"/>
      <c r="D83" s="761"/>
      <c r="E83" s="761"/>
      <c r="F83" s="761"/>
      <c r="G83" s="761"/>
      <c r="H83" s="761"/>
      <c r="I83" s="761"/>
      <c r="J83" s="761"/>
      <c r="K83" s="2010"/>
      <c r="L83" s="2011"/>
      <c r="M83" s="38"/>
      <c r="O83" s="9" t="s">
        <v>1564</v>
      </c>
      <c r="P83" s="10" t="s">
        <v>573</v>
      </c>
      <c r="Q83" s="11" t="s">
        <v>1149</v>
      </c>
      <c r="R83" s="11" t="s">
        <v>1150</v>
      </c>
      <c r="S83" s="12" t="s">
        <v>370</v>
      </c>
      <c r="T83" s="12" t="s">
        <v>371</v>
      </c>
      <c r="U83" s="12" t="s">
        <v>372</v>
      </c>
      <c r="V83" s="12" t="s">
        <v>373</v>
      </c>
      <c r="W83" s="13" t="s">
        <v>374</v>
      </c>
      <c r="X83" s="14" t="s">
        <v>370</v>
      </c>
      <c r="Y83" s="12" t="s">
        <v>371</v>
      </c>
      <c r="Z83" s="12" t="s">
        <v>372</v>
      </c>
      <c r="AA83" s="12" t="s">
        <v>373</v>
      </c>
      <c r="AB83" s="13" t="s">
        <v>374</v>
      </c>
      <c r="AE83" s="15"/>
    </row>
    <row r="84" spans="1:31" ht="12" customHeight="1">
      <c r="A84" s="2009"/>
      <c r="B84" s="86" t="s">
        <v>1152</v>
      </c>
      <c r="C84" s="679"/>
      <c r="D84" s="679"/>
      <c r="E84" s="679"/>
      <c r="F84" s="679"/>
      <c r="G84" s="679"/>
      <c r="H84" s="679"/>
      <c r="I84" s="679"/>
      <c r="J84" s="680"/>
      <c r="K84" s="2012">
        <f>SUM(C84:J84)</f>
        <v>0</v>
      </c>
      <c r="L84" s="2013"/>
      <c r="M84" s="38"/>
      <c r="O84" s="16">
        <f>B82</f>
        <v>0</v>
      </c>
      <c r="P84" s="17" t="e">
        <f>L86</f>
        <v>#DIV/0!</v>
      </c>
      <c r="Q84" s="18">
        <f>K84</f>
        <v>0</v>
      </c>
      <c r="R84" s="18">
        <f>I118</f>
        <v>0</v>
      </c>
      <c r="S84" s="17" t="e">
        <f>L91</f>
        <v>#DIV/0!</v>
      </c>
      <c r="T84" s="17" t="e">
        <f>L97</f>
        <v>#DIV/0!</v>
      </c>
      <c r="U84" s="17" t="e">
        <f>L104</f>
        <v>#DIV/0!</v>
      </c>
      <c r="V84" s="17" t="e">
        <f>L111</f>
        <v>#DIV/0!</v>
      </c>
      <c r="W84" s="19" t="e">
        <f>L117</f>
        <v>#DIV/0!</v>
      </c>
      <c r="X84" s="20">
        <f>I90</f>
        <v>0</v>
      </c>
      <c r="Y84" s="21">
        <f>I95</f>
        <v>0</v>
      </c>
      <c r="Z84" s="21">
        <f>I102</f>
        <v>0</v>
      </c>
      <c r="AA84" s="21">
        <f>I109</f>
        <v>0</v>
      </c>
      <c r="AB84" s="22">
        <f>I116</f>
        <v>0</v>
      </c>
    </row>
    <row r="85" spans="1:31" ht="12" customHeight="1" thickBot="1">
      <c r="A85" s="1999"/>
      <c r="B85" s="86" t="s">
        <v>1154</v>
      </c>
      <c r="C85" s="87">
        <f>C84/1.65</f>
        <v>0</v>
      </c>
      <c r="D85" s="87">
        <f t="shared" ref="D85:J85" si="4">D84/1.65</f>
        <v>0</v>
      </c>
      <c r="E85" s="87">
        <f t="shared" si="4"/>
        <v>0</v>
      </c>
      <c r="F85" s="87">
        <f t="shared" si="4"/>
        <v>0</v>
      </c>
      <c r="G85" s="87">
        <f t="shared" si="4"/>
        <v>0</v>
      </c>
      <c r="H85" s="87">
        <f t="shared" si="4"/>
        <v>0</v>
      </c>
      <c r="I85" s="87">
        <f t="shared" si="4"/>
        <v>0</v>
      </c>
      <c r="J85" s="87">
        <f t="shared" si="4"/>
        <v>0</v>
      </c>
      <c r="K85" s="23" t="s">
        <v>1155</v>
      </c>
      <c r="L85" s="24" t="s">
        <v>1156</v>
      </c>
      <c r="M85" s="38"/>
      <c r="O85" s="25">
        <f>C82</f>
        <v>0</v>
      </c>
      <c r="P85" s="26" t="e">
        <f>L86</f>
        <v>#DIV/0!</v>
      </c>
      <c r="Q85" s="27">
        <f>K84</f>
        <v>0</v>
      </c>
      <c r="R85" s="27">
        <f>I118</f>
        <v>0</v>
      </c>
      <c r="S85" s="26" t="e">
        <f>L91</f>
        <v>#DIV/0!</v>
      </c>
      <c r="T85" s="26" t="e">
        <f>L97</f>
        <v>#DIV/0!</v>
      </c>
      <c r="U85" s="26" t="e">
        <f>L104</f>
        <v>#DIV/0!</v>
      </c>
      <c r="V85" s="26" t="e">
        <f>L111</f>
        <v>#DIV/0!</v>
      </c>
      <c r="W85" s="98" t="e">
        <f>L117</f>
        <v>#DIV/0!</v>
      </c>
      <c r="X85" s="28">
        <f>I90</f>
        <v>0</v>
      </c>
      <c r="Y85" s="29">
        <f>I95</f>
        <v>0</v>
      </c>
      <c r="Z85" s="29">
        <f>I102</f>
        <v>0</v>
      </c>
      <c r="AA85" s="29">
        <f>I109</f>
        <v>0</v>
      </c>
      <c r="AB85" s="30">
        <f>I116</f>
        <v>0</v>
      </c>
    </row>
    <row r="86" spans="1:31" ht="12" customHeight="1" thickTop="1" thickBot="1">
      <c r="A86" s="2014" t="s">
        <v>1735</v>
      </c>
      <c r="B86" s="2015"/>
      <c r="C86" s="2015"/>
      <c r="D86" s="2015"/>
      <c r="E86" s="2016"/>
      <c r="F86" s="88">
        <f>I118</f>
        <v>0</v>
      </c>
      <c r="G86" s="89" t="s">
        <v>1736</v>
      </c>
      <c r="H86" s="90">
        <f>K84</f>
        <v>0</v>
      </c>
      <c r="I86" s="89" t="s">
        <v>798</v>
      </c>
      <c r="J86" s="89" t="s">
        <v>1738</v>
      </c>
      <c r="K86" s="91" t="e">
        <f>ROUNDDOWN(I118/K84,2)</f>
        <v>#DIV/0!</v>
      </c>
      <c r="L86" s="91" t="e">
        <f>K86-$I$1/100</f>
        <v>#DIV/0!</v>
      </c>
      <c r="M86" s="38"/>
      <c r="O86" s="25">
        <f>D82</f>
        <v>0</v>
      </c>
      <c r="P86" s="26" t="e">
        <f>L86</f>
        <v>#DIV/0!</v>
      </c>
      <c r="Q86" s="27">
        <f>K84</f>
        <v>0</v>
      </c>
      <c r="R86" s="27">
        <f>I118</f>
        <v>0</v>
      </c>
      <c r="S86" s="26" t="e">
        <f>L91</f>
        <v>#DIV/0!</v>
      </c>
      <c r="T86" s="26" t="e">
        <f>L97</f>
        <v>#DIV/0!</v>
      </c>
      <c r="U86" s="26" t="e">
        <f>L104</f>
        <v>#DIV/0!</v>
      </c>
      <c r="V86" s="26" t="e">
        <f>L111</f>
        <v>#DIV/0!</v>
      </c>
      <c r="W86" s="98" t="e">
        <f>L117</f>
        <v>#DIV/0!</v>
      </c>
      <c r="X86" s="28">
        <f>I90</f>
        <v>0</v>
      </c>
      <c r="Y86" s="29">
        <f>I95</f>
        <v>0</v>
      </c>
      <c r="Z86" s="29">
        <f>I102</f>
        <v>0</v>
      </c>
      <c r="AA86" s="29">
        <f>I109</f>
        <v>0</v>
      </c>
      <c r="AB86" s="30">
        <f>I116</f>
        <v>0</v>
      </c>
    </row>
    <row r="87" spans="1:31" ht="12" customHeight="1" thickTop="1">
      <c r="A87" s="38"/>
      <c r="B87" s="38"/>
      <c r="C87" s="38"/>
      <c r="D87" s="38"/>
      <c r="E87" s="38"/>
      <c r="F87" s="38"/>
      <c r="G87" s="38"/>
      <c r="H87" s="38"/>
      <c r="I87" s="38"/>
      <c r="J87" s="38"/>
      <c r="K87" s="63"/>
      <c r="L87" s="92"/>
      <c r="M87" s="38"/>
      <c r="O87" s="25">
        <f>E82</f>
        <v>0</v>
      </c>
      <c r="P87" s="26" t="e">
        <f>L86</f>
        <v>#DIV/0!</v>
      </c>
      <c r="Q87" s="27">
        <f>K84</f>
        <v>0</v>
      </c>
      <c r="R87" s="27">
        <f>I118</f>
        <v>0</v>
      </c>
      <c r="S87" s="26" t="e">
        <f>L91</f>
        <v>#DIV/0!</v>
      </c>
      <c r="T87" s="26" t="e">
        <f>L97</f>
        <v>#DIV/0!</v>
      </c>
      <c r="U87" s="26" t="e">
        <f>L104</f>
        <v>#DIV/0!</v>
      </c>
      <c r="V87" s="26" t="e">
        <f>L111</f>
        <v>#DIV/0!</v>
      </c>
      <c r="W87" s="98" t="e">
        <f>L117</f>
        <v>#DIV/0!</v>
      </c>
      <c r="X87" s="28">
        <f>I90</f>
        <v>0</v>
      </c>
      <c r="Y87" s="29">
        <f>I95</f>
        <v>0</v>
      </c>
      <c r="Z87" s="29">
        <f>I102</f>
        <v>0</v>
      </c>
      <c r="AA87" s="29">
        <f>I109</f>
        <v>0</v>
      </c>
      <c r="AB87" s="30">
        <f>I116</f>
        <v>0</v>
      </c>
    </row>
    <row r="88" spans="1:31" ht="12" customHeight="1" thickBot="1">
      <c r="A88" s="93"/>
      <c r="B88" s="31" t="s">
        <v>29</v>
      </c>
      <c r="C88" s="31" t="s">
        <v>30</v>
      </c>
      <c r="D88" s="31" t="s">
        <v>31</v>
      </c>
      <c r="E88" s="31" t="s">
        <v>484</v>
      </c>
      <c r="F88" s="31" t="s">
        <v>32</v>
      </c>
      <c r="G88" s="31" t="s">
        <v>33</v>
      </c>
      <c r="H88" s="31" t="s">
        <v>34</v>
      </c>
      <c r="I88" s="1981" t="s">
        <v>35</v>
      </c>
      <c r="J88" s="2017"/>
      <c r="K88" s="2018" t="s">
        <v>36</v>
      </c>
      <c r="L88" s="2019"/>
      <c r="M88" s="38"/>
      <c r="O88" s="25">
        <f>F82</f>
        <v>0</v>
      </c>
      <c r="P88" s="26" t="e">
        <f>L86</f>
        <v>#DIV/0!</v>
      </c>
      <c r="Q88" s="27">
        <f>K84</f>
        <v>0</v>
      </c>
      <c r="R88" s="27">
        <f>I118</f>
        <v>0</v>
      </c>
      <c r="S88" s="26" t="e">
        <f>L91</f>
        <v>#DIV/0!</v>
      </c>
      <c r="T88" s="26" t="e">
        <f>L97</f>
        <v>#DIV/0!</v>
      </c>
      <c r="U88" s="26" t="e">
        <f>L104</f>
        <v>#DIV/0!</v>
      </c>
      <c r="V88" s="26" t="e">
        <f>L111</f>
        <v>#DIV/0!</v>
      </c>
      <c r="W88" s="98" t="e">
        <f>L117</f>
        <v>#DIV/0!</v>
      </c>
      <c r="X88" s="28">
        <f>I90</f>
        <v>0</v>
      </c>
      <c r="Y88" s="29">
        <f>I95</f>
        <v>0</v>
      </c>
      <c r="Z88" s="29">
        <f>I102</f>
        <v>0</v>
      </c>
      <c r="AA88" s="29">
        <f>I109</f>
        <v>0</v>
      </c>
      <c r="AB88" s="30">
        <f>I116</f>
        <v>0</v>
      </c>
    </row>
    <row r="89" spans="1:31" ht="12" customHeight="1" thickTop="1">
      <c r="A89" s="1981" t="s">
        <v>1811</v>
      </c>
      <c r="B89" s="738"/>
      <c r="C89" s="739"/>
      <c r="D89" s="739"/>
      <c r="E89" s="762"/>
      <c r="F89" s="738"/>
      <c r="G89" s="762"/>
      <c r="H89" s="94">
        <f t="shared" ref="H89:H117" si="5">ROUNDDOWN(C89*D89,2)</f>
        <v>0</v>
      </c>
      <c r="I89" s="1616" t="s">
        <v>1739</v>
      </c>
      <c r="J89" s="1617"/>
      <c r="K89" s="2003" t="s">
        <v>2083</v>
      </c>
      <c r="L89" s="2004" t="e">
        <f>ROUNDDOWN(I90/I118,2)</f>
        <v>#DIV/0!</v>
      </c>
      <c r="M89" s="38"/>
      <c r="O89" s="25">
        <f>G82</f>
        <v>0</v>
      </c>
      <c r="P89" s="26" t="e">
        <f>L86</f>
        <v>#DIV/0!</v>
      </c>
      <c r="Q89" s="27">
        <f>K84</f>
        <v>0</v>
      </c>
      <c r="R89" s="27">
        <f>I118</f>
        <v>0</v>
      </c>
      <c r="S89" s="26" t="e">
        <f>L91</f>
        <v>#DIV/0!</v>
      </c>
      <c r="T89" s="26" t="e">
        <f>L97</f>
        <v>#DIV/0!</v>
      </c>
      <c r="U89" s="26" t="e">
        <f>L104</f>
        <v>#DIV/0!</v>
      </c>
      <c r="V89" s="26" t="e">
        <f>L111</f>
        <v>#DIV/0!</v>
      </c>
      <c r="W89" s="98" t="e">
        <f>L117</f>
        <v>#DIV/0!</v>
      </c>
      <c r="X89" s="28">
        <f>I90</f>
        <v>0</v>
      </c>
      <c r="Y89" s="29">
        <f>I95</f>
        <v>0</v>
      </c>
      <c r="Z89" s="29">
        <f>I102</f>
        <v>0</v>
      </c>
      <c r="AA89" s="29">
        <f>I109</f>
        <v>0</v>
      </c>
      <c r="AB89" s="30">
        <f>I116</f>
        <v>0</v>
      </c>
    </row>
    <row r="90" spans="1:31" ht="12" customHeight="1" thickBot="1">
      <c r="A90" s="1981"/>
      <c r="B90" s="738"/>
      <c r="C90" s="739"/>
      <c r="D90" s="739"/>
      <c r="E90" s="762"/>
      <c r="F90" s="738"/>
      <c r="G90" s="762"/>
      <c r="H90" s="94">
        <f t="shared" si="5"/>
        <v>0</v>
      </c>
      <c r="I90" s="1989">
        <f>SUM(H89:H93)</f>
        <v>0</v>
      </c>
      <c r="J90" s="1990"/>
      <c r="K90" s="1986"/>
      <c r="L90" s="2005"/>
      <c r="M90" s="38"/>
      <c r="O90" s="25">
        <f>H82</f>
        <v>0</v>
      </c>
      <c r="P90" s="26" t="e">
        <f>L86</f>
        <v>#DIV/0!</v>
      </c>
      <c r="Q90" s="27">
        <f>K84</f>
        <v>0</v>
      </c>
      <c r="R90" s="27">
        <f>I118</f>
        <v>0</v>
      </c>
      <c r="S90" s="26" t="e">
        <f>L91</f>
        <v>#DIV/0!</v>
      </c>
      <c r="T90" s="26" t="e">
        <f>L97</f>
        <v>#DIV/0!</v>
      </c>
      <c r="U90" s="26" t="e">
        <f>L104</f>
        <v>#DIV/0!</v>
      </c>
      <c r="V90" s="26" t="e">
        <f>L111</f>
        <v>#DIV/0!</v>
      </c>
      <c r="W90" s="98" t="e">
        <f>L117</f>
        <v>#DIV/0!</v>
      </c>
      <c r="X90" s="28">
        <f>I90</f>
        <v>0</v>
      </c>
      <c r="Y90" s="29">
        <f>I95</f>
        <v>0</v>
      </c>
      <c r="Z90" s="29">
        <f>I102</f>
        <v>0</v>
      </c>
      <c r="AA90" s="29">
        <f>I109</f>
        <v>0</v>
      </c>
      <c r="AB90" s="30">
        <f>I116</f>
        <v>0</v>
      </c>
    </row>
    <row r="91" spans="1:31" ht="12" customHeight="1" thickTop="1">
      <c r="A91" s="1981"/>
      <c r="B91" s="738"/>
      <c r="C91" s="739"/>
      <c r="D91" s="739"/>
      <c r="E91" s="762"/>
      <c r="F91" s="738"/>
      <c r="G91" s="762"/>
      <c r="H91" s="94">
        <f t="shared" si="5"/>
        <v>0</v>
      </c>
      <c r="I91" s="1989"/>
      <c r="J91" s="1990"/>
      <c r="K91" s="1986"/>
      <c r="L91" s="2004" t="e">
        <f>IF(L89=0,"-",IF(L89-$I$1/100&lt;0,0,IF(L89=1,1,L89-$I$1/100)))</f>
        <v>#DIV/0!</v>
      </c>
      <c r="M91" s="38"/>
      <c r="O91" s="25">
        <f>I82</f>
        <v>0</v>
      </c>
      <c r="P91" s="26" t="e">
        <f>L86</f>
        <v>#DIV/0!</v>
      </c>
      <c r="Q91" s="27">
        <f>K84</f>
        <v>0</v>
      </c>
      <c r="R91" s="27">
        <f>I118</f>
        <v>0</v>
      </c>
      <c r="S91" s="26" t="e">
        <f>L91</f>
        <v>#DIV/0!</v>
      </c>
      <c r="T91" s="26" t="e">
        <f>L97</f>
        <v>#DIV/0!</v>
      </c>
      <c r="U91" s="26" t="e">
        <f>L104</f>
        <v>#DIV/0!</v>
      </c>
      <c r="V91" s="26" t="e">
        <f>L111</f>
        <v>#DIV/0!</v>
      </c>
      <c r="W91" s="98" t="e">
        <f>L117</f>
        <v>#DIV/0!</v>
      </c>
      <c r="X91" s="28">
        <f>I90</f>
        <v>0</v>
      </c>
      <c r="Y91" s="29">
        <f>I95</f>
        <v>0</v>
      </c>
      <c r="Z91" s="29">
        <f>I102</f>
        <v>0</v>
      </c>
      <c r="AA91" s="29">
        <f>I109</f>
        <v>0</v>
      </c>
      <c r="AB91" s="30">
        <f>I116</f>
        <v>0</v>
      </c>
    </row>
    <row r="92" spans="1:31" ht="12" customHeight="1">
      <c r="A92" s="1981"/>
      <c r="B92" s="738"/>
      <c r="C92" s="739"/>
      <c r="D92" s="739"/>
      <c r="E92" s="762"/>
      <c r="F92" s="738"/>
      <c r="G92" s="762"/>
      <c r="H92" s="94">
        <f t="shared" si="5"/>
        <v>0</v>
      </c>
      <c r="I92" s="1989"/>
      <c r="J92" s="1990"/>
      <c r="K92" s="1986"/>
      <c r="L92" s="2006"/>
      <c r="M92" s="38"/>
      <c r="O92" s="25">
        <f>J82</f>
        <v>0</v>
      </c>
      <c r="P92" s="26" t="e">
        <f>L86</f>
        <v>#DIV/0!</v>
      </c>
      <c r="Q92" s="27">
        <f>K84</f>
        <v>0</v>
      </c>
      <c r="R92" s="27">
        <f>I118</f>
        <v>0</v>
      </c>
      <c r="S92" s="26" t="e">
        <f>L91</f>
        <v>#DIV/0!</v>
      </c>
      <c r="T92" s="26" t="e">
        <f>L97</f>
        <v>#DIV/0!</v>
      </c>
      <c r="U92" s="26" t="e">
        <f>L104</f>
        <v>#DIV/0!</v>
      </c>
      <c r="V92" s="26" t="e">
        <f>L111</f>
        <v>#DIV/0!</v>
      </c>
      <c r="W92" s="98" t="e">
        <f>L117</f>
        <v>#DIV/0!</v>
      </c>
      <c r="X92" s="28">
        <f>I90</f>
        <v>0</v>
      </c>
      <c r="Y92" s="29">
        <f>I95</f>
        <v>0</v>
      </c>
      <c r="Z92" s="29">
        <f>I102</f>
        <v>0</v>
      </c>
      <c r="AA92" s="29">
        <f>I109</f>
        <v>0</v>
      </c>
      <c r="AB92" s="30">
        <f>I116</f>
        <v>0</v>
      </c>
    </row>
    <row r="93" spans="1:31" ht="12" customHeight="1" thickBot="1">
      <c r="A93" s="1982"/>
      <c r="B93" s="741"/>
      <c r="C93" s="740"/>
      <c r="D93" s="740"/>
      <c r="E93" s="763"/>
      <c r="F93" s="741"/>
      <c r="G93" s="763"/>
      <c r="H93" s="95">
        <f t="shared" si="5"/>
        <v>0</v>
      </c>
      <c r="I93" s="1991"/>
      <c r="J93" s="1992"/>
      <c r="K93" s="1987"/>
      <c r="L93" s="2005"/>
      <c r="M93" s="38"/>
      <c r="O93" s="25">
        <f>K82</f>
        <v>0</v>
      </c>
      <c r="P93" s="26" t="e">
        <f>L86</f>
        <v>#DIV/0!</v>
      </c>
      <c r="Q93" s="27">
        <f>K84</f>
        <v>0</v>
      </c>
      <c r="R93" s="27">
        <f>I118</f>
        <v>0</v>
      </c>
      <c r="S93" s="26" t="e">
        <f>L91</f>
        <v>#DIV/0!</v>
      </c>
      <c r="T93" s="26" t="e">
        <f>L97</f>
        <v>#DIV/0!</v>
      </c>
      <c r="U93" s="26" t="e">
        <f>L104</f>
        <v>#DIV/0!</v>
      </c>
      <c r="V93" s="26" t="e">
        <f>L111</f>
        <v>#DIV/0!</v>
      </c>
      <c r="W93" s="98" t="e">
        <f>L117</f>
        <v>#DIV/0!</v>
      </c>
      <c r="X93" s="28">
        <f>I90</f>
        <v>0</v>
      </c>
      <c r="Y93" s="29">
        <f>I95</f>
        <v>0</v>
      </c>
      <c r="Z93" s="29">
        <f>I102</f>
        <v>0</v>
      </c>
      <c r="AA93" s="29">
        <f>I109</f>
        <v>0</v>
      </c>
      <c r="AB93" s="30">
        <f>I116</f>
        <v>0</v>
      </c>
    </row>
    <row r="94" spans="1:31" ht="12" customHeight="1" thickTop="1" thickBot="1">
      <c r="A94" s="1980" t="s">
        <v>1817</v>
      </c>
      <c r="B94" s="743"/>
      <c r="C94" s="739"/>
      <c r="D94" s="739"/>
      <c r="E94" s="764"/>
      <c r="F94" s="743"/>
      <c r="G94" s="764"/>
      <c r="H94" s="96">
        <f t="shared" si="5"/>
        <v>0</v>
      </c>
      <c r="I94" s="1997" t="s">
        <v>1740</v>
      </c>
      <c r="J94" s="1998"/>
      <c r="K94" s="1985" t="s">
        <v>2084</v>
      </c>
      <c r="L94" s="1988" t="e">
        <f>ROUNDDOWN(I95/I118,2)</f>
        <v>#DIV/0!</v>
      </c>
      <c r="M94" s="38"/>
      <c r="O94" s="32">
        <f>L82</f>
        <v>0</v>
      </c>
      <c r="P94" s="33" t="e">
        <f>L86</f>
        <v>#DIV/0!</v>
      </c>
      <c r="Q94" s="34">
        <f>K84</f>
        <v>0</v>
      </c>
      <c r="R94" s="34">
        <f>I118</f>
        <v>0</v>
      </c>
      <c r="S94" s="33" t="e">
        <f>L91</f>
        <v>#DIV/0!</v>
      </c>
      <c r="T94" s="33" t="e">
        <f>L97</f>
        <v>#DIV/0!</v>
      </c>
      <c r="U94" s="33" t="e">
        <f>L104</f>
        <v>#DIV/0!</v>
      </c>
      <c r="V94" s="33" t="e">
        <f>L111</f>
        <v>#DIV/0!</v>
      </c>
      <c r="W94" s="99" t="e">
        <f>L117</f>
        <v>#DIV/0!</v>
      </c>
      <c r="X94" s="35">
        <f>I90</f>
        <v>0</v>
      </c>
      <c r="Y94" s="36">
        <f>I95</f>
        <v>0</v>
      </c>
      <c r="Z94" s="36">
        <f>I102</f>
        <v>0</v>
      </c>
      <c r="AA94" s="36">
        <f>I109</f>
        <v>0</v>
      </c>
      <c r="AB94" s="37">
        <f>I116</f>
        <v>0</v>
      </c>
    </row>
    <row r="95" spans="1:31" ht="12" customHeight="1" thickTop="1" thickBot="1">
      <c r="A95" s="1981"/>
      <c r="B95" s="738"/>
      <c r="C95" s="739"/>
      <c r="D95" s="739"/>
      <c r="E95" s="762"/>
      <c r="F95" s="738"/>
      <c r="G95" s="762"/>
      <c r="H95" s="94">
        <f t="shared" si="5"/>
        <v>0</v>
      </c>
      <c r="I95" s="1989">
        <f>SUM(H94:H100)</f>
        <v>0</v>
      </c>
      <c r="J95" s="1990"/>
      <c r="K95" s="1986"/>
      <c r="L95" s="1988"/>
      <c r="M95" s="38"/>
    </row>
    <row r="96" spans="1:31" ht="12" customHeight="1" thickTop="1" thickBot="1">
      <c r="A96" s="1981"/>
      <c r="B96" s="738"/>
      <c r="C96" s="739"/>
      <c r="D96" s="739"/>
      <c r="E96" s="762"/>
      <c r="F96" s="738"/>
      <c r="G96" s="762"/>
      <c r="H96" s="94">
        <f t="shared" si="5"/>
        <v>0</v>
      </c>
      <c r="I96" s="1989"/>
      <c r="J96" s="1990"/>
      <c r="K96" s="1986"/>
      <c r="L96" s="1988"/>
      <c r="M96" s="38"/>
    </row>
    <row r="97" spans="1:13" ht="12" customHeight="1" thickTop="1" thickBot="1">
      <c r="A97" s="1981"/>
      <c r="B97" s="738"/>
      <c r="C97" s="739"/>
      <c r="D97" s="739"/>
      <c r="E97" s="762"/>
      <c r="F97" s="738"/>
      <c r="G97" s="762"/>
      <c r="H97" s="94">
        <f t="shared" si="5"/>
        <v>0</v>
      </c>
      <c r="I97" s="1989"/>
      <c r="J97" s="1990"/>
      <c r="K97" s="1986"/>
      <c r="L97" s="1988" t="e">
        <f>IF(L94=0,"-",IF(L94-$I$1/100&lt;0,0,IF(L94=1,1,L94-$I$1/100)))</f>
        <v>#DIV/0!</v>
      </c>
      <c r="M97" s="38"/>
    </row>
    <row r="98" spans="1:13" ht="12" customHeight="1" thickTop="1" thickBot="1">
      <c r="A98" s="1981"/>
      <c r="B98" s="738"/>
      <c r="C98" s="739"/>
      <c r="D98" s="739"/>
      <c r="E98" s="762"/>
      <c r="F98" s="738"/>
      <c r="G98" s="762"/>
      <c r="H98" s="94">
        <f t="shared" si="5"/>
        <v>0</v>
      </c>
      <c r="I98" s="1989"/>
      <c r="J98" s="1990"/>
      <c r="K98" s="1986"/>
      <c r="L98" s="1988"/>
      <c r="M98" s="38"/>
    </row>
    <row r="99" spans="1:13" ht="12" customHeight="1" thickTop="1" thickBot="1">
      <c r="A99" s="1981"/>
      <c r="B99" s="738"/>
      <c r="C99" s="739"/>
      <c r="D99" s="739"/>
      <c r="E99" s="762"/>
      <c r="F99" s="738"/>
      <c r="G99" s="762"/>
      <c r="H99" s="94">
        <f t="shared" si="5"/>
        <v>0</v>
      </c>
      <c r="I99" s="1989"/>
      <c r="J99" s="1990"/>
      <c r="K99" s="1986"/>
      <c r="L99" s="1988"/>
      <c r="M99" s="38"/>
    </row>
    <row r="100" spans="1:13" ht="12" customHeight="1" thickTop="1" thickBot="1">
      <c r="A100" s="1982"/>
      <c r="B100" s="741"/>
      <c r="C100" s="740"/>
      <c r="D100" s="740"/>
      <c r="E100" s="763"/>
      <c r="F100" s="741"/>
      <c r="G100" s="763"/>
      <c r="H100" s="95">
        <f t="shared" si="5"/>
        <v>0</v>
      </c>
      <c r="I100" s="1991"/>
      <c r="J100" s="1992"/>
      <c r="K100" s="1987"/>
      <c r="L100" s="1988"/>
      <c r="M100" s="38"/>
    </row>
    <row r="101" spans="1:13" ht="12" customHeight="1" thickTop="1" thickBot="1">
      <c r="A101" s="1999" t="s">
        <v>1821</v>
      </c>
      <c r="B101" s="743"/>
      <c r="C101" s="742"/>
      <c r="D101" s="742"/>
      <c r="E101" s="764"/>
      <c r="F101" s="743"/>
      <c r="G101" s="764"/>
      <c r="H101" s="96">
        <f t="shared" si="5"/>
        <v>0</v>
      </c>
      <c r="I101" s="1983" t="s">
        <v>1741</v>
      </c>
      <c r="J101" s="1984"/>
      <c r="K101" s="2001" t="s">
        <v>2085</v>
      </c>
      <c r="L101" s="1988" t="e">
        <f>ROUNDDOWN(I102/I118,2)</f>
        <v>#DIV/0!</v>
      </c>
      <c r="M101" s="38"/>
    </row>
    <row r="102" spans="1:13" ht="12" customHeight="1" thickTop="1" thickBot="1">
      <c r="A102" s="1981"/>
      <c r="B102" s="738"/>
      <c r="C102" s="739"/>
      <c r="D102" s="739"/>
      <c r="E102" s="762"/>
      <c r="F102" s="738"/>
      <c r="G102" s="762"/>
      <c r="H102" s="94">
        <f t="shared" si="5"/>
        <v>0</v>
      </c>
      <c r="I102" s="1989">
        <f>SUM(H101:H107)</f>
        <v>0</v>
      </c>
      <c r="J102" s="1990"/>
      <c r="K102" s="1986"/>
      <c r="L102" s="1988"/>
      <c r="M102" s="38"/>
    </row>
    <row r="103" spans="1:13" ht="12" customHeight="1" thickTop="1" thickBot="1">
      <c r="A103" s="1981"/>
      <c r="B103" s="738"/>
      <c r="C103" s="739"/>
      <c r="D103" s="739"/>
      <c r="E103" s="762"/>
      <c r="F103" s="738"/>
      <c r="G103" s="762"/>
      <c r="H103" s="94">
        <f t="shared" si="5"/>
        <v>0</v>
      </c>
      <c r="I103" s="1989"/>
      <c r="J103" s="1990"/>
      <c r="K103" s="1986"/>
      <c r="L103" s="1988"/>
      <c r="M103" s="38"/>
    </row>
    <row r="104" spans="1:13" ht="12" customHeight="1" thickTop="1" thickBot="1">
      <c r="A104" s="1981"/>
      <c r="B104" s="738"/>
      <c r="C104" s="739"/>
      <c r="D104" s="739"/>
      <c r="E104" s="762"/>
      <c r="F104" s="738"/>
      <c r="G104" s="762"/>
      <c r="H104" s="94">
        <f t="shared" si="5"/>
        <v>0</v>
      </c>
      <c r="I104" s="1989"/>
      <c r="J104" s="1990"/>
      <c r="K104" s="1986"/>
      <c r="L104" s="1988" t="e">
        <f>IF(L101=0,"-",IF(L101-$I$1/100&lt;0,0,IF(L101=1,1,L101-$I$1/100)))</f>
        <v>#DIV/0!</v>
      </c>
      <c r="M104" s="38"/>
    </row>
    <row r="105" spans="1:13" ht="12" customHeight="1" thickTop="1" thickBot="1">
      <c r="A105" s="1981"/>
      <c r="B105" s="738"/>
      <c r="C105" s="739"/>
      <c r="D105" s="739"/>
      <c r="E105" s="762"/>
      <c r="F105" s="738"/>
      <c r="G105" s="762"/>
      <c r="H105" s="94">
        <f t="shared" si="5"/>
        <v>0</v>
      </c>
      <c r="I105" s="1989"/>
      <c r="J105" s="1990"/>
      <c r="K105" s="1986"/>
      <c r="L105" s="1988"/>
      <c r="M105" s="38"/>
    </row>
    <row r="106" spans="1:13" ht="12" customHeight="1" thickTop="1" thickBot="1">
      <c r="A106" s="1981"/>
      <c r="B106" s="738"/>
      <c r="C106" s="739"/>
      <c r="D106" s="739"/>
      <c r="E106" s="762"/>
      <c r="F106" s="738"/>
      <c r="G106" s="762"/>
      <c r="H106" s="94">
        <f t="shared" si="5"/>
        <v>0</v>
      </c>
      <c r="I106" s="1989"/>
      <c r="J106" s="1990"/>
      <c r="K106" s="1986"/>
      <c r="L106" s="1988"/>
      <c r="M106" s="38"/>
    </row>
    <row r="107" spans="1:13" ht="12" customHeight="1" thickTop="1" thickBot="1">
      <c r="A107" s="2000"/>
      <c r="B107" s="744"/>
      <c r="C107" s="740"/>
      <c r="D107" s="740"/>
      <c r="E107" s="763"/>
      <c r="F107" s="741"/>
      <c r="G107" s="763"/>
      <c r="H107" s="95">
        <f t="shared" si="5"/>
        <v>0</v>
      </c>
      <c r="I107" s="1989"/>
      <c r="J107" s="1990"/>
      <c r="K107" s="2002"/>
      <c r="L107" s="1988"/>
      <c r="M107" s="38"/>
    </row>
    <row r="108" spans="1:13" ht="12" customHeight="1" thickTop="1" thickBot="1">
      <c r="A108" s="1980" t="s">
        <v>1822</v>
      </c>
      <c r="B108" s="745"/>
      <c r="C108" s="742"/>
      <c r="D108" s="742"/>
      <c r="E108" s="764"/>
      <c r="F108" s="743"/>
      <c r="G108" s="764"/>
      <c r="H108" s="96">
        <f t="shared" si="5"/>
        <v>0</v>
      </c>
      <c r="I108" s="1997" t="s">
        <v>1742</v>
      </c>
      <c r="J108" s="1998"/>
      <c r="K108" s="1985" t="s">
        <v>2086</v>
      </c>
      <c r="L108" s="1988" t="e">
        <f>ROUNDDOWN(I109/I118,2)</f>
        <v>#DIV/0!</v>
      </c>
      <c r="M108" s="38"/>
    </row>
    <row r="109" spans="1:13" ht="12" customHeight="1" thickTop="1" thickBot="1">
      <c r="A109" s="1981"/>
      <c r="B109" s="738"/>
      <c r="C109" s="742"/>
      <c r="D109" s="742"/>
      <c r="E109" s="762"/>
      <c r="F109" s="738"/>
      <c r="G109" s="762"/>
      <c r="H109" s="94">
        <f t="shared" si="5"/>
        <v>0</v>
      </c>
      <c r="I109" s="1989">
        <f>SUM(H108:H114)</f>
        <v>0</v>
      </c>
      <c r="J109" s="1990"/>
      <c r="K109" s="1986"/>
      <c r="L109" s="1988"/>
      <c r="M109" s="38"/>
    </row>
    <row r="110" spans="1:13" ht="12" customHeight="1" thickTop="1" thickBot="1">
      <c r="A110" s="1981"/>
      <c r="B110" s="738"/>
      <c r="C110" s="739"/>
      <c r="D110" s="739"/>
      <c r="E110" s="762"/>
      <c r="F110" s="738"/>
      <c r="G110" s="762"/>
      <c r="H110" s="94">
        <f t="shared" si="5"/>
        <v>0</v>
      </c>
      <c r="I110" s="1989"/>
      <c r="J110" s="1990"/>
      <c r="K110" s="1986"/>
      <c r="L110" s="1988"/>
      <c r="M110" s="38"/>
    </row>
    <row r="111" spans="1:13" ht="12" customHeight="1" thickTop="1" thickBot="1">
      <c r="A111" s="1981"/>
      <c r="B111" s="738"/>
      <c r="C111" s="739"/>
      <c r="D111" s="739"/>
      <c r="E111" s="762"/>
      <c r="F111" s="738"/>
      <c r="G111" s="762"/>
      <c r="H111" s="94">
        <f t="shared" si="5"/>
        <v>0</v>
      </c>
      <c r="I111" s="1989"/>
      <c r="J111" s="1990"/>
      <c r="K111" s="1986"/>
      <c r="L111" s="1988" t="e">
        <f>IF(L108=0,"-",IF(L108-$I$1/100&lt;0,0,IF(L108=1,1,L108-$I$1/100)))</f>
        <v>#DIV/0!</v>
      </c>
      <c r="M111" s="38"/>
    </row>
    <row r="112" spans="1:13" ht="12" customHeight="1" thickTop="1" thickBot="1">
      <c r="A112" s="1981"/>
      <c r="B112" s="738"/>
      <c r="C112" s="739"/>
      <c r="D112" s="739"/>
      <c r="E112" s="762"/>
      <c r="F112" s="738"/>
      <c r="G112" s="762"/>
      <c r="H112" s="94">
        <f t="shared" si="5"/>
        <v>0</v>
      </c>
      <c r="I112" s="1989"/>
      <c r="J112" s="1990"/>
      <c r="K112" s="1986"/>
      <c r="L112" s="1988"/>
      <c r="M112" s="38"/>
    </row>
    <row r="113" spans="1:31" ht="12" customHeight="1" thickTop="1" thickBot="1">
      <c r="A113" s="1981"/>
      <c r="B113" s="738"/>
      <c r="C113" s="739"/>
      <c r="D113" s="739"/>
      <c r="E113" s="762"/>
      <c r="F113" s="738"/>
      <c r="G113" s="762"/>
      <c r="H113" s="94">
        <f t="shared" si="5"/>
        <v>0</v>
      </c>
      <c r="I113" s="1989"/>
      <c r="J113" s="1990"/>
      <c r="K113" s="1986"/>
      <c r="L113" s="1988"/>
      <c r="M113" s="38"/>
    </row>
    <row r="114" spans="1:31" ht="12" customHeight="1" thickTop="1" thickBot="1">
      <c r="A114" s="1982"/>
      <c r="B114" s="741"/>
      <c r="C114" s="740"/>
      <c r="D114" s="740"/>
      <c r="E114" s="763"/>
      <c r="F114" s="741"/>
      <c r="G114" s="763"/>
      <c r="H114" s="95">
        <f t="shared" si="5"/>
        <v>0</v>
      </c>
      <c r="I114" s="1991"/>
      <c r="J114" s="1992"/>
      <c r="K114" s="1987"/>
      <c r="L114" s="1988"/>
      <c r="M114" s="38"/>
    </row>
    <row r="115" spans="1:31" ht="12" customHeight="1" thickTop="1" thickBot="1">
      <c r="A115" s="1980" t="s">
        <v>1823</v>
      </c>
      <c r="B115" s="681"/>
      <c r="C115" s="742"/>
      <c r="D115" s="742"/>
      <c r="E115" s="764"/>
      <c r="F115" s="743"/>
      <c r="G115" s="764"/>
      <c r="H115" s="96">
        <f t="shared" si="5"/>
        <v>0</v>
      </c>
      <c r="I115" s="1983" t="s">
        <v>526</v>
      </c>
      <c r="J115" s="1984"/>
      <c r="K115" s="1985" t="s">
        <v>2087</v>
      </c>
      <c r="L115" s="1988" t="e">
        <f>ROUNDDOWN(I116/I118,2)</f>
        <v>#DIV/0!</v>
      </c>
      <c r="M115" s="38"/>
    </row>
    <row r="116" spans="1:31" ht="12" customHeight="1" thickTop="1" thickBot="1">
      <c r="A116" s="1981"/>
      <c r="B116" s="738"/>
      <c r="C116" s="739"/>
      <c r="D116" s="739"/>
      <c r="E116" s="762"/>
      <c r="F116" s="738"/>
      <c r="G116" s="762"/>
      <c r="H116" s="94">
        <f t="shared" si="5"/>
        <v>0</v>
      </c>
      <c r="I116" s="1989">
        <f>SUM(H115:H117)</f>
        <v>0</v>
      </c>
      <c r="J116" s="1990"/>
      <c r="K116" s="1986"/>
      <c r="L116" s="1988"/>
      <c r="M116" s="38"/>
    </row>
    <row r="117" spans="1:31" ht="12" customHeight="1" thickTop="1" thickBot="1">
      <c r="A117" s="1982"/>
      <c r="B117" s="741"/>
      <c r="C117" s="740"/>
      <c r="D117" s="740"/>
      <c r="E117" s="763"/>
      <c r="F117" s="741"/>
      <c r="G117" s="763"/>
      <c r="H117" s="95">
        <f t="shared" si="5"/>
        <v>0</v>
      </c>
      <c r="I117" s="1991"/>
      <c r="J117" s="1992"/>
      <c r="K117" s="1987"/>
      <c r="L117" s="97" t="e">
        <f>IF(L115=0,"-",IF(L115-$I$1/100&lt;0,0,IF(L115=1,1,L115-$I$1/100)))</f>
        <v>#DIV/0!</v>
      </c>
      <c r="M117" s="38"/>
    </row>
    <row r="118" spans="1:31" ht="12" customHeight="1" thickTop="1" thickBot="1">
      <c r="A118" s="47"/>
      <c r="B118" s="38"/>
      <c r="C118" s="38"/>
      <c r="D118" s="38"/>
      <c r="E118" s="38"/>
      <c r="F118" s="38"/>
      <c r="G118" s="1993" t="s">
        <v>527</v>
      </c>
      <c r="H118" s="1994"/>
      <c r="I118" s="1995">
        <f>SUM(I90,I95,I102,I109,I116)</f>
        <v>0</v>
      </c>
      <c r="J118" s="1996"/>
      <c r="K118" s="38"/>
      <c r="L118" s="97"/>
      <c r="M118" s="38"/>
    </row>
    <row r="119" spans="1:31" ht="12" customHeight="1" thickTop="1">
      <c r="A119" s="38"/>
      <c r="B119" s="38"/>
      <c r="C119" s="38"/>
      <c r="D119" s="38"/>
      <c r="E119" s="38"/>
      <c r="F119" s="38"/>
      <c r="G119" s="38"/>
      <c r="H119" s="38"/>
      <c r="I119" s="38"/>
      <c r="J119" s="38"/>
      <c r="K119" s="38"/>
      <c r="L119" s="38"/>
      <c r="M119" s="38"/>
    </row>
    <row r="120" spans="1:31" ht="12" customHeight="1" thickBot="1">
      <c r="A120" s="38"/>
      <c r="B120" s="38"/>
      <c r="C120" s="38"/>
      <c r="D120" s="38"/>
      <c r="E120" s="38"/>
      <c r="F120" s="38"/>
      <c r="G120" s="38"/>
      <c r="H120" s="38"/>
      <c r="I120" s="38"/>
      <c r="J120" s="38"/>
      <c r="K120" s="38"/>
      <c r="L120" s="38"/>
      <c r="M120" s="38"/>
    </row>
    <row r="121" spans="1:31" ht="24" customHeight="1" thickTop="1" thickBot="1">
      <c r="A121" s="994" t="s">
        <v>2208</v>
      </c>
      <c r="B121" s="678"/>
      <c r="C121" s="678"/>
      <c r="D121" s="678"/>
      <c r="E121" s="678"/>
      <c r="F121" s="678"/>
      <c r="G121" s="678"/>
      <c r="H121" s="678"/>
      <c r="I121" s="678"/>
      <c r="J121" s="678"/>
      <c r="K121" s="678"/>
      <c r="L121" s="678"/>
      <c r="M121" s="38"/>
      <c r="X121" s="2007" t="s">
        <v>668</v>
      </c>
      <c r="Y121" s="2007"/>
      <c r="Z121" s="2007"/>
      <c r="AA121" s="2007"/>
      <c r="AB121" s="2007"/>
    </row>
    <row r="122" spans="1:31" ht="12" customHeight="1" thickTop="1">
      <c r="A122" s="2008" t="s">
        <v>1147</v>
      </c>
      <c r="B122" s="85" t="s">
        <v>1148</v>
      </c>
      <c r="C122" s="761"/>
      <c r="D122" s="761"/>
      <c r="E122" s="761"/>
      <c r="F122" s="761"/>
      <c r="G122" s="761"/>
      <c r="H122" s="761"/>
      <c r="I122" s="761"/>
      <c r="J122" s="761"/>
      <c r="K122" s="2010"/>
      <c r="L122" s="2011"/>
      <c r="M122" s="38"/>
      <c r="O122" s="9" t="s">
        <v>1564</v>
      </c>
      <c r="P122" s="10" t="s">
        <v>573</v>
      </c>
      <c r="Q122" s="11" t="s">
        <v>1149</v>
      </c>
      <c r="R122" s="11" t="s">
        <v>1150</v>
      </c>
      <c r="S122" s="12" t="s">
        <v>370</v>
      </c>
      <c r="T122" s="12" t="s">
        <v>371</v>
      </c>
      <c r="U122" s="12" t="s">
        <v>372</v>
      </c>
      <c r="V122" s="12" t="s">
        <v>373</v>
      </c>
      <c r="W122" s="13" t="s">
        <v>374</v>
      </c>
      <c r="X122" s="14" t="s">
        <v>370</v>
      </c>
      <c r="Y122" s="12" t="s">
        <v>371</v>
      </c>
      <c r="Z122" s="12" t="s">
        <v>372</v>
      </c>
      <c r="AA122" s="12" t="s">
        <v>373</v>
      </c>
      <c r="AB122" s="13" t="s">
        <v>374</v>
      </c>
      <c r="AE122" s="15"/>
    </row>
    <row r="123" spans="1:31" ht="12" customHeight="1">
      <c r="A123" s="2009"/>
      <c r="B123" s="86" t="s">
        <v>1152</v>
      </c>
      <c r="C123" s="679"/>
      <c r="D123" s="679"/>
      <c r="E123" s="679"/>
      <c r="F123" s="679"/>
      <c r="G123" s="679"/>
      <c r="H123" s="679"/>
      <c r="I123" s="679"/>
      <c r="J123" s="680"/>
      <c r="K123" s="2012">
        <f>SUM(C123:J123)</f>
        <v>0</v>
      </c>
      <c r="L123" s="2013"/>
      <c r="M123" s="38"/>
      <c r="O123" s="16">
        <f>B121</f>
        <v>0</v>
      </c>
      <c r="P123" s="17" t="e">
        <f>L125</f>
        <v>#DIV/0!</v>
      </c>
      <c r="Q123" s="18">
        <f>K123</f>
        <v>0</v>
      </c>
      <c r="R123" s="18">
        <f>I157</f>
        <v>0</v>
      </c>
      <c r="S123" s="17" t="e">
        <f>L130</f>
        <v>#DIV/0!</v>
      </c>
      <c r="T123" s="17" t="e">
        <f>L136</f>
        <v>#DIV/0!</v>
      </c>
      <c r="U123" s="17" t="e">
        <f>L143</f>
        <v>#DIV/0!</v>
      </c>
      <c r="V123" s="17" t="e">
        <f>L150</f>
        <v>#DIV/0!</v>
      </c>
      <c r="W123" s="19" t="e">
        <f>L156</f>
        <v>#DIV/0!</v>
      </c>
      <c r="X123" s="20">
        <f>I129</f>
        <v>0</v>
      </c>
      <c r="Y123" s="21">
        <f>I134</f>
        <v>0</v>
      </c>
      <c r="Z123" s="21">
        <f>I141</f>
        <v>0</v>
      </c>
      <c r="AA123" s="21">
        <f>I148</f>
        <v>0</v>
      </c>
      <c r="AB123" s="22">
        <f>I155</f>
        <v>0</v>
      </c>
    </row>
    <row r="124" spans="1:31" ht="12" customHeight="1" thickBot="1">
      <c r="A124" s="1999"/>
      <c r="B124" s="86" t="s">
        <v>1154</v>
      </c>
      <c r="C124" s="87">
        <f>C123/1.65</f>
        <v>0</v>
      </c>
      <c r="D124" s="87">
        <f t="shared" ref="D124:J124" si="6">D123/1.65</f>
        <v>0</v>
      </c>
      <c r="E124" s="87">
        <f t="shared" si="6"/>
        <v>0</v>
      </c>
      <c r="F124" s="87">
        <f t="shared" si="6"/>
        <v>0</v>
      </c>
      <c r="G124" s="87">
        <f t="shared" si="6"/>
        <v>0</v>
      </c>
      <c r="H124" s="87">
        <f t="shared" si="6"/>
        <v>0</v>
      </c>
      <c r="I124" s="87">
        <f t="shared" si="6"/>
        <v>0</v>
      </c>
      <c r="J124" s="87">
        <f t="shared" si="6"/>
        <v>0</v>
      </c>
      <c r="K124" s="23" t="s">
        <v>1155</v>
      </c>
      <c r="L124" s="24" t="s">
        <v>1156</v>
      </c>
      <c r="M124" s="38"/>
      <c r="O124" s="25">
        <f>C121</f>
        <v>0</v>
      </c>
      <c r="P124" s="26" t="e">
        <f>L125</f>
        <v>#DIV/0!</v>
      </c>
      <c r="Q124" s="27">
        <f>K123</f>
        <v>0</v>
      </c>
      <c r="R124" s="27">
        <f>I157</f>
        <v>0</v>
      </c>
      <c r="S124" s="26" t="e">
        <f>L130</f>
        <v>#DIV/0!</v>
      </c>
      <c r="T124" s="26" t="e">
        <f>L136</f>
        <v>#DIV/0!</v>
      </c>
      <c r="U124" s="26" t="e">
        <f>L143</f>
        <v>#DIV/0!</v>
      </c>
      <c r="V124" s="26" t="e">
        <f>L150</f>
        <v>#DIV/0!</v>
      </c>
      <c r="W124" s="98" t="e">
        <f>L156</f>
        <v>#DIV/0!</v>
      </c>
      <c r="X124" s="28">
        <f>I129</f>
        <v>0</v>
      </c>
      <c r="Y124" s="29">
        <f>I134</f>
        <v>0</v>
      </c>
      <c r="Z124" s="29">
        <f>I141</f>
        <v>0</v>
      </c>
      <c r="AA124" s="29">
        <f>I148</f>
        <v>0</v>
      </c>
      <c r="AB124" s="30">
        <f>I155</f>
        <v>0</v>
      </c>
    </row>
    <row r="125" spans="1:31" ht="12" customHeight="1" thickTop="1" thickBot="1">
      <c r="A125" s="2014" t="s">
        <v>1735</v>
      </c>
      <c r="B125" s="2015"/>
      <c r="C125" s="2015"/>
      <c r="D125" s="2015"/>
      <c r="E125" s="2016"/>
      <c r="F125" s="88">
        <f>I157</f>
        <v>0</v>
      </c>
      <c r="G125" s="89" t="s">
        <v>1736</v>
      </c>
      <c r="H125" s="90">
        <f>K123</f>
        <v>0</v>
      </c>
      <c r="I125" s="89" t="s">
        <v>798</v>
      </c>
      <c r="J125" s="89" t="s">
        <v>1738</v>
      </c>
      <c r="K125" s="91" t="e">
        <f>ROUNDDOWN(I157/K123,2)</f>
        <v>#DIV/0!</v>
      </c>
      <c r="L125" s="91" t="e">
        <f>K125-$I$1/100</f>
        <v>#DIV/0!</v>
      </c>
      <c r="M125" s="38"/>
      <c r="O125" s="25">
        <f>D121</f>
        <v>0</v>
      </c>
      <c r="P125" s="26" t="e">
        <f>L125</f>
        <v>#DIV/0!</v>
      </c>
      <c r="Q125" s="27">
        <f>K123</f>
        <v>0</v>
      </c>
      <c r="R125" s="27">
        <f>I157</f>
        <v>0</v>
      </c>
      <c r="S125" s="26" t="e">
        <f>L130</f>
        <v>#DIV/0!</v>
      </c>
      <c r="T125" s="26" t="e">
        <f>L136</f>
        <v>#DIV/0!</v>
      </c>
      <c r="U125" s="26" t="e">
        <f>L143</f>
        <v>#DIV/0!</v>
      </c>
      <c r="V125" s="26" t="e">
        <f>L150</f>
        <v>#DIV/0!</v>
      </c>
      <c r="W125" s="98" t="e">
        <f>L156</f>
        <v>#DIV/0!</v>
      </c>
      <c r="X125" s="28">
        <f>I129</f>
        <v>0</v>
      </c>
      <c r="Y125" s="29">
        <f>I134</f>
        <v>0</v>
      </c>
      <c r="Z125" s="29">
        <f>I141</f>
        <v>0</v>
      </c>
      <c r="AA125" s="29">
        <f>I148</f>
        <v>0</v>
      </c>
      <c r="AB125" s="30">
        <f>I155</f>
        <v>0</v>
      </c>
    </row>
    <row r="126" spans="1:31" ht="12" customHeight="1" thickTop="1">
      <c r="A126" s="38"/>
      <c r="B126" s="38"/>
      <c r="C126" s="38"/>
      <c r="D126" s="38"/>
      <c r="E126" s="38"/>
      <c r="F126" s="38"/>
      <c r="G126" s="38"/>
      <c r="H126" s="38"/>
      <c r="I126" s="38"/>
      <c r="J126" s="38"/>
      <c r="K126" s="63"/>
      <c r="L126" s="92"/>
      <c r="M126" s="38"/>
      <c r="O126" s="25">
        <f>E121</f>
        <v>0</v>
      </c>
      <c r="P126" s="26" t="e">
        <f>L125</f>
        <v>#DIV/0!</v>
      </c>
      <c r="Q126" s="27">
        <f>K123</f>
        <v>0</v>
      </c>
      <c r="R126" s="27">
        <f>I157</f>
        <v>0</v>
      </c>
      <c r="S126" s="26" t="e">
        <f>L130</f>
        <v>#DIV/0!</v>
      </c>
      <c r="T126" s="26" t="e">
        <f>L136</f>
        <v>#DIV/0!</v>
      </c>
      <c r="U126" s="26" t="e">
        <f>L143</f>
        <v>#DIV/0!</v>
      </c>
      <c r="V126" s="26" t="e">
        <f>L150</f>
        <v>#DIV/0!</v>
      </c>
      <c r="W126" s="98" t="e">
        <f>L156</f>
        <v>#DIV/0!</v>
      </c>
      <c r="X126" s="28">
        <f>I129</f>
        <v>0</v>
      </c>
      <c r="Y126" s="29">
        <f>I134</f>
        <v>0</v>
      </c>
      <c r="Z126" s="29">
        <f>I141</f>
        <v>0</v>
      </c>
      <c r="AA126" s="29">
        <f>I148</f>
        <v>0</v>
      </c>
      <c r="AB126" s="30">
        <f>I155</f>
        <v>0</v>
      </c>
    </row>
    <row r="127" spans="1:31" ht="12" customHeight="1" thickBot="1">
      <c r="A127" s="93"/>
      <c r="B127" s="31" t="s">
        <v>29</v>
      </c>
      <c r="C127" s="31" t="s">
        <v>30</v>
      </c>
      <c r="D127" s="31" t="s">
        <v>31</v>
      </c>
      <c r="E127" s="31" t="s">
        <v>484</v>
      </c>
      <c r="F127" s="31" t="s">
        <v>32</v>
      </c>
      <c r="G127" s="31" t="s">
        <v>33</v>
      </c>
      <c r="H127" s="31" t="s">
        <v>34</v>
      </c>
      <c r="I127" s="1981" t="s">
        <v>35</v>
      </c>
      <c r="J127" s="2017"/>
      <c r="K127" s="2018" t="s">
        <v>36</v>
      </c>
      <c r="L127" s="2019"/>
      <c r="M127" s="38"/>
      <c r="O127" s="25">
        <f>F121</f>
        <v>0</v>
      </c>
      <c r="P127" s="26" t="e">
        <f>L125</f>
        <v>#DIV/0!</v>
      </c>
      <c r="Q127" s="27">
        <f>K123</f>
        <v>0</v>
      </c>
      <c r="R127" s="27">
        <f>I157</f>
        <v>0</v>
      </c>
      <c r="S127" s="26" t="e">
        <f>L130</f>
        <v>#DIV/0!</v>
      </c>
      <c r="T127" s="26" t="e">
        <f>L136</f>
        <v>#DIV/0!</v>
      </c>
      <c r="U127" s="26" t="e">
        <f>L143</f>
        <v>#DIV/0!</v>
      </c>
      <c r="V127" s="26" t="e">
        <f>L150</f>
        <v>#DIV/0!</v>
      </c>
      <c r="W127" s="98" t="e">
        <f>L156</f>
        <v>#DIV/0!</v>
      </c>
      <c r="X127" s="28">
        <f>I129</f>
        <v>0</v>
      </c>
      <c r="Y127" s="29">
        <f>I134</f>
        <v>0</v>
      </c>
      <c r="Z127" s="29">
        <f>I141</f>
        <v>0</v>
      </c>
      <c r="AA127" s="29">
        <f>I148</f>
        <v>0</v>
      </c>
      <c r="AB127" s="30">
        <f>I155</f>
        <v>0</v>
      </c>
    </row>
    <row r="128" spans="1:31" ht="12" customHeight="1" thickTop="1">
      <c r="A128" s="1981" t="s">
        <v>1811</v>
      </c>
      <c r="B128" s="738"/>
      <c r="C128" s="739"/>
      <c r="D128" s="739"/>
      <c r="E128" s="762"/>
      <c r="F128" s="738"/>
      <c r="G128" s="762"/>
      <c r="H128" s="94">
        <f t="shared" ref="H128:H156" si="7">ROUNDDOWN(C128*D128,2)</f>
        <v>0</v>
      </c>
      <c r="I128" s="1616" t="s">
        <v>1739</v>
      </c>
      <c r="J128" s="1617"/>
      <c r="K128" s="2003" t="s">
        <v>2083</v>
      </c>
      <c r="L128" s="2004" t="e">
        <f>ROUNDDOWN(I129/I157,2)</f>
        <v>#DIV/0!</v>
      </c>
      <c r="M128" s="38"/>
      <c r="O128" s="25">
        <f>G121</f>
        <v>0</v>
      </c>
      <c r="P128" s="26" t="e">
        <f>L125</f>
        <v>#DIV/0!</v>
      </c>
      <c r="Q128" s="27">
        <f>K123</f>
        <v>0</v>
      </c>
      <c r="R128" s="27">
        <f>I157</f>
        <v>0</v>
      </c>
      <c r="S128" s="26" t="e">
        <f>L130</f>
        <v>#DIV/0!</v>
      </c>
      <c r="T128" s="26" t="e">
        <f>L136</f>
        <v>#DIV/0!</v>
      </c>
      <c r="U128" s="26" t="e">
        <f>L143</f>
        <v>#DIV/0!</v>
      </c>
      <c r="V128" s="26" t="e">
        <f>L150</f>
        <v>#DIV/0!</v>
      </c>
      <c r="W128" s="98" t="e">
        <f>L156</f>
        <v>#DIV/0!</v>
      </c>
      <c r="X128" s="28">
        <f>I129</f>
        <v>0</v>
      </c>
      <c r="Y128" s="29">
        <f>I134</f>
        <v>0</v>
      </c>
      <c r="Z128" s="29">
        <f>I141</f>
        <v>0</v>
      </c>
      <c r="AA128" s="29">
        <f>I148</f>
        <v>0</v>
      </c>
      <c r="AB128" s="30">
        <f>I155</f>
        <v>0</v>
      </c>
    </row>
    <row r="129" spans="1:28" ht="12" customHeight="1" thickBot="1">
      <c r="A129" s="1981"/>
      <c r="B129" s="738"/>
      <c r="C129" s="739"/>
      <c r="D129" s="739"/>
      <c r="E129" s="762"/>
      <c r="F129" s="738"/>
      <c r="G129" s="762"/>
      <c r="H129" s="94">
        <f t="shared" si="7"/>
        <v>0</v>
      </c>
      <c r="I129" s="1989">
        <f>SUM(H128:H132)</f>
        <v>0</v>
      </c>
      <c r="J129" s="1990"/>
      <c r="K129" s="1986"/>
      <c r="L129" s="2005"/>
      <c r="M129" s="38"/>
      <c r="O129" s="25">
        <f>H121</f>
        <v>0</v>
      </c>
      <c r="P129" s="26" t="e">
        <f>L125</f>
        <v>#DIV/0!</v>
      </c>
      <c r="Q129" s="27">
        <f>K123</f>
        <v>0</v>
      </c>
      <c r="R129" s="27">
        <f>I157</f>
        <v>0</v>
      </c>
      <c r="S129" s="26" t="e">
        <f>L130</f>
        <v>#DIV/0!</v>
      </c>
      <c r="T129" s="26" t="e">
        <f>L136</f>
        <v>#DIV/0!</v>
      </c>
      <c r="U129" s="26" t="e">
        <f>L143</f>
        <v>#DIV/0!</v>
      </c>
      <c r="V129" s="26" t="e">
        <f>L150</f>
        <v>#DIV/0!</v>
      </c>
      <c r="W129" s="98" t="e">
        <f>L156</f>
        <v>#DIV/0!</v>
      </c>
      <c r="X129" s="28">
        <f>I129</f>
        <v>0</v>
      </c>
      <c r="Y129" s="29">
        <f>I134</f>
        <v>0</v>
      </c>
      <c r="Z129" s="29">
        <f>I141</f>
        <v>0</v>
      </c>
      <c r="AA129" s="29">
        <f>I148</f>
        <v>0</v>
      </c>
      <c r="AB129" s="30">
        <f>I155</f>
        <v>0</v>
      </c>
    </row>
    <row r="130" spans="1:28" ht="12" customHeight="1" thickTop="1">
      <c r="A130" s="1981"/>
      <c r="B130" s="738"/>
      <c r="C130" s="739"/>
      <c r="D130" s="739"/>
      <c r="E130" s="762"/>
      <c r="F130" s="738"/>
      <c r="G130" s="762"/>
      <c r="H130" s="94">
        <f t="shared" si="7"/>
        <v>0</v>
      </c>
      <c r="I130" s="1989"/>
      <c r="J130" s="1990"/>
      <c r="K130" s="1986"/>
      <c r="L130" s="2004" t="e">
        <f>IF(L128=0,"-",IF(L128-$I$1/100&lt;0,0,IF(L128=1,1,L128-$I$1/100)))</f>
        <v>#DIV/0!</v>
      </c>
      <c r="M130" s="38"/>
      <c r="O130" s="25">
        <f>I121</f>
        <v>0</v>
      </c>
      <c r="P130" s="26" t="e">
        <f>L125</f>
        <v>#DIV/0!</v>
      </c>
      <c r="Q130" s="27">
        <f>K123</f>
        <v>0</v>
      </c>
      <c r="R130" s="27">
        <f>I157</f>
        <v>0</v>
      </c>
      <c r="S130" s="26" t="e">
        <f>L130</f>
        <v>#DIV/0!</v>
      </c>
      <c r="T130" s="26" t="e">
        <f>L136</f>
        <v>#DIV/0!</v>
      </c>
      <c r="U130" s="26" t="e">
        <f>L143</f>
        <v>#DIV/0!</v>
      </c>
      <c r="V130" s="26" t="e">
        <f>L150</f>
        <v>#DIV/0!</v>
      </c>
      <c r="W130" s="98" t="e">
        <f>L156</f>
        <v>#DIV/0!</v>
      </c>
      <c r="X130" s="28">
        <f>I129</f>
        <v>0</v>
      </c>
      <c r="Y130" s="29">
        <f>I134</f>
        <v>0</v>
      </c>
      <c r="Z130" s="29">
        <f>I141</f>
        <v>0</v>
      </c>
      <c r="AA130" s="29">
        <f>I148</f>
        <v>0</v>
      </c>
      <c r="AB130" s="30">
        <f>I155</f>
        <v>0</v>
      </c>
    </row>
    <row r="131" spans="1:28" ht="12" customHeight="1">
      <c r="A131" s="1981"/>
      <c r="B131" s="738"/>
      <c r="C131" s="739"/>
      <c r="D131" s="739"/>
      <c r="E131" s="762"/>
      <c r="F131" s="738"/>
      <c r="G131" s="762"/>
      <c r="H131" s="94">
        <f t="shared" si="7"/>
        <v>0</v>
      </c>
      <c r="I131" s="1989"/>
      <c r="J131" s="1990"/>
      <c r="K131" s="1986"/>
      <c r="L131" s="2006"/>
      <c r="M131" s="38"/>
      <c r="O131" s="25">
        <f>J121</f>
        <v>0</v>
      </c>
      <c r="P131" s="26" t="e">
        <f>L125</f>
        <v>#DIV/0!</v>
      </c>
      <c r="Q131" s="27">
        <f>K123</f>
        <v>0</v>
      </c>
      <c r="R131" s="27">
        <f>I157</f>
        <v>0</v>
      </c>
      <c r="S131" s="26" t="e">
        <f>L130</f>
        <v>#DIV/0!</v>
      </c>
      <c r="T131" s="26" t="e">
        <f>L136</f>
        <v>#DIV/0!</v>
      </c>
      <c r="U131" s="26" t="e">
        <f>L143</f>
        <v>#DIV/0!</v>
      </c>
      <c r="V131" s="26" t="e">
        <f>L150</f>
        <v>#DIV/0!</v>
      </c>
      <c r="W131" s="98" t="e">
        <f>L156</f>
        <v>#DIV/0!</v>
      </c>
      <c r="X131" s="28">
        <f>I129</f>
        <v>0</v>
      </c>
      <c r="Y131" s="29">
        <f>I134</f>
        <v>0</v>
      </c>
      <c r="Z131" s="29">
        <f>I141</f>
        <v>0</v>
      </c>
      <c r="AA131" s="29">
        <f>I148</f>
        <v>0</v>
      </c>
      <c r="AB131" s="30">
        <f>I155</f>
        <v>0</v>
      </c>
    </row>
    <row r="132" spans="1:28" ht="12" customHeight="1" thickBot="1">
      <c r="A132" s="1982"/>
      <c r="B132" s="741"/>
      <c r="C132" s="740"/>
      <c r="D132" s="740"/>
      <c r="E132" s="763"/>
      <c r="F132" s="741"/>
      <c r="G132" s="763"/>
      <c r="H132" s="95">
        <f t="shared" si="7"/>
        <v>0</v>
      </c>
      <c r="I132" s="1991"/>
      <c r="J132" s="1992"/>
      <c r="K132" s="1987"/>
      <c r="L132" s="2005"/>
      <c r="M132" s="38"/>
      <c r="O132" s="25">
        <f>K121</f>
        <v>0</v>
      </c>
      <c r="P132" s="26" t="e">
        <f>L125</f>
        <v>#DIV/0!</v>
      </c>
      <c r="Q132" s="27">
        <f>K123</f>
        <v>0</v>
      </c>
      <c r="R132" s="27">
        <f>I157</f>
        <v>0</v>
      </c>
      <c r="S132" s="26" t="e">
        <f>L130</f>
        <v>#DIV/0!</v>
      </c>
      <c r="T132" s="26" t="e">
        <f>L136</f>
        <v>#DIV/0!</v>
      </c>
      <c r="U132" s="26" t="e">
        <f>L143</f>
        <v>#DIV/0!</v>
      </c>
      <c r="V132" s="26" t="e">
        <f>L150</f>
        <v>#DIV/0!</v>
      </c>
      <c r="W132" s="98" t="e">
        <f>L156</f>
        <v>#DIV/0!</v>
      </c>
      <c r="X132" s="28">
        <f>I129</f>
        <v>0</v>
      </c>
      <c r="Y132" s="29">
        <f>I134</f>
        <v>0</v>
      </c>
      <c r="Z132" s="29">
        <f>I141</f>
        <v>0</v>
      </c>
      <c r="AA132" s="29">
        <f>I148</f>
        <v>0</v>
      </c>
      <c r="AB132" s="30">
        <f>I155</f>
        <v>0</v>
      </c>
    </row>
    <row r="133" spans="1:28" ht="12" customHeight="1" thickTop="1" thickBot="1">
      <c r="A133" s="1980" t="s">
        <v>1817</v>
      </c>
      <c r="B133" s="743"/>
      <c r="C133" s="739"/>
      <c r="D133" s="739"/>
      <c r="E133" s="764"/>
      <c r="F133" s="743"/>
      <c r="G133" s="764"/>
      <c r="H133" s="96">
        <f t="shared" si="7"/>
        <v>0</v>
      </c>
      <c r="I133" s="1997" t="s">
        <v>1740</v>
      </c>
      <c r="J133" s="1998"/>
      <c r="K133" s="1985" t="s">
        <v>2084</v>
      </c>
      <c r="L133" s="1988" t="e">
        <f>ROUNDDOWN(I134/I157,2)</f>
        <v>#DIV/0!</v>
      </c>
      <c r="M133" s="38"/>
      <c r="O133" s="32">
        <f>L121</f>
        <v>0</v>
      </c>
      <c r="P133" s="33" t="e">
        <f>L125</f>
        <v>#DIV/0!</v>
      </c>
      <c r="Q133" s="34">
        <f>K123</f>
        <v>0</v>
      </c>
      <c r="R133" s="34">
        <f>I157</f>
        <v>0</v>
      </c>
      <c r="S133" s="33" t="e">
        <f>L130</f>
        <v>#DIV/0!</v>
      </c>
      <c r="T133" s="33" t="e">
        <f>L136</f>
        <v>#DIV/0!</v>
      </c>
      <c r="U133" s="33" t="e">
        <f>L143</f>
        <v>#DIV/0!</v>
      </c>
      <c r="V133" s="33" t="e">
        <f>L150</f>
        <v>#DIV/0!</v>
      </c>
      <c r="W133" s="99" t="e">
        <f>L156</f>
        <v>#DIV/0!</v>
      </c>
      <c r="X133" s="35">
        <f>I129</f>
        <v>0</v>
      </c>
      <c r="Y133" s="36">
        <f>I134</f>
        <v>0</v>
      </c>
      <c r="Z133" s="36">
        <f>I141</f>
        <v>0</v>
      </c>
      <c r="AA133" s="36">
        <f>I148</f>
        <v>0</v>
      </c>
      <c r="AB133" s="37">
        <f>I155</f>
        <v>0</v>
      </c>
    </row>
    <row r="134" spans="1:28" ht="12" customHeight="1" thickTop="1" thickBot="1">
      <c r="A134" s="1981"/>
      <c r="B134" s="738"/>
      <c r="C134" s="739"/>
      <c r="D134" s="739"/>
      <c r="E134" s="762"/>
      <c r="F134" s="738"/>
      <c r="G134" s="762"/>
      <c r="H134" s="94">
        <f t="shared" si="7"/>
        <v>0</v>
      </c>
      <c r="I134" s="1989">
        <f>SUM(H133:H139)</f>
        <v>0</v>
      </c>
      <c r="J134" s="1990"/>
      <c r="K134" s="1986"/>
      <c r="L134" s="1988"/>
      <c r="M134" s="38"/>
    </row>
    <row r="135" spans="1:28" ht="12" customHeight="1" thickTop="1" thickBot="1">
      <c r="A135" s="1981"/>
      <c r="B135" s="738"/>
      <c r="C135" s="739"/>
      <c r="D135" s="739"/>
      <c r="E135" s="762"/>
      <c r="F135" s="738"/>
      <c r="G135" s="762"/>
      <c r="H135" s="94">
        <f t="shared" si="7"/>
        <v>0</v>
      </c>
      <c r="I135" s="1989"/>
      <c r="J135" s="1990"/>
      <c r="K135" s="1986"/>
      <c r="L135" s="1988"/>
      <c r="M135" s="38"/>
    </row>
    <row r="136" spans="1:28" ht="12" customHeight="1" thickTop="1" thickBot="1">
      <c r="A136" s="1981"/>
      <c r="B136" s="738"/>
      <c r="C136" s="739"/>
      <c r="D136" s="739"/>
      <c r="E136" s="762"/>
      <c r="F136" s="738"/>
      <c r="G136" s="762"/>
      <c r="H136" s="94">
        <f t="shared" si="7"/>
        <v>0</v>
      </c>
      <c r="I136" s="1989"/>
      <c r="J136" s="1990"/>
      <c r="K136" s="1986"/>
      <c r="L136" s="1988" t="e">
        <f>IF(L133=0,"-",IF(L133-$I$1/100&lt;0,0,IF(L133=1,1,L133-$I$1/100)))</f>
        <v>#DIV/0!</v>
      </c>
      <c r="M136" s="38"/>
    </row>
    <row r="137" spans="1:28" ht="12" customHeight="1" thickTop="1" thickBot="1">
      <c r="A137" s="1981"/>
      <c r="B137" s="738"/>
      <c r="C137" s="739"/>
      <c r="D137" s="739"/>
      <c r="E137" s="762"/>
      <c r="F137" s="738"/>
      <c r="G137" s="762"/>
      <c r="H137" s="94">
        <f t="shared" si="7"/>
        <v>0</v>
      </c>
      <c r="I137" s="1989"/>
      <c r="J137" s="1990"/>
      <c r="K137" s="1986"/>
      <c r="L137" s="1988"/>
      <c r="M137" s="38"/>
    </row>
    <row r="138" spans="1:28" ht="12" customHeight="1" thickTop="1" thickBot="1">
      <c r="A138" s="1981"/>
      <c r="B138" s="738"/>
      <c r="C138" s="739"/>
      <c r="D138" s="739"/>
      <c r="E138" s="762"/>
      <c r="F138" s="738"/>
      <c r="G138" s="762"/>
      <c r="H138" s="94">
        <f t="shared" si="7"/>
        <v>0</v>
      </c>
      <c r="I138" s="1989"/>
      <c r="J138" s="1990"/>
      <c r="K138" s="1986"/>
      <c r="L138" s="1988"/>
      <c r="M138" s="38"/>
    </row>
    <row r="139" spans="1:28" ht="12" customHeight="1" thickTop="1" thickBot="1">
      <c r="A139" s="1982"/>
      <c r="B139" s="741"/>
      <c r="C139" s="740"/>
      <c r="D139" s="740"/>
      <c r="E139" s="763"/>
      <c r="F139" s="741"/>
      <c r="G139" s="763"/>
      <c r="H139" s="95">
        <f t="shared" si="7"/>
        <v>0</v>
      </c>
      <c r="I139" s="1991"/>
      <c r="J139" s="1992"/>
      <c r="K139" s="1987"/>
      <c r="L139" s="1988"/>
      <c r="M139" s="38"/>
    </row>
    <row r="140" spans="1:28" ht="12" customHeight="1" thickTop="1" thickBot="1">
      <c r="A140" s="1999" t="s">
        <v>1821</v>
      </c>
      <c r="B140" s="743"/>
      <c r="C140" s="742"/>
      <c r="D140" s="742"/>
      <c r="E140" s="764"/>
      <c r="F140" s="743"/>
      <c r="G140" s="764"/>
      <c r="H140" s="96">
        <f t="shared" si="7"/>
        <v>0</v>
      </c>
      <c r="I140" s="1983" t="s">
        <v>1741</v>
      </c>
      <c r="J140" s="1984"/>
      <c r="K140" s="2001" t="s">
        <v>2085</v>
      </c>
      <c r="L140" s="1988" t="e">
        <f>ROUNDDOWN(I141/I157,2)</f>
        <v>#DIV/0!</v>
      </c>
      <c r="M140" s="38"/>
    </row>
    <row r="141" spans="1:28" ht="12" customHeight="1" thickTop="1" thickBot="1">
      <c r="A141" s="1981"/>
      <c r="B141" s="738"/>
      <c r="C141" s="739"/>
      <c r="D141" s="739"/>
      <c r="E141" s="762"/>
      <c r="F141" s="738"/>
      <c r="G141" s="762"/>
      <c r="H141" s="94">
        <f t="shared" si="7"/>
        <v>0</v>
      </c>
      <c r="I141" s="1989">
        <f>SUM(H140:H146)</f>
        <v>0</v>
      </c>
      <c r="J141" s="1990"/>
      <c r="K141" s="1986"/>
      <c r="L141" s="1988"/>
      <c r="M141" s="38"/>
    </row>
    <row r="142" spans="1:28" ht="12" customHeight="1" thickTop="1" thickBot="1">
      <c r="A142" s="1981"/>
      <c r="B142" s="738"/>
      <c r="C142" s="739"/>
      <c r="D142" s="739"/>
      <c r="E142" s="762"/>
      <c r="F142" s="738"/>
      <c r="G142" s="762"/>
      <c r="H142" s="94">
        <f t="shared" si="7"/>
        <v>0</v>
      </c>
      <c r="I142" s="1989"/>
      <c r="J142" s="1990"/>
      <c r="K142" s="1986"/>
      <c r="L142" s="1988"/>
      <c r="M142" s="38"/>
    </row>
    <row r="143" spans="1:28" ht="12" customHeight="1" thickTop="1" thickBot="1">
      <c r="A143" s="1981"/>
      <c r="B143" s="738"/>
      <c r="C143" s="739"/>
      <c r="D143" s="739"/>
      <c r="E143" s="762"/>
      <c r="F143" s="738"/>
      <c r="G143" s="762"/>
      <c r="H143" s="94">
        <f t="shared" si="7"/>
        <v>0</v>
      </c>
      <c r="I143" s="1989"/>
      <c r="J143" s="1990"/>
      <c r="K143" s="1986"/>
      <c r="L143" s="1988" t="e">
        <f>IF(L140=0,"-",IF(L140-$I$1/100&lt;0,0,IF(L140=1,1,L140-$I$1/100)))</f>
        <v>#DIV/0!</v>
      </c>
      <c r="M143" s="38"/>
    </row>
    <row r="144" spans="1:28" ht="12" customHeight="1" thickTop="1" thickBot="1">
      <c r="A144" s="1981"/>
      <c r="B144" s="738"/>
      <c r="C144" s="739"/>
      <c r="D144" s="739"/>
      <c r="E144" s="762"/>
      <c r="F144" s="738"/>
      <c r="G144" s="762"/>
      <c r="H144" s="94">
        <f t="shared" si="7"/>
        <v>0</v>
      </c>
      <c r="I144" s="1989"/>
      <c r="J144" s="1990"/>
      <c r="K144" s="1986"/>
      <c r="L144" s="1988"/>
      <c r="M144" s="38"/>
    </row>
    <row r="145" spans="1:15" ht="12" customHeight="1" thickTop="1" thickBot="1">
      <c r="A145" s="1981"/>
      <c r="B145" s="738"/>
      <c r="C145" s="739"/>
      <c r="D145" s="739"/>
      <c r="E145" s="762"/>
      <c r="F145" s="738"/>
      <c r="G145" s="762"/>
      <c r="H145" s="94">
        <f t="shared" si="7"/>
        <v>0</v>
      </c>
      <c r="I145" s="1989"/>
      <c r="J145" s="1990"/>
      <c r="K145" s="1986"/>
      <c r="L145" s="1988"/>
      <c r="M145" s="38"/>
    </row>
    <row r="146" spans="1:15" ht="12" customHeight="1" thickTop="1" thickBot="1">
      <c r="A146" s="2000"/>
      <c r="B146" s="744"/>
      <c r="C146" s="740"/>
      <c r="D146" s="740"/>
      <c r="E146" s="763"/>
      <c r="F146" s="741"/>
      <c r="G146" s="763"/>
      <c r="H146" s="95">
        <f t="shared" si="7"/>
        <v>0</v>
      </c>
      <c r="I146" s="1989"/>
      <c r="J146" s="1990"/>
      <c r="K146" s="2002"/>
      <c r="L146" s="1988"/>
      <c r="M146" s="38"/>
    </row>
    <row r="147" spans="1:15" ht="12" customHeight="1" thickTop="1" thickBot="1">
      <c r="A147" s="1980" t="s">
        <v>1822</v>
      </c>
      <c r="B147" s="745"/>
      <c r="C147" s="742"/>
      <c r="D147" s="742"/>
      <c r="E147" s="764"/>
      <c r="F147" s="743"/>
      <c r="G147" s="764"/>
      <c r="H147" s="96">
        <f t="shared" si="7"/>
        <v>0</v>
      </c>
      <c r="I147" s="1997" t="s">
        <v>1742</v>
      </c>
      <c r="J147" s="1998"/>
      <c r="K147" s="1985" t="s">
        <v>2086</v>
      </c>
      <c r="L147" s="1988" t="e">
        <f>ROUNDDOWN(I148/I157,2)</f>
        <v>#DIV/0!</v>
      </c>
      <c r="M147" s="38"/>
    </row>
    <row r="148" spans="1:15" ht="12" customHeight="1" thickTop="1" thickBot="1">
      <c r="A148" s="1981"/>
      <c r="B148" s="738"/>
      <c r="C148" s="742"/>
      <c r="D148" s="742"/>
      <c r="E148" s="762"/>
      <c r="F148" s="738"/>
      <c r="G148" s="762"/>
      <c r="H148" s="94">
        <f t="shared" si="7"/>
        <v>0</v>
      </c>
      <c r="I148" s="1989">
        <f>SUM(H147:H153)</f>
        <v>0</v>
      </c>
      <c r="J148" s="1990"/>
      <c r="K148" s="1986"/>
      <c r="L148" s="1988"/>
      <c r="M148" s="38"/>
    </row>
    <row r="149" spans="1:15" ht="12" customHeight="1" thickTop="1" thickBot="1">
      <c r="A149" s="1981"/>
      <c r="B149" s="738"/>
      <c r="C149" s="739"/>
      <c r="D149" s="739"/>
      <c r="E149" s="762"/>
      <c r="F149" s="738"/>
      <c r="G149" s="762"/>
      <c r="H149" s="94">
        <f t="shared" si="7"/>
        <v>0</v>
      </c>
      <c r="I149" s="1989"/>
      <c r="J149" s="1990"/>
      <c r="K149" s="1986"/>
      <c r="L149" s="1988"/>
      <c r="M149" s="38"/>
    </row>
    <row r="150" spans="1:15" ht="12" customHeight="1" thickTop="1" thickBot="1">
      <c r="A150" s="1981"/>
      <c r="B150" s="738"/>
      <c r="C150" s="739"/>
      <c r="D150" s="739"/>
      <c r="E150" s="762"/>
      <c r="F150" s="738"/>
      <c r="G150" s="762"/>
      <c r="H150" s="94">
        <f t="shared" si="7"/>
        <v>0</v>
      </c>
      <c r="I150" s="1989"/>
      <c r="J150" s="1990"/>
      <c r="K150" s="1986"/>
      <c r="L150" s="1988" t="e">
        <f>IF(L147=0,"-",IF(L147-$I$1/100&lt;0,0,IF(L147=1,1,L147-$I$1/100)))</f>
        <v>#DIV/0!</v>
      </c>
      <c r="M150" s="38"/>
    </row>
    <row r="151" spans="1:15" ht="12" customHeight="1" thickTop="1" thickBot="1">
      <c r="A151" s="1981"/>
      <c r="B151" s="738"/>
      <c r="C151" s="739"/>
      <c r="D151" s="739"/>
      <c r="E151" s="762"/>
      <c r="F151" s="738"/>
      <c r="G151" s="762"/>
      <c r="H151" s="94">
        <f t="shared" si="7"/>
        <v>0</v>
      </c>
      <c r="I151" s="1989"/>
      <c r="J151" s="1990"/>
      <c r="K151" s="1986"/>
      <c r="L151" s="1988"/>
      <c r="M151" s="38"/>
    </row>
    <row r="152" spans="1:15" ht="12" customHeight="1" thickTop="1" thickBot="1">
      <c r="A152" s="1981"/>
      <c r="B152" s="738"/>
      <c r="C152" s="739"/>
      <c r="D152" s="739"/>
      <c r="E152" s="762"/>
      <c r="F152" s="738"/>
      <c r="G152" s="762"/>
      <c r="H152" s="94">
        <f t="shared" si="7"/>
        <v>0</v>
      </c>
      <c r="I152" s="1989"/>
      <c r="J152" s="1990"/>
      <c r="K152" s="1986"/>
      <c r="L152" s="1988"/>
      <c r="M152" s="38"/>
    </row>
    <row r="153" spans="1:15" ht="12" customHeight="1" thickTop="1" thickBot="1">
      <c r="A153" s="1982"/>
      <c r="B153" s="741"/>
      <c r="C153" s="740"/>
      <c r="D153" s="740"/>
      <c r="E153" s="763"/>
      <c r="F153" s="741"/>
      <c r="G153" s="763"/>
      <c r="H153" s="95">
        <f t="shared" si="7"/>
        <v>0</v>
      </c>
      <c r="I153" s="1991"/>
      <c r="J153" s="1992"/>
      <c r="K153" s="1987"/>
      <c r="L153" s="1988"/>
      <c r="M153" s="38"/>
    </row>
    <row r="154" spans="1:15" ht="12" customHeight="1" thickTop="1" thickBot="1">
      <c r="A154" s="1980" t="s">
        <v>1823</v>
      </c>
      <c r="B154" s="681"/>
      <c r="C154" s="742"/>
      <c r="D154" s="742"/>
      <c r="E154" s="764"/>
      <c r="F154" s="743"/>
      <c r="G154" s="764"/>
      <c r="H154" s="96">
        <f t="shared" si="7"/>
        <v>0</v>
      </c>
      <c r="I154" s="1983" t="s">
        <v>526</v>
      </c>
      <c r="J154" s="1984"/>
      <c r="K154" s="1985" t="s">
        <v>2087</v>
      </c>
      <c r="L154" s="1988" t="e">
        <f>ROUNDDOWN(I155/I157,2)</f>
        <v>#DIV/0!</v>
      </c>
      <c r="M154" s="38"/>
    </row>
    <row r="155" spans="1:15" ht="12" customHeight="1" thickTop="1" thickBot="1">
      <c r="A155" s="1981"/>
      <c r="B155" s="738"/>
      <c r="C155" s="739"/>
      <c r="D155" s="739"/>
      <c r="E155" s="762"/>
      <c r="F155" s="738"/>
      <c r="G155" s="762"/>
      <c r="H155" s="94">
        <f t="shared" si="7"/>
        <v>0</v>
      </c>
      <c r="I155" s="1989">
        <f>SUM(H154:H156)</f>
        <v>0</v>
      </c>
      <c r="J155" s="1990"/>
      <c r="K155" s="1986"/>
      <c r="L155" s="1988"/>
      <c r="M155" s="38"/>
    </row>
    <row r="156" spans="1:15" ht="12" customHeight="1" thickTop="1" thickBot="1">
      <c r="A156" s="1982"/>
      <c r="B156" s="741"/>
      <c r="C156" s="740"/>
      <c r="D156" s="740"/>
      <c r="E156" s="763"/>
      <c r="F156" s="741"/>
      <c r="G156" s="763"/>
      <c r="H156" s="95">
        <f t="shared" si="7"/>
        <v>0</v>
      </c>
      <c r="I156" s="1991"/>
      <c r="J156" s="1992"/>
      <c r="K156" s="1987"/>
      <c r="L156" s="97" t="e">
        <f>IF(L154=0,"-",IF(L154-$I$1/100&lt;0,0,IF(L154=1,1,L154-$I$1/100)))</f>
        <v>#DIV/0!</v>
      </c>
      <c r="M156" s="38"/>
    </row>
    <row r="157" spans="1:15" ht="12" customHeight="1" thickTop="1" thickBot="1">
      <c r="A157" s="47"/>
      <c r="B157" s="38"/>
      <c r="C157" s="38"/>
      <c r="D157" s="38"/>
      <c r="E157" s="38"/>
      <c r="F157" s="38"/>
      <c r="G157" s="1993" t="s">
        <v>527</v>
      </c>
      <c r="H157" s="1994"/>
      <c r="I157" s="1995">
        <f>SUM(I129,I134,I141,I148,I155)</f>
        <v>0</v>
      </c>
      <c r="J157" s="1996"/>
      <c r="K157" s="38"/>
      <c r="L157" s="97"/>
      <c r="M157" s="38"/>
    </row>
    <row r="158" spans="1:15" ht="12" customHeight="1" thickTop="1" thickBot="1">
      <c r="A158" s="47"/>
      <c r="B158" s="38"/>
      <c r="C158" s="38"/>
      <c r="D158" s="38"/>
      <c r="E158" s="38"/>
      <c r="F158" s="38"/>
      <c r="G158" s="47"/>
      <c r="H158" s="47"/>
      <c r="I158" s="986"/>
      <c r="J158" s="986"/>
      <c r="K158" s="38"/>
      <c r="L158" s="992"/>
      <c r="M158" s="38"/>
      <c r="N158" s="997"/>
      <c r="O158" s="997"/>
    </row>
    <row r="159" spans="1:15" ht="36" customHeight="1">
      <c r="A159" s="38"/>
      <c r="B159" s="38"/>
      <c r="C159" s="38"/>
      <c r="D159" s="38"/>
      <c r="E159" s="38"/>
      <c r="F159" s="38"/>
      <c r="G159" s="38"/>
      <c r="H159" s="38"/>
      <c r="I159" s="38"/>
      <c r="J159" s="38"/>
      <c r="K159" s="38"/>
      <c r="L159" s="38"/>
      <c r="M159" s="38"/>
    </row>
    <row r="160" spans="1:15" ht="12" customHeight="1" thickBot="1">
      <c r="A160" s="38"/>
      <c r="B160" s="38"/>
      <c r="C160" s="38"/>
      <c r="D160" s="38"/>
      <c r="E160" s="38"/>
      <c r="F160" s="38"/>
      <c r="G160" s="38"/>
      <c r="H160" s="38"/>
      <c r="I160" s="38"/>
      <c r="J160" s="38"/>
      <c r="K160" s="38"/>
      <c r="L160" s="38"/>
      <c r="M160" s="38"/>
    </row>
    <row r="161" spans="1:31" ht="24" customHeight="1" thickTop="1" thickBot="1">
      <c r="A161" s="994" t="s">
        <v>2208</v>
      </c>
      <c r="B161" s="678"/>
      <c r="C161" s="678"/>
      <c r="D161" s="678"/>
      <c r="E161" s="678"/>
      <c r="F161" s="678"/>
      <c r="G161" s="678"/>
      <c r="H161" s="678"/>
      <c r="I161" s="678"/>
      <c r="J161" s="678"/>
      <c r="K161" s="678"/>
      <c r="L161" s="678"/>
      <c r="M161" s="38"/>
      <c r="X161" s="2007" t="s">
        <v>668</v>
      </c>
      <c r="Y161" s="2007"/>
      <c r="Z161" s="2007"/>
      <c r="AA161" s="2007"/>
      <c r="AB161" s="2007"/>
    </row>
    <row r="162" spans="1:31" ht="12" customHeight="1" thickTop="1">
      <c r="A162" s="2008" t="s">
        <v>1147</v>
      </c>
      <c r="B162" s="85" t="s">
        <v>1148</v>
      </c>
      <c r="C162" s="761"/>
      <c r="D162" s="761"/>
      <c r="E162" s="761"/>
      <c r="F162" s="761"/>
      <c r="G162" s="761"/>
      <c r="H162" s="761"/>
      <c r="I162" s="761"/>
      <c r="J162" s="761"/>
      <c r="K162" s="2010"/>
      <c r="L162" s="2011"/>
      <c r="M162" s="38"/>
      <c r="O162" s="9" t="s">
        <v>1564</v>
      </c>
      <c r="P162" s="10" t="s">
        <v>573</v>
      </c>
      <c r="Q162" s="11" t="s">
        <v>1149</v>
      </c>
      <c r="R162" s="11" t="s">
        <v>1150</v>
      </c>
      <c r="S162" s="12" t="s">
        <v>370</v>
      </c>
      <c r="T162" s="12" t="s">
        <v>371</v>
      </c>
      <c r="U162" s="12" t="s">
        <v>372</v>
      </c>
      <c r="V162" s="12" t="s">
        <v>373</v>
      </c>
      <c r="W162" s="13" t="s">
        <v>374</v>
      </c>
      <c r="X162" s="14" t="s">
        <v>370</v>
      </c>
      <c r="Y162" s="12" t="s">
        <v>371</v>
      </c>
      <c r="Z162" s="12" t="s">
        <v>372</v>
      </c>
      <c r="AA162" s="12" t="s">
        <v>373</v>
      </c>
      <c r="AB162" s="13" t="s">
        <v>374</v>
      </c>
      <c r="AE162" s="15"/>
    </row>
    <row r="163" spans="1:31" ht="12" customHeight="1">
      <c r="A163" s="2009"/>
      <c r="B163" s="86" t="s">
        <v>1152</v>
      </c>
      <c r="C163" s="679"/>
      <c r="D163" s="679"/>
      <c r="E163" s="679"/>
      <c r="F163" s="679"/>
      <c r="G163" s="679"/>
      <c r="H163" s="679"/>
      <c r="I163" s="679"/>
      <c r="J163" s="680"/>
      <c r="K163" s="2012">
        <f>SUM(C163:J163)</f>
        <v>0</v>
      </c>
      <c r="L163" s="2013"/>
      <c r="M163" s="38"/>
      <c r="O163" s="16">
        <f>B161</f>
        <v>0</v>
      </c>
      <c r="P163" s="17" t="e">
        <f>L165</f>
        <v>#DIV/0!</v>
      </c>
      <c r="Q163" s="18">
        <f>K163</f>
        <v>0</v>
      </c>
      <c r="R163" s="18">
        <f>I197</f>
        <v>0</v>
      </c>
      <c r="S163" s="17" t="e">
        <f>L170</f>
        <v>#DIV/0!</v>
      </c>
      <c r="T163" s="17" t="e">
        <f>L176</f>
        <v>#DIV/0!</v>
      </c>
      <c r="U163" s="17" t="e">
        <f>L183</f>
        <v>#DIV/0!</v>
      </c>
      <c r="V163" s="17" t="e">
        <f>L190</f>
        <v>#DIV/0!</v>
      </c>
      <c r="W163" s="19" t="e">
        <f>L196</f>
        <v>#DIV/0!</v>
      </c>
      <c r="X163" s="20">
        <f>I169</f>
        <v>0</v>
      </c>
      <c r="Y163" s="21">
        <f>I174</f>
        <v>0</v>
      </c>
      <c r="Z163" s="21">
        <f>I181</f>
        <v>0</v>
      </c>
      <c r="AA163" s="21">
        <f>I188</f>
        <v>0</v>
      </c>
      <c r="AB163" s="22">
        <f>I195</f>
        <v>0</v>
      </c>
    </row>
    <row r="164" spans="1:31" ht="12" customHeight="1" thickBot="1">
      <c r="A164" s="1999"/>
      <c r="B164" s="86" t="s">
        <v>1154</v>
      </c>
      <c r="C164" s="87">
        <f>C163/1.65</f>
        <v>0</v>
      </c>
      <c r="D164" s="87">
        <f t="shared" ref="D164:J164" si="8">D163/1.65</f>
        <v>0</v>
      </c>
      <c r="E164" s="87">
        <f t="shared" si="8"/>
        <v>0</v>
      </c>
      <c r="F164" s="87">
        <f t="shared" si="8"/>
        <v>0</v>
      </c>
      <c r="G164" s="87">
        <f t="shared" si="8"/>
        <v>0</v>
      </c>
      <c r="H164" s="87">
        <f t="shared" si="8"/>
        <v>0</v>
      </c>
      <c r="I164" s="87">
        <f t="shared" si="8"/>
        <v>0</v>
      </c>
      <c r="J164" s="87">
        <f t="shared" si="8"/>
        <v>0</v>
      </c>
      <c r="K164" s="23" t="s">
        <v>1155</v>
      </c>
      <c r="L164" s="24" t="s">
        <v>1156</v>
      </c>
      <c r="M164" s="38"/>
      <c r="O164" s="25">
        <f>C161</f>
        <v>0</v>
      </c>
      <c r="P164" s="26" t="e">
        <f>L165</f>
        <v>#DIV/0!</v>
      </c>
      <c r="Q164" s="27">
        <f>K163</f>
        <v>0</v>
      </c>
      <c r="R164" s="27">
        <f>I197</f>
        <v>0</v>
      </c>
      <c r="S164" s="26" t="e">
        <f>L170</f>
        <v>#DIV/0!</v>
      </c>
      <c r="T164" s="26" t="e">
        <f>L176</f>
        <v>#DIV/0!</v>
      </c>
      <c r="U164" s="26" t="e">
        <f>L183</f>
        <v>#DIV/0!</v>
      </c>
      <c r="V164" s="26" t="e">
        <f>L190</f>
        <v>#DIV/0!</v>
      </c>
      <c r="W164" s="98" t="e">
        <f>L196</f>
        <v>#DIV/0!</v>
      </c>
      <c r="X164" s="28">
        <f>I169</f>
        <v>0</v>
      </c>
      <c r="Y164" s="29">
        <f>I174</f>
        <v>0</v>
      </c>
      <c r="Z164" s="29">
        <f>I181</f>
        <v>0</v>
      </c>
      <c r="AA164" s="29">
        <f>I188</f>
        <v>0</v>
      </c>
      <c r="AB164" s="30">
        <f>I195</f>
        <v>0</v>
      </c>
    </row>
    <row r="165" spans="1:31" ht="12" customHeight="1" thickTop="1" thickBot="1">
      <c r="A165" s="2014" t="s">
        <v>1735</v>
      </c>
      <c r="B165" s="2015"/>
      <c r="C165" s="2015"/>
      <c r="D165" s="2015"/>
      <c r="E165" s="2016"/>
      <c r="F165" s="88">
        <f>I197</f>
        <v>0</v>
      </c>
      <c r="G165" s="89" t="s">
        <v>1736</v>
      </c>
      <c r="H165" s="90">
        <f>K163</f>
        <v>0</v>
      </c>
      <c r="I165" s="89" t="s">
        <v>798</v>
      </c>
      <c r="J165" s="89" t="s">
        <v>1738</v>
      </c>
      <c r="K165" s="91" t="e">
        <f>ROUNDDOWN(I197/K163,2)</f>
        <v>#DIV/0!</v>
      </c>
      <c r="L165" s="91" t="e">
        <f>K165-$I$1/100</f>
        <v>#DIV/0!</v>
      </c>
      <c r="M165" s="38"/>
      <c r="O165" s="25">
        <f>D161</f>
        <v>0</v>
      </c>
      <c r="P165" s="26" t="e">
        <f>L165</f>
        <v>#DIV/0!</v>
      </c>
      <c r="Q165" s="27">
        <f>K163</f>
        <v>0</v>
      </c>
      <c r="R165" s="27">
        <f>I197</f>
        <v>0</v>
      </c>
      <c r="S165" s="26" t="e">
        <f>L170</f>
        <v>#DIV/0!</v>
      </c>
      <c r="T165" s="26" t="e">
        <f>L176</f>
        <v>#DIV/0!</v>
      </c>
      <c r="U165" s="26" t="e">
        <f>L183</f>
        <v>#DIV/0!</v>
      </c>
      <c r="V165" s="26" t="e">
        <f>L190</f>
        <v>#DIV/0!</v>
      </c>
      <c r="W165" s="98" t="e">
        <f>L196</f>
        <v>#DIV/0!</v>
      </c>
      <c r="X165" s="28">
        <f>I169</f>
        <v>0</v>
      </c>
      <c r="Y165" s="29">
        <f>I174</f>
        <v>0</v>
      </c>
      <c r="Z165" s="29">
        <f>I181</f>
        <v>0</v>
      </c>
      <c r="AA165" s="29">
        <f>I188</f>
        <v>0</v>
      </c>
      <c r="AB165" s="30">
        <f>I195</f>
        <v>0</v>
      </c>
    </row>
    <row r="166" spans="1:31" ht="12" customHeight="1" thickTop="1">
      <c r="A166" s="38"/>
      <c r="B166" s="38"/>
      <c r="C166" s="38"/>
      <c r="D166" s="38"/>
      <c r="E166" s="38"/>
      <c r="F166" s="38"/>
      <c r="G166" s="38"/>
      <c r="H166" s="38"/>
      <c r="I166" s="38"/>
      <c r="J166" s="38"/>
      <c r="K166" s="63"/>
      <c r="L166" s="92"/>
      <c r="M166" s="38"/>
      <c r="O166" s="25">
        <f>E161</f>
        <v>0</v>
      </c>
      <c r="P166" s="26" t="e">
        <f>L165</f>
        <v>#DIV/0!</v>
      </c>
      <c r="Q166" s="27">
        <f>K163</f>
        <v>0</v>
      </c>
      <c r="R166" s="27">
        <f>I197</f>
        <v>0</v>
      </c>
      <c r="S166" s="26" t="e">
        <f>L170</f>
        <v>#DIV/0!</v>
      </c>
      <c r="T166" s="26" t="e">
        <f>L176</f>
        <v>#DIV/0!</v>
      </c>
      <c r="U166" s="26" t="e">
        <f>L183</f>
        <v>#DIV/0!</v>
      </c>
      <c r="V166" s="26" t="e">
        <f>L190</f>
        <v>#DIV/0!</v>
      </c>
      <c r="W166" s="98" t="e">
        <f>L196</f>
        <v>#DIV/0!</v>
      </c>
      <c r="X166" s="28">
        <f>I169</f>
        <v>0</v>
      </c>
      <c r="Y166" s="29">
        <f>I174</f>
        <v>0</v>
      </c>
      <c r="Z166" s="29">
        <f>I181</f>
        <v>0</v>
      </c>
      <c r="AA166" s="29">
        <f>I188</f>
        <v>0</v>
      </c>
      <c r="AB166" s="30">
        <f>I195</f>
        <v>0</v>
      </c>
    </row>
    <row r="167" spans="1:31" ht="12" customHeight="1" thickBot="1">
      <c r="A167" s="93"/>
      <c r="B167" s="31" t="s">
        <v>29</v>
      </c>
      <c r="C167" s="31" t="s">
        <v>30</v>
      </c>
      <c r="D167" s="31" t="s">
        <v>31</v>
      </c>
      <c r="E167" s="31" t="s">
        <v>484</v>
      </c>
      <c r="F167" s="31" t="s">
        <v>32</v>
      </c>
      <c r="G167" s="31" t="s">
        <v>33</v>
      </c>
      <c r="H167" s="31" t="s">
        <v>34</v>
      </c>
      <c r="I167" s="1981" t="s">
        <v>35</v>
      </c>
      <c r="J167" s="2017"/>
      <c r="K167" s="2018" t="s">
        <v>36</v>
      </c>
      <c r="L167" s="2019"/>
      <c r="M167" s="38"/>
      <c r="O167" s="25">
        <f>F161</f>
        <v>0</v>
      </c>
      <c r="P167" s="26" t="e">
        <f>L165</f>
        <v>#DIV/0!</v>
      </c>
      <c r="Q167" s="27">
        <f>K163</f>
        <v>0</v>
      </c>
      <c r="R167" s="27">
        <f>I197</f>
        <v>0</v>
      </c>
      <c r="S167" s="26" t="e">
        <f>L170</f>
        <v>#DIV/0!</v>
      </c>
      <c r="T167" s="26" t="e">
        <f>L176</f>
        <v>#DIV/0!</v>
      </c>
      <c r="U167" s="26" t="e">
        <f>L183</f>
        <v>#DIV/0!</v>
      </c>
      <c r="V167" s="26" t="e">
        <f>L190</f>
        <v>#DIV/0!</v>
      </c>
      <c r="W167" s="98" t="e">
        <f>L196</f>
        <v>#DIV/0!</v>
      </c>
      <c r="X167" s="28">
        <f>I169</f>
        <v>0</v>
      </c>
      <c r="Y167" s="29">
        <f>I174</f>
        <v>0</v>
      </c>
      <c r="Z167" s="29">
        <f>I181</f>
        <v>0</v>
      </c>
      <c r="AA167" s="29">
        <f>I188</f>
        <v>0</v>
      </c>
      <c r="AB167" s="30">
        <f>I195</f>
        <v>0</v>
      </c>
    </row>
    <row r="168" spans="1:31" ht="12" customHeight="1" thickTop="1">
      <c r="A168" s="1981" t="s">
        <v>1811</v>
      </c>
      <c r="B168" s="738"/>
      <c r="C168" s="739"/>
      <c r="D168" s="739"/>
      <c r="E168" s="762"/>
      <c r="F168" s="738"/>
      <c r="G168" s="762"/>
      <c r="H168" s="94">
        <f t="shared" ref="H168:H196" si="9">ROUNDDOWN(C168*D168,2)</f>
        <v>0</v>
      </c>
      <c r="I168" s="1616" t="s">
        <v>1739</v>
      </c>
      <c r="J168" s="1617"/>
      <c r="K168" s="2003" t="s">
        <v>2083</v>
      </c>
      <c r="L168" s="2004" t="e">
        <f>ROUNDDOWN(I169/I197,2)</f>
        <v>#DIV/0!</v>
      </c>
      <c r="M168" s="38"/>
      <c r="O168" s="25">
        <f>G161</f>
        <v>0</v>
      </c>
      <c r="P168" s="26" t="e">
        <f>L165</f>
        <v>#DIV/0!</v>
      </c>
      <c r="Q168" s="27">
        <f>K163</f>
        <v>0</v>
      </c>
      <c r="R168" s="27">
        <f>I197</f>
        <v>0</v>
      </c>
      <c r="S168" s="26" t="e">
        <f>L170</f>
        <v>#DIV/0!</v>
      </c>
      <c r="T168" s="26" t="e">
        <f>L176</f>
        <v>#DIV/0!</v>
      </c>
      <c r="U168" s="26" t="e">
        <f>L183</f>
        <v>#DIV/0!</v>
      </c>
      <c r="V168" s="26" t="e">
        <f>L190</f>
        <v>#DIV/0!</v>
      </c>
      <c r="W168" s="98" t="e">
        <f>L196</f>
        <v>#DIV/0!</v>
      </c>
      <c r="X168" s="28">
        <f>I169</f>
        <v>0</v>
      </c>
      <c r="Y168" s="29">
        <f>I174</f>
        <v>0</v>
      </c>
      <c r="Z168" s="29">
        <f>I181</f>
        <v>0</v>
      </c>
      <c r="AA168" s="29">
        <f>I188</f>
        <v>0</v>
      </c>
      <c r="AB168" s="30">
        <f>I195</f>
        <v>0</v>
      </c>
    </row>
    <row r="169" spans="1:31" ht="12" customHeight="1" thickBot="1">
      <c r="A169" s="1981"/>
      <c r="B169" s="738"/>
      <c r="C169" s="739"/>
      <c r="D169" s="739"/>
      <c r="E169" s="762"/>
      <c r="F169" s="738"/>
      <c r="G169" s="762"/>
      <c r="H169" s="94">
        <f t="shared" si="9"/>
        <v>0</v>
      </c>
      <c r="I169" s="1989">
        <f>SUM(H168:H172)</f>
        <v>0</v>
      </c>
      <c r="J169" s="1990"/>
      <c r="K169" s="1986"/>
      <c r="L169" s="2005"/>
      <c r="M169" s="38"/>
      <c r="O169" s="25">
        <f>H161</f>
        <v>0</v>
      </c>
      <c r="P169" s="26" t="e">
        <f>L165</f>
        <v>#DIV/0!</v>
      </c>
      <c r="Q169" s="27">
        <f>K163</f>
        <v>0</v>
      </c>
      <c r="R169" s="27">
        <f>I197</f>
        <v>0</v>
      </c>
      <c r="S169" s="26" t="e">
        <f>L170</f>
        <v>#DIV/0!</v>
      </c>
      <c r="T169" s="26" t="e">
        <f>L176</f>
        <v>#DIV/0!</v>
      </c>
      <c r="U169" s="26" t="e">
        <f>L183</f>
        <v>#DIV/0!</v>
      </c>
      <c r="V169" s="26" t="e">
        <f>L190</f>
        <v>#DIV/0!</v>
      </c>
      <c r="W169" s="98" t="e">
        <f>L196</f>
        <v>#DIV/0!</v>
      </c>
      <c r="X169" s="28">
        <f>I169</f>
        <v>0</v>
      </c>
      <c r="Y169" s="29">
        <f>I174</f>
        <v>0</v>
      </c>
      <c r="Z169" s="29">
        <f>I181</f>
        <v>0</v>
      </c>
      <c r="AA169" s="29">
        <f>I188</f>
        <v>0</v>
      </c>
      <c r="AB169" s="30">
        <f>I195</f>
        <v>0</v>
      </c>
    </row>
    <row r="170" spans="1:31" ht="12" customHeight="1" thickTop="1">
      <c r="A170" s="1981"/>
      <c r="B170" s="738"/>
      <c r="C170" s="739"/>
      <c r="D170" s="739"/>
      <c r="E170" s="762"/>
      <c r="F170" s="738"/>
      <c r="G170" s="762"/>
      <c r="H170" s="94">
        <f t="shared" si="9"/>
        <v>0</v>
      </c>
      <c r="I170" s="1989"/>
      <c r="J170" s="1990"/>
      <c r="K170" s="1986"/>
      <c r="L170" s="2004" t="e">
        <f>IF(L168=0,"-",IF(L168-$I$1/100&lt;0,0,IF(L168=1,1,L168-$I$1/100)))</f>
        <v>#DIV/0!</v>
      </c>
      <c r="M170" s="38"/>
      <c r="O170" s="25">
        <f>I161</f>
        <v>0</v>
      </c>
      <c r="P170" s="26" t="e">
        <f>L165</f>
        <v>#DIV/0!</v>
      </c>
      <c r="Q170" s="27">
        <f>K163</f>
        <v>0</v>
      </c>
      <c r="R170" s="27">
        <f>I197</f>
        <v>0</v>
      </c>
      <c r="S170" s="26" t="e">
        <f>L170</f>
        <v>#DIV/0!</v>
      </c>
      <c r="T170" s="26" t="e">
        <f>L176</f>
        <v>#DIV/0!</v>
      </c>
      <c r="U170" s="26" t="e">
        <f>L183</f>
        <v>#DIV/0!</v>
      </c>
      <c r="V170" s="26" t="e">
        <f>L190</f>
        <v>#DIV/0!</v>
      </c>
      <c r="W170" s="98" t="e">
        <f>L196</f>
        <v>#DIV/0!</v>
      </c>
      <c r="X170" s="28">
        <f>I169</f>
        <v>0</v>
      </c>
      <c r="Y170" s="29">
        <f>I174</f>
        <v>0</v>
      </c>
      <c r="Z170" s="29">
        <f>I181</f>
        <v>0</v>
      </c>
      <c r="AA170" s="29">
        <f>I188</f>
        <v>0</v>
      </c>
      <c r="AB170" s="30">
        <f>I195</f>
        <v>0</v>
      </c>
    </row>
    <row r="171" spans="1:31" ht="12" customHeight="1">
      <c r="A171" s="1981"/>
      <c r="B171" s="738"/>
      <c r="C171" s="739"/>
      <c r="D171" s="739"/>
      <c r="E171" s="762"/>
      <c r="F171" s="738"/>
      <c r="G171" s="762"/>
      <c r="H171" s="94">
        <f t="shared" si="9"/>
        <v>0</v>
      </c>
      <c r="I171" s="1989"/>
      <c r="J171" s="1990"/>
      <c r="K171" s="1986"/>
      <c r="L171" s="2006"/>
      <c r="M171" s="38"/>
      <c r="O171" s="25">
        <f>J161</f>
        <v>0</v>
      </c>
      <c r="P171" s="26" t="e">
        <f>L165</f>
        <v>#DIV/0!</v>
      </c>
      <c r="Q171" s="27">
        <f>K163</f>
        <v>0</v>
      </c>
      <c r="R171" s="27">
        <f>I197</f>
        <v>0</v>
      </c>
      <c r="S171" s="26" t="e">
        <f>L170</f>
        <v>#DIV/0!</v>
      </c>
      <c r="T171" s="26" t="e">
        <f>L176</f>
        <v>#DIV/0!</v>
      </c>
      <c r="U171" s="26" t="e">
        <f>L183</f>
        <v>#DIV/0!</v>
      </c>
      <c r="V171" s="26" t="e">
        <f>L190</f>
        <v>#DIV/0!</v>
      </c>
      <c r="W171" s="98" t="e">
        <f>L196</f>
        <v>#DIV/0!</v>
      </c>
      <c r="X171" s="28">
        <f>I169</f>
        <v>0</v>
      </c>
      <c r="Y171" s="29">
        <f>I174</f>
        <v>0</v>
      </c>
      <c r="Z171" s="29">
        <f>I181</f>
        <v>0</v>
      </c>
      <c r="AA171" s="29">
        <f>I188</f>
        <v>0</v>
      </c>
      <c r="AB171" s="30">
        <f>I195</f>
        <v>0</v>
      </c>
    </row>
    <row r="172" spans="1:31" ht="12" customHeight="1" thickBot="1">
      <c r="A172" s="1982"/>
      <c r="B172" s="741"/>
      <c r="C172" s="740"/>
      <c r="D172" s="740"/>
      <c r="E172" s="763"/>
      <c r="F172" s="741"/>
      <c r="G172" s="763"/>
      <c r="H172" s="95">
        <f t="shared" si="9"/>
        <v>0</v>
      </c>
      <c r="I172" s="1991"/>
      <c r="J172" s="1992"/>
      <c r="K172" s="1987"/>
      <c r="L172" s="2005"/>
      <c r="M172" s="38"/>
      <c r="O172" s="25">
        <f>K161</f>
        <v>0</v>
      </c>
      <c r="P172" s="26" t="e">
        <f>L165</f>
        <v>#DIV/0!</v>
      </c>
      <c r="Q172" s="27">
        <f>K163</f>
        <v>0</v>
      </c>
      <c r="R172" s="27">
        <f>I197</f>
        <v>0</v>
      </c>
      <c r="S172" s="26" t="e">
        <f>L170</f>
        <v>#DIV/0!</v>
      </c>
      <c r="T172" s="26" t="e">
        <f>L176</f>
        <v>#DIV/0!</v>
      </c>
      <c r="U172" s="26" t="e">
        <f>L183</f>
        <v>#DIV/0!</v>
      </c>
      <c r="V172" s="26" t="e">
        <f>L190</f>
        <v>#DIV/0!</v>
      </c>
      <c r="W172" s="98" t="e">
        <f>L196</f>
        <v>#DIV/0!</v>
      </c>
      <c r="X172" s="28">
        <f>I169</f>
        <v>0</v>
      </c>
      <c r="Y172" s="29">
        <f>I174</f>
        <v>0</v>
      </c>
      <c r="Z172" s="29">
        <f>I181</f>
        <v>0</v>
      </c>
      <c r="AA172" s="29">
        <f>I188</f>
        <v>0</v>
      </c>
      <c r="AB172" s="30">
        <f>I195</f>
        <v>0</v>
      </c>
    </row>
    <row r="173" spans="1:31" ht="12" customHeight="1" thickTop="1" thickBot="1">
      <c r="A173" s="1980" t="s">
        <v>1817</v>
      </c>
      <c r="B173" s="743"/>
      <c r="C173" s="739"/>
      <c r="D173" s="739"/>
      <c r="E173" s="764"/>
      <c r="F173" s="743"/>
      <c r="G173" s="764"/>
      <c r="H173" s="96">
        <f t="shared" si="9"/>
        <v>0</v>
      </c>
      <c r="I173" s="1997" t="s">
        <v>1740</v>
      </c>
      <c r="J173" s="1998"/>
      <c r="K173" s="1985" t="s">
        <v>2084</v>
      </c>
      <c r="L173" s="1988" t="e">
        <f>ROUNDDOWN(I174/I197,2)</f>
        <v>#DIV/0!</v>
      </c>
      <c r="M173" s="38"/>
      <c r="O173" s="32">
        <f>L161</f>
        <v>0</v>
      </c>
      <c r="P173" s="33" t="e">
        <f>L165</f>
        <v>#DIV/0!</v>
      </c>
      <c r="Q173" s="34">
        <f>K163</f>
        <v>0</v>
      </c>
      <c r="R173" s="34">
        <f>I197</f>
        <v>0</v>
      </c>
      <c r="S173" s="33" t="e">
        <f>L170</f>
        <v>#DIV/0!</v>
      </c>
      <c r="T173" s="33" t="e">
        <f>L176</f>
        <v>#DIV/0!</v>
      </c>
      <c r="U173" s="33" t="e">
        <f>L183</f>
        <v>#DIV/0!</v>
      </c>
      <c r="V173" s="33" t="e">
        <f>L190</f>
        <v>#DIV/0!</v>
      </c>
      <c r="W173" s="99" t="e">
        <f>L196</f>
        <v>#DIV/0!</v>
      </c>
      <c r="X173" s="35">
        <f>I169</f>
        <v>0</v>
      </c>
      <c r="Y173" s="36">
        <f>I174</f>
        <v>0</v>
      </c>
      <c r="Z173" s="36">
        <f>I181</f>
        <v>0</v>
      </c>
      <c r="AA173" s="36">
        <f>I188</f>
        <v>0</v>
      </c>
      <c r="AB173" s="37">
        <f>I195</f>
        <v>0</v>
      </c>
    </row>
    <row r="174" spans="1:31" ht="12" customHeight="1" thickTop="1" thickBot="1">
      <c r="A174" s="1981"/>
      <c r="B174" s="738"/>
      <c r="C174" s="739"/>
      <c r="D174" s="739"/>
      <c r="E174" s="762"/>
      <c r="F174" s="738"/>
      <c r="G174" s="762"/>
      <c r="H174" s="94">
        <f t="shared" si="9"/>
        <v>0</v>
      </c>
      <c r="I174" s="1989">
        <f>SUM(H173:H179)</f>
        <v>0</v>
      </c>
      <c r="J174" s="1990"/>
      <c r="K174" s="1986"/>
      <c r="L174" s="1988"/>
      <c r="M174" s="38"/>
    </row>
    <row r="175" spans="1:31" ht="12" customHeight="1" thickTop="1" thickBot="1">
      <c r="A175" s="1981"/>
      <c r="B175" s="738"/>
      <c r="C175" s="739"/>
      <c r="D175" s="739"/>
      <c r="E175" s="762"/>
      <c r="F175" s="738"/>
      <c r="G175" s="762"/>
      <c r="H175" s="94">
        <f t="shared" si="9"/>
        <v>0</v>
      </c>
      <c r="I175" s="1989"/>
      <c r="J175" s="1990"/>
      <c r="K175" s="1986"/>
      <c r="L175" s="1988"/>
      <c r="M175" s="38"/>
    </row>
    <row r="176" spans="1:31" ht="12" customHeight="1" thickTop="1" thickBot="1">
      <c r="A176" s="1981"/>
      <c r="B176" s="738"/>
      <c r="C176" s="739"/>
      <c r="D176" s="739"/>
      <c r="E176" s="762"/>
      <c r="F176" s="738"/>
      <c r="G176" s="762"/>
      <c r="H176" s="94">
        <f t="shared" si="9"/>
        <v>0</v>
      </c>
      <c r="I176" s="1989"/>
      <c r="J176" s="1990"/>
      <c r="K176" s="1986"/>
      <c r="L176" s="1988" t="e">
        <f>IF(L173=0,"-",IF(L173-$I$1/100&lt;0,0,IF(L173=1,1,L173-$I$1/100)))</f>
        <v>#DIV/0!</v>
      </c>
      <c r="M176" s="38"/>
    </row>
    <row r="177" spans="1:13" ht="12" customHeight="1" thickTop="1" thickBot="1">
      <c r="A177" s="1981"/>
      <c r="B177" s="738"/>
      <c r="C177" s="739"/>
      <c r="D177" s="739"/>
      <c r="E177" s="762"/>
      <c r="F177" s="738"/>
      <c r="G177" s="762"/>
      <c r="H177" s="94">
        <f t="shared" si="9"/>
        <v>0</v>
      </c>
      <c r="I177" s="1989"/>
      <c r="J177" s="1990"/>
      <c r="K177" s="1986"/>
      <c r="L177" s="1988"/>
      <c r="M177" s="38"/>
    </row>
    <row r="178" spans="1:13" ht="12" customHeight="1" thickTop="1" thickBot="1">
      <c r="A178" s="1981"/>
      <c r="B178" s="738"/>
      <c r="C178" s="739"/>
      <c r="D178" s="739"/>
      <c r="E178" s="762"/>
      <c r="F178" s="738"/>
      <c r="G178" s="762"/>
      <c r="H178" s="94">
        <f t="shared" si="9"/>
        <v>0</v>
      </c>
      <c r="I178" s="1989"/>
      <c r="J178" s="1990"/>
      <c r="K178" s="1986"/>
      <c r="L178" s="1988"/>
      <c r="M178" s="38"/>
    </row>
    <row r="179" spans="1:13" ht="12" customHeight="1" thickTop="1" thickBot="1">
      <c r="A179" s="1982"/>
      <c r="B179" s="741"/>
      <c r="C179" s="740"/>
      <c r="D179" s="740"/>
      <c r="E179" s="763"/>
      <c r="F179" s="741"/>
      <c r="G179" s="763"/>
      <c r="H179" s="95">
        <f t="shared" si="9"/>
        <v>0</v>
      </c>
      <c r="I179" s="1991"/>
      <c r="J179" s="1992"/>
      <c r="K179" s="1987"/>
      <c r="L179" s="1988"/>
      <c r="M179" s="38"/>
    </row>
    <row r="180" spans="1:13" ht="12" customHeight="1" thickTop="1" thickBot="1">
      <c r="A180" s="1999" t="s">
        <v>1821</v>
      </c>
      <c r="B180" s="743"/>
      <c r="C180" s="742"/>
      <c r="D180" s="742"/>
      <c r="E180" s="764"/>
      <c r="F180" s="743"/>
      <c r="G180" s="764"/>
      <c r="H180" s="96">
        <f t="shared" si="9"/>
        <v>0</v>
      </c>
      <c r="I180" s="1983" t="s">
        <v>1741</v>
      </c>
      <c r="J180" s="1984"/>
      <c r="K180" s="2001" t="s">
        <v>2085</v>
      </c>
      <c r="L180" s="1988" t="e">
        <f>ROUNDDOWN(I181/I197,2)</f>
        <v>#DIV/0!</v>
      </c>
      <c r="M180" s="38"/>
    </row>
    <row r="181" spans="1:13" ht="12" customHeight="1" thickTop="1" thickBot="1">
      <c r="A181" s="1981"/>
      <c r="B181" s="738"/>
      <c r="C181" s="739"/>
      <c r="D181" s="739"/>
      <c r="E181" s="762"/>
      <c r="F181" s="738"/>
      <c r="G181" s="762"/>
      <c r="H181" s="94">
        <f t="shared" si="9"/>
        <v>0</v>
      </c>
      <c r="I181" s="1989">
        <f>SUM(H180:H186)</f>
        <v>0</v>
      </c>
      <c r="J181" s="1990"/>
      <c r="K181" s="1986"/>
      <c r="L181" s="1988"/>
      <c r="M181" s="38"/>
    </row>
    <row r="182" spans="1:13" ht="12" customHeight="1" thickTop="1" thickBot="1">
      <c r="A182" s="1981"/>
      <c r="B182" s="738"/>
      <c r="C182" s="739"/>
      <c r="D182" s="739"/>
      <c r="E182" s="762"/>
      <c r="F182" s="738"/>
      <c r="G182" s="762"/>
      <c r="H182" s="94">
        <f t="shared" si="9"/>
        <v>0</v>
      </c>
      <c r="I182" s="1989"/>
      <c r="J182" s="1990"/>
      <c r="K182" s="1986"/>
      <c r="L182" s="1988"/>
      <c r="M182" s="38"/>
    </row>
    <row r="183" spans="1:13" ht="12" customHeight="1" thickTop="1" thickBot="1">
      <c r="A183" s="1981"/>
      <c r="B183" s="738"/>
      <c r="C183" s="739"/>
      <c r="D183" s="739"/>
      <c r="E183" s="762"/>
      <c r="F183" s="738"/>
      <c r="G183" s="762"/>
      <c r="H183" s="94">
        <f t="shared" si="9"/>
        <v>0</v>
      </c>
      <c r="I183" s="1989"/>
      <c r="J183" s="1990"/>
      <c r="K183" s="1986"/>
      <c r="L183" s="1988" t="e">
        <f>IF(L180=0,"-",IF(L180-$I$1/100&lt;0,0,IF(L180=1,1,L180-$I$1/100)))</f>
        <v>#DIV/0!</v>
      </c>
      <c r="M183" s="38"/>
    </row>
    <row r="184" spans="1:13" ht="12" customHeight="1" thickTop="1" thickBot="1">
      <c r="A184" s="1981"/>
      <c r="B184" s="738"/>
      <c r="C184" s="739"/>
      <c r="D184" s="739"/>
      <c r="E184" s="762"/>
      <c r="F184" s="738"/>
      <c r="G184" s="762"/>
      <c r="H184" s="94">
        <f t="shared" si="9"/>
        <v>0</v>
      </c>
      <c r="I184" s="1989"/>
      <c r="J184" s="1990"/>
      <c r="K184" s="1986"/>
      <c r="L184" s="1988"/>
      <c r="M184" s="38"/>
    </row>
    <row r="185" spans="1:13" ht="12" customHeight="1" thickTop="1" thickBot="1">
      <c r="A185" s="1981"/>
      <c r="B185" s="738"/>
      <c r="C185" s="739"/>
      <c r="D185" s="739"/>
      <c r="E185" s="762"/>
      <c r="F185" s="738"/>
      <c r="G185" s="762"/>
      <c r="H185" s="94">
        <f t="shared" si="9"/>
        <v>0</v>
      </c>
      <c r="I185" s="1989"/>
      <c r="J185" s="1990"/>
      <c r="K185" s="1986"/>
      <c r="L185" s="1988"/>
      <c r="M185" s="38"/>
    </row>
    <row r="186" spans="1:13" ht="12" customHeight="1" thickTop="1" thickBot="1">
      <c r="A186" s="2000"/>
      <c r="B186" s="744"/>
      <c r="C186" s="740"/>
      <c r="D186" s="740"/>
      <c r="E186" s="763"/>
      <c r="F186" s="741"/>
      <c r="G186" s="763"/>
      <c r="H186" s="95">
        <f t="shared" si="9"/>
        <v>0</v>
      </c>
      <c r="I186" s="1989"/>
      <c r="J186" s="1990"/>
      <c r="K186" s="2002"/>
      <c r="L186" s="1988"/>
      <c r="M186" s="38"/>
    </row>
    <row r="187" spans="1:13" ht="12" customHeight="1" thickTop="1" thickBot="1">
      <c r="A187" s="1980" t="s">
        <v>1822</v>
      </c>
      <c r="B187" s="745"/>
      <c r="C187" s="742"/>
      <c r="D187" s="742"/>
      <c r="E187" s="764"/>
      <c r="F187" s="743"/>
      <c r="G187" s="764"/>
      <c r="H187" s="96">
        <f t="shared" si="9"/>
        <v>0</v>
      </c>
      <c r="I187" s="1997" t="s">
        <v>1742</v>
      </c>
      <c r="J187" s="1998"/>
      <c r="K187" s="1985" t="s">
        <v>2086</v>
      </c>
      <c r="L187" s="1988" t="e">
        <f>ROUNDDOWN(I188/I197,2)</f>
        <v>#DIV/0!</v>
      </c>
      <c r="M187" s="38"/>
    </row>
    <row r="188" spans="1:13" ht="12" customHeight="1" thickTop="1" thickBot="1">
      <c r="A188" s="1981"/>
      <c r="B188" s="738"/>
      <c r="C188" s="742"/>
      <c r="D188" s="742"/>
      <c r="E188" s="762"/>
      <c r="F188" s="738"/>
      <c r="G188" s="762"/>
      <c r="H188" s="94">
        <f t="shared" si="9"/>
        <v>0</v>
      </c>
      <c r="I188" s="1989">
        <f>SUM(H187:H193)</f>
        <v>0</v>
      </c>
      <c r="J188" s="1990"/>
      <c r="K188" s="1986"/>
      <c r="L188" s="1988"/>
      <c r="M188" s="38"/>
    </row>
    <row r="189" spans="1:13" ht="12" customHeight="1" thickTop="1" thickBot="1">
      <c r="A189" s="1981"/>
      <c r="B189" s="738"/>
      <c r="C189" s="739"/>
      <c r="D189" s="739"/>
      <c r="E189" s="762"/>
      <c r="F189" s="738"/>
      <c r="G189" s="762"/>
      <c r="H189" s="94">
        <f t="shared" si="9"/>
        <v>0</v>
      </c>
      <c r="I189" s="1989"/>
      <c r="J189" s="1990"/>
      <c r="K189" s="1986"/>
      <c r="L189" s="1988"/>
      <c r="M189" s="38"/>
    </row>
    <row r="190" spans="1:13" ht="12" customHeight="1" thickTop="1" thickBot="1">
      <c r="A190" s="1981"/>
      <c r="B190" s="738"/>
      <c r="C190" s="739"/>
      <c r="D190" s="739"/>
      <c r="E190" s="762"/>
      <c r="F190" s="738"/>
      <c r="G190" s="762"/>
      <c r="H190" s="94">
        <f t="shared" si="9"/>
        <v>0</v>
      </c>
      <c r="I190" s="1989"/>
      <c r="J190" s="1990"/>
      <c r="K190" s="1986"/>
      <c r="L190" s="1988" t="e">
        <f>IF(L187=0,"-",IF(L187-$I$1/100&lt;0,0,IF(L187=1,1,L187-$I$1/100)))</f>
        <v>#DIV/0!</v>
      </c>
      <c r="M190" s="38"/>
    </row>
    <row r="191" spans="1:13" ht="12" customHeight="1" thickTop="1" thickBot="1">
      <c r="A191" s="1981"/>
      <c r="B191" s="738"/>
      <c r="C191" s="739"/>
      <c r="D191" s="739"/>
      <c r="E191" s="762"/>
      <c r="F191" s="738"/>
      <c r="G191" s="762"/>
      <c r="H191" s="94">
        <f t="shared" si="9"/>
        <v>0</v>
      </c>
      <c r="I191" s="1989"/>
      <c r="J191" s="1990"/>
      <c r="K191" s="1986"/>
      <c r="L191" s="1988"/>
      <c r="M191" s="38"/>
    </row>
    <row r="192" spans="1:13" ht="12" customHeight="1" thickTop="1" thickBot="1">
      <c r="A192" s="1981"/>
      <c r="B192" s="738"/>
      <c r="C192" s="739"/>
      <c r="D192" s="739"/>
      <c r="E192" s="762"/>
      <c r="F192" s="738"/>
      <c r="G192" s="762"/>
      <c r="H192" s="94">
        <f t="shared" si="9"/>
        <v>0</v>
      </c>
      <c r="I192" s="1989"/>
      <c r="J192" s="1990"/>
      <c r="K192" s="1986"/>
      <c r="L192" s="1988"/>
      <c r="M192" s="38"/>
    </row>
    <row r="193" spans="1:31" ht="12" customHeight="1" thickTop="1" thickBot="1">
      <c r="A193" s="1982"/>
      <c r="B193" s="741"/>
      <c r="C193" s="740"/>
      <c r="D193" s="740"/>
      <c r="E193" s="763"/>
      <c r="F193" s="741"/>
      <c r="G193" s="763"/>
      <c r="H193" s="95">
        <f t="shared" si="9"/>
        <v>0</v>
      </c>
      <c r="I193" s="1991"/>
      <c r="J193" s="1992"/>
      <c r="K193" s="1987"/>
      <c r="L193" s="1988"/>
      <c r="M193" s="38"/>
    </row>
    <row r="194" spans="1:31" ht="12" customHeight="1" thickTop="1" thickBot="1">
      <c r="A194" s="1980" t="s">
        <v>1823</v>
      </c>
      <c r="B194" s="681"/>
      <c r="C194" s="742"/>
      <c r="D194" s="742"/>
      <c r="E194" s="764"/>
      <c r="F194" s="743"/>
      <c r="G194" s="764"/>
      <c r="H194" s="96">
        <f t="shared" si="9"/>
        <v>0</v>
      </c>
      <c r="I194" s="1983" t="s">
        <v>526</v>
      </c>
      <c r="J194" s="1984"/>
      <c r="K194" s="1985" t="s">
        <v>2087</v>
      </c>
      <c r="L194" s="1988" t="e">
        <f>ROUNDDOWN(I195/I197,2)</f>
        <v>#DIV/0!</v>
      </c>
      <c r="M194" s="38"/>
    </row>
    <row r="195" spans="1:31" ht="12" customHeight="1" thickTop="1" thickBot="1">
      <c r="A195" s="1981"/>
      <c r="B195" s="738"/>
      <c r="C195" s="739"/>
      <c r="D195" s="739"/>
      <c r="E195" s="762"/>
      <c r="F195" s="738"/>
      <c r="G195" s="762"/>
      <c r="H195" s="94">
        <f t="shared" si="9"/>
        <v>0</v>
      </c>
      <c r="I195" s="1989">
        <f>SUM(H194:H196)</f>
        <v>0</v>
      </c>
      <c r="J195" s="1990"/>
      <c r="K195" s="1986"/>
      <c r="L195" s="1988"/>
      <c r="M195" s="38"/>
    </row>
    <row r="196" spans="1:31" ht="12" customHeight="1" thickTop="1" thickBot="1">
      <c r="A196" s="1982"/>
      <c r="B196" s="741"/>
      <c r="C196" s="740"/>
      <c r="D196" s="740"/>
      <c r="E196" s="763"/>
      <c r="F196" s="741"/>
      <c r="G196" s="763"/>
      <c r="H196" s="95">
        <f t="shared" si="9"/>
        <v>0</v>
      </c>
      <c r="I196" s="1991"/>
      <c r="J196" s="1992"/>
      <c r="K196" s="1987"/>
      <c r="L196" s="97" t="e">
        <f>IF(L194=0,"-",IF(L194-$I$1/100&lt;0,0,IF(L194=1,1,L194-$I$1/100)))</f>
        <v>#DIV/0!</v>
      </c>
      <c r="M196" s="38"/>
    </row>
    <row r="197" spans="1:31" ht="12" customHeight="1" thickTop="1" thickBot="1">
      <c r="A197" s="47"/>
      <c r="B197" s="38"/>
      <c r="C197" s="38"/>
      <c r="D197" s="38"/>
      <c r="E197" s="38"/>
      <c r="F197" s="38"/>
      <c r="G197" s="1993" t="s">
        <v>527</v>
      </c>
      <c r="H197" s="1994"/>
      <c r="I197" s="1995">
        <f>SUM(I169,I174,I181,I188,I195)</f>
        <v>0</v>
      </c>
      <c r="J197" s="1996"/>
      <c r="K197" s="38"/>
      <c r="L197" s="97"/>
      <c r="M197" s="38"/>
    </row>
    <row r="198" spans="1:31" ht="12" customHeight="1" thickTop="1">
      <c r="A198" s="38"/>
      <c r="B198" s="38"/>
      <c r="C198" s="38"/>
      <c r="D198" s="38"/>
      <c r="E198" s="38"/>
      <c r="F198" s="38"/>
      <c r="G198" s="38"/>
      <c r="H198" s="38"/>
      <c r="I198" s="38"/>
      <c r="J198" s="38"/>
      <c r="K198" s="38"/>
      <c r="L198" s="38"/>
      <c r="M198" s="38"/>
    </row>
    <row r="199" spans="1:31" ht="12" customHeight="1" thickBot="1">
      <c r="A199" s="38"/>
      <c r="B199" s="38"/>
      <c r="C199" s="38"/>
      <c r="D199" s="38"/>
      <c r="E199" s="38"/>
      <c r="F199" s="38"/>
      <c r="G199" s="38"/>
      <c r="H199" s="38"/>
      <c r="I199" s="38"/>
      <c r="J199" s="38"/>
      <c r="K199" s="38"/>
      <c r="L199" s="38"/>
      <c r="M199" s="38"/>
    </row>
    <row r="200" spans="1:31" ht="24" customHeight="1" thickTop="1" thickBot="1">
      <c r="A200" s="994" t="s">
        <v>2208</v>
      </c>
      <c r="B200" s="678"/>
      <c r="C200" s="678"/>
      <c r="D200" s="678"/>
      <c r="E200" s="678"/>
      <c r="F200" s="678"/>
      <c r="G200" s="678"/>
      <c r="H200" s="678"/>
      <c r="I200" s="678"/>
      <c r="J200" s="678"/>
      <c r="K200" s="678"/>
      <c r="L200" s="678"/>
      <c r="M200" s="38"/>
      <c r="X200" s="2007" t="s">
        <v>668</v>
      </c>
      <c r="Y200" s="2007"/>
      <c r="Z200" s="2007"/>
      <c r="AA200" s="2007"/>
      <c r="AB200" s="2007"/>
    </row>
    <row r="201" spans="1:31" ht="12" customHeight="1" thickTop="1">
      <c r="A201" s="2008" t="s">
        <v>1147</v>
      </c>
      <c r="B201" s="85" t="s">
        <v>1148</v>
      </c>
      <c r="C201" s="761"/>
      <c r="D201" s="761"/>
      <c r="E201" s="761"/>
      <c r="F201" s="761"/>
      <c r="G201" s="761"/>
      <c r="H201" s="761"/>
      <c r="I201" s="761"/>
      <c r="J201" s="761"/>
      <c r="K201" s="2010"/>
      <c r="L201" s="2011"/>
      <c r="M201" s="38"/>
      <c r="O201" s="9" t="s">
        <v>1564</v>
      </c>
      <c r="P201" s="10" t="s">
        <v>573</v>
      </c>
      <c r="Q201" s="11" t="s">
        <v>1149</v>
      </c>
      <c r="R201" s="11" t="s">
        <v>1150</v>
      </c>
      <c r="S201" s="12" t="s">
        <v>370</v>
      </c>
      <c r="T201" s="12" t="s">
        <v>371</v>
      </c>
      <c r="U201" s="12" t="s">
        <v>372</v>
      </c>
      <c r="V201" s="12" t="s">
        <v>373</v>
      </c>
      <c r="W201" s="13" t="s">
        <v>374</v>
      </c>
      <c r="X201" s="14" t="s">
        <v>370</v>
      </c>
      <c r="Y201" s="12" t="s">
        <v>371</v>
      </c>
      <c r="Z201" s="12" t="s">
        <v>372</v>
      </c>
      <c r="AA201" s="12" t="s">
        <v>373</v>
      </c>
      <c r="AB201" s="13" t="s">
        <v>374</v>
      </c>
      <c r="AE201" s="15"/>
    </row>
    <row r="202" spans="1:31" ht="12" customHeight="1">
      <c r="A202" s="2009"/>
      <c r="B202" s="86" t="s">
        <v>1152</v>
      </c>
      <c r="C202" s="679"/>
      <c r="D202" s="679"/>
      <c r="E202" s="679"/>
      <c r="F202" s="679"/>
      <c r="G202" s="679"/>
      <c r="H202" s="679"/>
      <c r="I202" s="679"/>
      <c r="J202" s="680"/>
      <c r="K202" s="2012">
        <f>SUM(C202:J202)</f>
        <v>0</v>
      </c>
      <c r="L202" s="2013"/>
      <c r="M202" s="38"/>
      <c r="O202" s="16">
        <f>B200</f>
        <v>0</v>
      </c>
      <c r="P202" s="17" t="e">
        <f>L204</f>
        <v>#DIV/0!</v>
      </c>
      <c r="Q202" s="18">
        <f>K202</f>
        <v>0</v>
      </c>
      <c r="R202" s="18">
        <f>I236</f>
        <v>0</v>
      </c>
      <c r="S202" s="17" t="e">
        <f>L209</f>
        <v>#DIV/0!</v>
      </c>
      <c r="T202" s="17" t="e">
        <f>L215</f>
        <v>#DIV/0!</v>
      </c>
      <c r="U202" s="17" t="e">
        <f>L222</f>
        <v>#DIV/0!</v>
      </c>
      <c r="V202" s="17" t="e">
        <f>L229</f>
        <v>#DIV/0!</v>
      </c>
      <c r="W202" s="19" t="e">
        <f>L235</f>
        <v>#DIV/0!</v>
      </c>
      <c r="X202" s="20">
        <f>I208</f>
        <v>0</v>
      </c>
      <c r="Y202" s="21">
        <f>I213</f>
        <v>0</v>
      </c>
      <c r="Z202" s="21">
        <f>I220</f>
        <v>0</v>
      </c>
      <c r="AA202" s="21">
        <f>I227</f>
        <v>0</v>
      </c>
      <c r="AB202" s="22">
        <f>I234</f>
        <v>0</v>
      </c>
    </row>
    <row r="203" spans="1:31" ht="12" customHeight="1" thickBot="1">
      <c r="A203" s="1999"/>
      <c r="B203" s="86" t="s">
        <v>1154</v>
      </c>
      <c r="C203" s="87">
        <f>C202/1.65</f>
        <v>0</v>
      </c>
      <c r="D203" s="87">
        <f t="shared" ref="D203:J203" si="10">D202/1.65</f>
        <v>0</v>
      </c>
      <c r="E203" s="87">
        <f t="shared" si="10"/>
        <v>0</v>
      </c>
      <c r="F203" s="87">
        <f t="shared" si="10"/>
        <v>0</v>
      </c>
      <c r="G203" s="87">
        <f t="shared" si="10"/>
        <v>0</v>
      </c>
      <c r="H203" s="87">
        <f t="shared" si="10"/>
        <v>0</v>
      </c>
      <c r="I203" s="87">
        <f t="shared" si="10"/>
        <v>0</v>
      </c>
      <c r="J203" s="87">
        <f t="shared" si="10"/>
        <v>0</v>
      </c>
      <c r="K203" s="23" t="s">
        <v>1155</v>
      </c>
      <c r="L203" s="24" t="s">
        <v>1156</v>
      </c>
      <c r="M203" s="38"/>
      <c r="O203" s="25">
        <f>C200</f>
        <v>0</v>
      </c>
      <c r="P203" s="26" t="e">
        <f>L204</f>
        <v>#DIV/0!</v>
      </c>
      <c r="Q203" s="27">
        <f>K202</f>
        <v>0</v>
      </c>
      <c r="R203" s="27">
        <f>I236</f>
        <v>0</v>
      </c>
      <c r="S203" s="26" t="e">
        <f>L209</f>
        <v>#DIV/0!</v>
      </c>
      <c r="T203" s="26" t="e">
        <f>L215</f>
        <v>#DIV/0!</v>
      </c>
      <c r="U203" s="26" t="e">
        <f>L222</f>
        <v>#DIV/0!</v>
      </c>
      <c r="V203" s="26" t="e">
        <f>L229</f>
        <v>#DIV/0!</v>
      </c>
      <c r="W203" s="98" t="e">
        <f>L235</f>
        <v>#DIV/0!</v>
      </c>
      <c r="X203" s="28">
        <f>I208</f>
        <v>0</v>
      </c>
      <c r="Y203" s="29">
        <f>I213</f>
        <v>0</v>
      </c>
      <c r="Z203" s="29">
        <f>I220</f>
        <v>0</v>
      </c>
      <c r="AA203" s="29">
        <f>I227</f>
        <v>0</v>
      </c>
      <c r="AB203" s="30">
        <f>I234</f>
        <v>0</v>
      </c>
    </row>
    <row r="204" spans="1:31" ht="12" customHeight="1" thickTop="1" thickBot="1">
      <c r="A204" s="2014" t="s">
        <v>1735</v>
      </c>
      <c r="B204" s="2015"/>
      <c r="C204" s="2015"/>
      <c r="D204" s="2015"/>
      <c r="E204" s="2016"/>
      <c r="F204" s="88">
        <f>I236</f>
        <v>0</v>
      </c>
      <c r="G204" s="89" t="s">
        <v>1736</v>
      </c>
      <c r="H204" s="90">
        <f>K202</f>
        <v>0</v>
      </c>
      <c r="I204" s="89" t="s">
        <v>798</v>
      </c>
      <c r="J204" s="89" t="s">
        <v>1738</v>
      </c>
      <c r="K204" s="91" t="e">
        <f>ROUNDDOWN(I236/K202,2)</f>
        <v>#DIV/0!</v>
      </c>
      <c r="L204" s="91" t="e">
        <f>K204-$I$1/100</f>
        <v>#DIV/0!</v>
      </c>
      <c r="M204" s="38"/>
      <c r="O204" s="25">
        <f>D200</f>
        <v>0</v>
      </c>
      <c r="P204" s="26" t="e">
        <f>L204</f>
        <v>#DIV/0!</v>
      </c>
      <c r="Q204" s="27">
        <f>K202</f>
        <v>0</v>
      </c>
      <c r="R204" s="27">
        <f>I236</f>
        <v>0</v>
      </c>
      <c r="S204" s="26" t="e">
        <f>L209</f>
        <v>#DIV/0!</v>
      </c>
      <c r="T204" s="26" t="e">
        <f>L215</f>
        <v>#DIV/0!</v>
      </c>
      <c r="U204" s="26" t="e">
        <f>L222</f>
        <v>#DIV/0!</v>
      </c>
      <c r="V204" s="26" t="e">
        <f>L229</f>
        <v>#DIV/0!</v>
      </c>
      <c r="W204" s="98" t="e">
        <f>L235</f>
        <v>#DIV/0!</v>
      </c>
      <c r="X204" s="28">
        <f>I208</f>
        <v>0</v>
      </c>
      <c r="Y204" s="29">
        <f>I213</f>
        <v>0</v>
      </c>
      <c r="Z204" s="29">
        <f>I220</f>
        <v>0</v>
      </c>
      <c r="AA204" s="29">
        <f>I227</f>
        <v>0</v>
      </c>
      <c r="AB204" s="30">
        <f>I234</f>
        <v>0</v>
      </c>
    </row>
    <row r="205" spans="1:31" ht="12" customHeight="1" thickTop="1">
      <c r="A205" s="38"/>
      <c r="B205" s="38"/>
      <c r="C205" s="38"/>
      <c r="D205" s="38"/>
      <c r="E205" s="38"/>
      <c r="F205" s="38"/>
      <c r="G205" s="38"/>
      <c r="H205" s="38"/>
      <c r="I205" s="38"/>
      <c r="J205" s="38"/>
      <c r="K205" s="63"/>
      <c r="L205" s="92"/>
      <c r="M205" s="38"/>
      <c r="O205" s="25">
        <f>E200</f>
        <v>0</v>
      </c>
      <c r="P205" s="26" t="e">
        <f>L204</f>
        <v>#DIV/0!</v>
      </c>
      <c r="Q205" s="27">
        <f>K202</f>
        <v>0</v>
      </c>
      <c r="R205" s="27">
        <f>I236</f>
        <v>0</v>
      </c>
      <c r="S205" s="26" t="e">
        <f>L209</f>
        <v>#DIV/0!</v>
      </c>
      <c r="T205" s="26" t="e">
        <f>L215</f>
        <v>#DIV/0!</v>
      </c>
      <c r="U205" s="26" t="e">
        <f>L222</f>
        <v>#DIV/0!</v>
      </c>
      <c r="V205" s="26" t="e">
        <f>L229</f>
        <v>#DIV/0!</v>
      </c>
      <c r="W205" s="98" t="e">
        <f>L235</f>
        <v>#DIV/0!</v>
      </c>
      <c r="X205" s="28">
        <f>I208</f>
        <v>0</v>
      </c>
      <c r="Y205" s="29">
        <f>I213</f>
        <v>0</v>
      </c>
      <c r="Z205" s="29">
        <f>I220</f>
        <v>0</v>
      </c>
      <c r="AA205" s="29">
        <f>I227</f>
        <v>0</v>
      </c>
      <c r="AB205" s="30">
        <f>I234</f>
        <v>0</v>
      </c>
    </row>
    <row r="206" spans="1:31" ht="12" customHeight="1" thickBot="1">
      <c r="A206" s="93"/>
      <c r="B206" s="31" t="s">
        <v>29</v>
      </c>
      <c r="C206" s="31" t="s">
        <v>30</v>
      </c>
      <c r="D206" s="31" t="s">
        <v>31</v>
      </c>
      <c r="E206" s="31" t="s">
        <v>484</v>
      </c>
      <c r="F206" s="31" t="s">
        <v>32</v>
      </c>
      <c r="G206" s="31" t="s">
        <v>33</v>
      </c>
      <c r="H206" s="31" t="s">
        <v>34</v>
      </c>
      <c r="I206" s="1981" t="s">
        <v>35</v>
      </c>
      <c r="J206" s="2017"/>
      <c r="K206" s="2018" t="s">
        <v>36</v>
      </c>
      <c r="L206" s="2019"/>
      <c r="M206" s="38"/>
      <c r="O206" s="25">
        <f>F200</f>
        <v>0</v>
      </c>
      <c r="P206" s="26" t="e">
        <f>L204</f>
        <v>#DIV/0!</v>
      </c>
      <c r="Q206" s="27">
        <f>K202</f>
        <v>0</v>
      </c>
      <c r="R206" s="27">
        <f>I236</f>
        <v>0</v>
      </c>
      <c r="S206" s="26" t="e">
        <f>L209</f>
        <v>#DIV/0!</v>
      </c>
      <c r="T206" s="26" t="e">
        <f>L215</f>
        <v>#DIV/0!</v>
      </c>
      <c r="U206" s="26" t="e">
        <f>L222</f>
        <v>#DIV/0!</v>
      </c>
      <c r="V206" s="26" t="e">
        <f>L229</f>
        <v>#DIV/0!</v>
      </c>
      <c r="W206" s="98" t="e">
        <f>L235</f>
        <v>#DIV/0!</v>
      </c>
      <c r="X206" s="28">
        <f>I208</f>
        <v>0</v>
      </c>
      <c r="Y206" s="29">
        <f>I213</f>
        <v>0</v>
      </c>
      <c r="Z206" s="29">
        <f>I220</f>
        <v>0</v>
      </c>
      <c r="AA206" s="29">
        <f>I227</f>
        <v>0</v>
      </c>
      <c r="AB206" s="30">
        <f>I234</f>
        <v>0</v>
      </c>
    </row>
    <row r="207" spans="1:31" ht="12" customHeight="1" thickTop="1">
      <c r="A207" s="1981" t="s">
        <v>1811</v>
      </c>
      <c r="B207" s="738"/>
      <c r="C207" s="739"/>
      <c r="D207" s="739"/>
      <c r="E207" s="762"/>
      <c r="F207" s="738"/>
      <c r="G207" s="762"/>
      <c r="H207" s="94">
        <f t="shared" ref="H207:H235" si="11">ROUNDDOWN(C207*D207,2)</f>
        <v>0</v>
      </c>
      <c r="I207" s="1616" t="s">
        <v>1739</v>
      </c>
      <c r="J207" s="1617"/>
      <c r="K207" s="2003" t="s">
        <v>2083</v>
      </c>
      <c r="L207" s="2004" t="e">
        <f>ROUNDDOWN(I208/I236,2)</f>
        <v>#DIV/0!</v>
      </c>
      <c r="M207" s="38"/>
      <c r="O207" s="25">
        <f>G200</f>
        <v>0</v>
      </c>
      <c r="P207" s="26" t="e">
        <f>L204</f>
        <v>#DIV/0!</v>
      </c>
      <c r="Q207" s="27">
        <f>K202</f>
        <v>0</v>
      </c>
      <c r="R207" s="27">
        <f>I236</f>
        <v>0</v>
      </c>
      <c r="S207" s="26" t="e">
        <f>L209</f>
        <v>#DIV/0!</v>
      </c>
      <c r="T207" s="26" t="e">
        <f>L215</f>
        <v>#DIV/0!</v>
      </c>
      <c r="U207" s="26" t="e">
        <f>L222</f>
        <v>#DIV/0!</v>
      </c>
      <c r="V207" s="26" t="e">
        <f>L229</f>
        <v>#DIV/0!</v>
      </c>
      <c r="W207" s="98" t="e">
        <f>L235</f>
        <v>#DIV/0!</v>
      </c>
      <c r="X207" s="28">
        <f>I208</f>
        <v>0</v>
      </c>
      <c r="Y207" s="29">
        <f>I213</f>
        <v>0</v>
      </c>
      <c r="Z207" s="29">
        <f>I220</f>
        <v>0</v>
      </c>
      <c r="AA207" s="29">
        <f>I227</f>
        <v>0</v>
      </c>
      <c r="AB207" s="30">
        <f>I234</f>
        <v>0</v>
      </c>
    </row>
    <row r="208" spans="1:31" ht="12" customHeight="1" thickBot="1">
      <c r="A208" s="1981"/>
      <c r="B208" s="738"/>
      <c r="C208" s="739"/>
      <c r="D208" s="739"/>
      <c r="E208" s="762"/>
      <c r="F208" s="738"/>
      <c r="G208" s="762"/>
      <c r="H208" s="94">
        <f t="shared" si="11"/>
        <v>0</v>
      </c>
      <c r="I208" s="1989">
        <f>SUM(H207:H211)</f>
        <v>0</v>
      </c>
      <c r="J208" s="1990"/>
      <c r="K208" s="1986"/>
      <c r="L208" s="2005"/>
      <c r="M208" s="38"/>
      <c r="O208" s="25">
        <f>H200</f>
        <v>0</v>
      </c>
      <c r="P208" s="26" t="e">
        <f>L204</f>
        <v>#DIV/0!</v>
      </c>
      <c r="Q208" s="27">
        <f>K202</f>
        <v>0</v>
      </c>
      <c r="R208" s="27">
        <f>I236</f>
        <v>0</v>
      </c>
      <c r="S208" s="26" t="e">
        <f>L209</f>
        <v>#DIV/0!</v>
      </c>
      <c r="T208" s="26" t="e">
        <f>L215</f>
        <v>#DIV/0!</v>
      </c>
      <c r="U208" s="26" t="e">
        <f>L222</f>
        <v>#DIV/0!</v>
      </c>
      <c r="V208" s="26" t="e">
        <f>L229</f>
        <v>#DIV/0!</v>
      </c>
      <c r="W208" s="98" t="e">
        <f>L235</f>
        <v>#DIV/0!</v>
      </c>
      <c r="X208" s="28">
        <f>I208</f>
        <v>0</v>
      </c>
      <c r="Y208" s="29">
        <f>I213</f>
        <v>0</v>
      </c>
      <c r="Z208" s="29">
        <f>I220</f>
        <v>0</v>
      </c>
      <c r="AA208" s="29">
        <f>I227</f>
        <v>0</v>
      </c>
      <c r="AB208" s="30">
        <f>I234</f>
        <v>0</v>
      </c>
    </row>
    <row r="209" spans="1:28" ht="12" customHeight="1" thickTop="1">
      <c r="A209" s="1981"/>
      <c r="B209" s="738"/>
      <c r="C209" s="739"/>
      <c r="D209" s="739"/>
      <c r="E209" s="762"/>
      <c r="F209" s="738"/>
      <c r="G209" s="762"/>
      <c r="H209" s="94">
        <f t="shared" si="11"/>
        <v>0</v>
      </c>
      <c r="I209" s="1989"/>
      <c r="J209" s="1990"/>
      <c r="K209" s="1986"/>
      <c r="L209" s="2004" t="e">
        <f>IF(L207=0,"-",IF(L207-$I$1/100&lt;0,0,IF(L207=1,1,L207-$I$1/100)))</f>
        <v>#DIV/0!</v>
      </c>
      <c r="M209" s="38"/>
      <c r="O209" s="25">
        <f>I200</f>
        <v>0</v>
      </c>
      <c r="P209" s="26" t="e">
        <f>L204</f>
        <v>#DIV/0!</v>
      </c>
      <c r="Q209" s="27">
        <f>K202</f>
        <v>0</v>
      </c>
      <c r="R209" s="27">
        <f>I236</f>
        <v>0</v>
      </c>
      <c r="S209" s="26" t="e">
        <f>L209</f>
        <v>#DIV/0!</v>
      </c>
      <c r="T209" s="26" t="e">
        <f>L215</f>
        <v>#DIV/0!</v>
      </c>
      <c r="U209" s="26" t="e">
        <f>L222</f>
        <v>#DIV/0!</v>
      </c>
      <c r="V209" s="26" t="e">
        <f>L229</f>
        <v>#DIV/0!</v>
      </c>
      <c r="W209" s="98" t="e">
        <f>L235</f>
        <v>#DIV/0!</v>
      </c>
      <c r="X209" s="28">
        <f>I208</f>
        <v>0</v>
      </c>
      <c r="Y209" s="29">
        <f>I213</f>
        <v>0</v>
      </c>
      <c r="Z209" s="29">
        <f>I220</f>
        <v>0</v>
      </c>
      <c r="AA209" s="29">
        <f>I227</f>
        <v>0</v>
      </c>
      <c r="AB209" s="30">
        <f>I234</f>
        <v>0</v>
      </c>
    </row>
    <row r="210" spans="1:28" ht="12" customHeight="1">
      <c r="A210" s="1981"/>
      <c r="B210" s="738"/>
      <c r="C210" s="739"/>
      <c r="D210" s="739"/>
      <c r="E210" s="762"/>
      <c r="F210" s="738"/>
      <c r="G210" s="762"/>
      <c r="H210" s="94">
        <f t="shared" si="11"/>
        <v>0</v>
      </c>
      <c r="I210" s="1989"/>
      <c r="J210" s="1990"/>
      <c r="K210" s="1986"/>
      <c r="L210" s="2006"/>
      <c r="M210" s="38"/>
      <c r="O210" s="25">
        <f>J200</f>
        <v>0</v>
      </c>
      <c r="P210" s="26" t="e">
        <f>L204</f>
        <v>#DIV/0!</v>
      </c>
      <c r="Q210" s="27">
        <f>K202</f>
        <v>0</v>
      </c>
      <c r="R210" s="27">
        <f>I236</f>
        <v>0</v>
      </c>
      <c r="S210" s="26" t="e">
        <f>L209</f>
        <v>#DIV/0!</v>
      </c>
      <c r="T210" s="26" t="e">
        <f>L215</f>
        <v>#DIV/0!</v>
      </c>
      <c r="U210" s="26" t="e">
        <f>L222</f>
        <v>#DIV/0!</v>
      </c>
      <c r="V210" s="26" t="e">
        <f>L229</f>
        <v>#DIV/0!</v>
      </c>
      <c r="W210" s="98" t="e">
        <f>L235</f>
        <v>#DIV/0!</v>
      </c>
      <c r="X210" s="28">
        <f>I208</f>
        <v>0</v>
      </c>
      <c r="Y210" s="29">
        <f>I213</f>
        <v>0</v>
      </c>
      <c r="Z210" s="29">
        <f>I220</f>
        <v>0</v>
      </c>
      <c r="AA210" s="29">
        <f>I227</f>
        <v>0</v>
      </c>
      <c r="AB210" s="30">
        <f>I234</f>
        <v>0</v>
      </c>
    </row>
    <row r="211" spans="1:28" ht="12" customHeight="1" thickBot="1">
      <c r="A211" s="1982"/>
      <c r="B211" s="741"/>
      <c r="C211" s="740"/>
      <c r="D211" s="740"/>
      <c r="E211" s="763"/>
      <c r="F211" s="741"/>
      <c r="G211" s="763"/>
      <c r="H211" s="95">
        <f t="shared" si="11"/>
        <v>0</v>
      </c>
      <c r="I211" s="1991"/>
      <c r="J211" s="1992"/>
      <c r="K211" s="1987"/>
      <c r="L211" s="2005"/>
      <c r="M211" s="38"/>
      <c r="O211" s="25">
        <f>K200</f>
        <v>0</v>
      </c>
      <c r="P211" s="26" t="e">
        <f>L204</f>
        <v>#DIV/0!</v>
      </c>
      <c r="Q211" s="27">
        <f>K202</f>
        <v>0</v>
      </c>
      <c r="R211" s="27">
        <f>I236</f>
        <v>0</v>
      </c>
      <c r="S211" s="26" t="e">
        <f>L209</f>
        <v>#DIV/0!</v>
      </c>
      <c r="T211" s="26" t="e">
        <f>L215</f>
        <v>#DIV/0!</v>
      </c>
      <c r="U211" s="26" t="e">
        <f>L222</f>
        <v>#DIV/0!</v>
      </c>
      <c r="V211" s="26" t="e">
        <f>L229</f>
        <v>#DIV/0!</v>
      </c>
      <c r="W211" s="98" t="e">
        <f>L235</f>
        <v>#DIV/0!</v>
      </c>
      <c r="X211" s="28">
        <f>I208</f>
        <v>0</v>
      </c>
      <c r="Y211" s="29">
        <f>I213</f>
        <v>0</v>
      </c>
      <c r="Z211" s="29">
        <f>I220</f>
        <v>0</v>
      </c>
      <c r="AA211" s="29">
        <f>I227</f>
        <v>0</v>
      </c>
      <c r="AB211" s="30">
        <f>I234</f>
        <v>0</v>
      </c>
    </row>
    <row r="212" spans="1:28" ht="12" customHeight="1" thickTop="1" thickBot="1">
      <c r="A212" s="1980" t="s">
        <v>1817</v>
      </c>
      <c r="B212" s="743"/>
      <c r="C212" s="739"/>
      <c r="D212" s="739"/>
      <c r="E212" s="764"/>
      <c r="F212" s="743"/>
      <c r="G212" s="764"/>
      <c r="H212" s="96">
        <f t="shared" si="11"/>
        <v>0</v>
      </c>
      <c r="I212" s="1997" t="s">
        <v>1740</v>
      </c>
      <c r="J212" s="1998"/>
      <c r="K212" s="1985" t="s">
        <v>2084</v>
      </c>
      <c r="L212" s="1988" t="e">
        <f>ROUNDDOWN(I213/I236,2)</f>
        <v>#DIV/0!</v>
      </c>
      <c r="M212" s="38"/>
      <c r="O212" s="32">
        <f>L200</f>
        <v>0</v>
      </c>
      <c r="P212" s="33" t="e">
        <f>L204</f>
        <v>#DIV/0!</v>
      </c>
      <c r="Q212" s="34">
        <f>K202</f>
        <v>0</v>
      </c>
      <c r="R212" s="34">
        <f>I236</f>
        <v>0</v>
      </c>
      <c r="S212" s="33" t="e">
        <f>L209</f>
        <v>#DIV/0!</v>
      </c>
      <c r="T212" s="33" t="e">
        <f>L215</f>
        <v>#DIV/0!</v>
      </c>
      <c r="U212" s="33" t="e">
        <f>L222</f>
        <v>#DIV/0!</v>
      </c>
      <c r="V212" s="33" t="e">
        <f>L229</f>
        <v>#DIV/0!</v>
      </c>
      <c r="W212" s="99" t="e">
        <f>L235</f>
        <v>#DIV/0!</v>
      </c>
      <c r="X212" s="35">
        <f>I208</f>
        <v>0</v>
      </c>
      <c r="Y212" s="36">
        <f>I213</f>
        <v>0</v>
      </c>
      <c r="Z212" s="36">
        <f>I220</f>
        <v>0</v>
      </c>
      <c r="AA212" s="36">
        <f>I227</f>
        <v>0</v>
      </c>
      <c r="AB212" s="37">
        <f>I234</f>
        <v>0</v>
      </c>
    </row>
    <row r="213" spans="1:28" ht="12" customHeight="1" thickTop="1" thickBot="1">
      <c r="A213" s="1981"/>
      <c r="B213" s="738"/>
      <c r="C213" s="739"/>
      <c r="D213" s="739"/>
      <c r="E213" s="762"/>
      <c r="F213" s="738"/>
      <c r="G213" s="762"/>
      <c r="H213" s="94">
        <f t="shared" si="11"/>
        <v>0</v>
      </c>
      <c r="I213" s="1989">
        <f>SUM(H212:H218)</f>
        <v>0</v>
      </c>
      <c r="J213" s="1990"/>
      <c r="K213" s="1986"/>
      <c r="L213" s="1988"/>
      <c r="M213" s="38"/>
    </row>
    <row r="214" spans="1:28" ht="12" customHeight="1" thickTop="1" thickBot="1">
      <c r="A214" s="1981"/>
      <c r="B214" s="738"/>
      <c r="C214" s="739"/>
      <c r="D214" s="739"/>
      <c r="E214" s="762"/>
      <c r="F214" s="738"/>
      <c r="G214" s="762"/>
      <c r="H214" s="94">
        <f t="shared" si="11"/>
        <v>0</v>
      </c>
      <c r="I214" s="1989"/>
      <c r="J214" s="1990"/>
      <c r="K214" s="1986"/>
      <c r="L214" s="1988"/>
      <c r="M214" s="38"/>
    </row>
    <row r="215" spans="1:28" ht="12" customHeight="1" thickTop="1" thickBot="1">
      <c r="A215" s="1981"/>
      <c r="B215" s="738"/>
      <c r="C215" s="739"/>
      <c r="D215" s="739"/>
      <c r="E215" s="762"/>
      <c r="F215" s="738"/>
      <c r="G215" s="762"/>
      <c r="H215" s="94">
        <f t="shared" si="11"/>
        <v>0</v>
      </c>
      <c r="I215" s="1989"/>
      <c r="J215" s="1990"/>
      <c r="K215" s="1986"/>
      <c r="L215" s="1988" t="e">
        <f>IF(L212=0,"-",IF(L212-$I$1/100&lt;0,0,IF(L212=1,1,L212-$I$1/100)))</f>
        <v>#DIV/0!</v>
      </c>
      <c r="M215" s="38"/>
    </row>
    <row r="216" spans="1:28" ht="12" customHeight="1" thickTop="1" thickBot="1">
      <c r="A216" s="1981"/>
      <c r="B216" s="738"/>
      <c r="C216" s="739"/>
      <c r="D216" s="739"/>
      <c r="E216" s="762"/>
      <c r="F216" s="738"/>
      <c r="G216" s="762"/>
      <c r="H216" s="94">
        <f t="shared" si="11"/>
        <v>0</v>
      </c>
      <c r="I216" s="1989"/>
      <c r="J216" s="1990"/>
      <c r="K216" s="1986"/>
      <c r="L216" s="1988"/>
      <c r="M216" s="38"/>
    </row>
    <row r="217" spans="1:28" ht="12" customHeight="1" thickTop="1" thickBot="1">
      <c r="A217" s="1981"/>
      <c r="B217" s="738"/>
      <c r="C217" s="739"/>
      <c r="D217" s="739"/>
      <c r="E217" s="762"/>
      <c r="F217" s="738"/>
      <c r="G217" s="762"/>
      <c r="H217" s="94">
        <f t="shared" si="11"/>
        <v>0</v>
      </c>
      <c r="I217" s="1989"/>
      <c r="J217" s="1990"/>
      <c r="K217" s="1986"/>
      <c r="L217" s="1988"/>
      <c r="M217" s="38"/>
    </row>
    <row r="218" spans="1:28" ht="12" customHeight="1" thickTop="1" thickBot="1">
      <c r="A218" s="1982"/>
      <c r="B218" s="741"/>
      <c r="C218" s="740"/>
      <c r="D218" s="740"/>
      <c r="E218" s="763"/>
      <c r="F218" s="741"/>
      <c r="G218" s="763"/>
      <c r="H218" s="95">
        <f t="shared" si="11"/>
        <v>0</v>
      </c>
      <c r="I218" s="1991"/>
      <c r="J218" s="1992"/>
      <c r="K218" s="1987"/>
      <c r="L218" s="1988"/>
      <c r="M218" s="38"/>
    </row>
    <row r="219" spans="1:28" ht="12" customHeight="1" thickTop="1" thickBot="1">
      <c r="A219" s="1999" t="s">
        <v>1821</v>
      </c>
      <c r="B219" s="743"/>
      <c r="C219" s="742"/>
      <c r="D219" s="742"/>
      <c r="E219" s="764"/>
      <c r="F219" s="743"/>
      <c r="G219" s="764"/>
      <c r="H219" s="96">
        <f t="shared" si="11"/>
        <v>0</v>
      </c>
      <c r="I219" s="1983" t="s">
        <v>1741</v>
      </c>
      <c r="J219" s="1984"/>
      <c r="K219" s="2001" t="s">
        <v>2085</v>
      </c>
      <c r="L219" s="1988" t="e">
        <f>ROUNDDOWN(I220/I236,2)</f>
        <v>#DIV/0!</v>
      </c>
      <c r="M219" s="38"/>
    </row>
    <row r="220" spans="1:28" ht="12" customHeight="1" thickTop="1" thickBot="1">
      <c r="A220" s="1981"/>
      <c r="B220" s="738"/>
      <c r="C220" s="739"/>
      <c r="D220" s="739"/>
      <c r="E220" s="762"/>
      <c r="F220" s="738"/>
      <c r="G220" s="762"/>
      <c r="H220" s="94">
        <f t="shared" si="11"/>
        <v>0</v>
      </c>
      <c r="I220" s="1989">
        <f>SUM(H219:H225)</f>
        <v>0</v>
      </c>
      <c r="J220" s="1990"/>
      <c r="K220" s="1986"/>
      <c r="L220" s="1988"/>
      <c r="M220" s="38"/>
    </row>
    <row r="221" spans="1:28" ht="12" customHeight="1" thickTop="1" thickBot="1">
      <c r="A221" s="1981"/>
      <c r="B221" s="738"/>
      <c r="C221" s="739"/>
      <c r="D221" s="739"/>
      <c r="E221" s="762"/>
      <c r="F221" s="738"/>
      <c r="G221" s="762"/>
      <c r="H221" s="94">
        <f t="shared" si="11"/>
        <v>0</v>
      </c>
      <c r="I221" s="1989"/>
      <c r="J221" s="1990"/>
      <c r="K221" s="1986"/>
      <c r="L221" s="1988"/>
      <c r="M221" s="38"/>
    </row>
    <row r="222" spans="1:28" ht="12" customHeight="1" thickTop="1" thickBot="1">
      <c r="A222" s="1981"/>
      <c r="B222" s="738"/>
      <c r="C222" s="739"/>
      <c r="D222" s="739"/>
      <c r="E222" s="762"/>
      <c r="F222" s="738"/>
      <c r="G222" s="762"/>
      <c r="H222" s="94">
        <f t="shared" si="11"/>
        <v>0</v>
      </c>
      <c r="I222" s="1989"/>
      <c r="J222" s="1990"/>
      <c r="K222" s="1986"/>
      <c r="L222" s="1988" t="e">
        <f>IF(L219=0,"-",IF(L219-$I$1/100&lt;0,0,IF(L219=1,1,L219-$I$1/100)))</f>
        <v>#DIV/0!</v>
      </c>
      <c r="M222" s="38"/>
    </row>
    <row r="223" spans="1:28" ht="12" customHeight="1" thickTop="1" thickBot="1">
      <c r="A223" s="1981"/>
      <c r="B223" s="738"/>
      <c r="C223" s="739"/>
      <c r="D223" s="739"/>
      <c r="E223" s="762"/>
      <c r="F223" s="738"/>
      <c r="G223" s="762"/>
      <c r="H223" s="94">
        <f t="shared" si="11"/>
        <v>0</v>
      </c>
      <c r="I223" s="1989"/>
      <c r="J223" s="1990"/>
      <c r="K223" s="1986"/>
      <c r="L223" s="1988"/>
      <c r="M223" s="38"/>
    </row>
    <row r="224" spans="1:28" ht="12" customHeight="1" thickTop="1" thickBot="1">
      <c r="A224" s="1981"/>
      <c r="B224" s="738"/>
      <c r="C224" s="739"/>
      <c r="D224" s="739"/>
      <c r="E224" s="762"/>
      <c r="F224" s="738"/>
      <c r="G224" s="762"/>
      <c r="H224" s="94">
        <f t="shared" si="11"/>
        <v>0</v>
      </c>
      <c r="I224" s="1989"/>
      <c r="J224" s="1990"/>
      <c r="K224" s="1986"/>
      <c r="L224" s="1988"/>
      <c r="M224" s="38"/>
    </row>
    <row r="225" spans="1:28" ht="12" customHeight="1" thickTop="1" thickBot="1">
      <c r="A225" s="2000"/>
      <c r="B225" s="744"/>
      <c r="C225" s="740"/>
      <c r="D225" s="740"/>
      <c r="E225" s="763"/>
      <c r="F225" s="741"/>
      <c r="G225" s="763"/>
      <c r="H225" s="95">
        <f t="shared" si="11"/>
        <v>0</v>
      </c>
      <c r="I225" s="1989"/>
      <c r="J225" s="1990"/>
      <c r="K225" s="2002"/>
      <c r="L225" s="1988"/>
      <c r="M225" s="38"/>
    </row>
    <row r="226" spans="1:28" ht="12" customHeight="1" thickTop="1" thickBot="1">
      <c r="A226" s="1980" t="s">
        <v>1822</v>
      </c>
      <c r="B226" s="745"/>
      <c r="C226" s="742"/>
      <c r="D226" s="742"/>
      <c r="E226" s="764"/>
      <c r="F226" s="743"/>
      <c r="G226" s="764"/>
      <c r="H226" s="96">
        <f t="shared" si="11"/>
        <v>0</v>
      </c>
      <c r="I226" s="1997" t="s">
        <v>1742</v>
      </c>
      <c r="J226" s="1998"/>
      <c r="K226" s="1985" t="s">
        <v>2086</v>
      </c>
      <c r="L226" s="1988" t="e">
        <f>ROUNDDOWN(I227/I236,2)</f>
        <v>#DIV/0!</v>
      </c>
      <c r="M226" s="38"/>
    </row>
    <row r="227" spans="1:28" ht="12" customHeight="1" thickTop="1" thickBot="1">
      <c r="A227" s="1981"/>
      <c r="B227" s="738"/>
      <c r="C227" s="742"/>
      <c r="D227" s="742"/>
      <c r="E227" s="762"/>
      <c r="F227" s="738"/>
      <c r="G227" s="762"/>
      <c r="H227" s="94">
        <f t="shared" si="11"/>
        <v>0</v>
      </c>
      <c r="I227" s="1989">
        <f>SUM(H226:H232)</f>
        <v>0</v>
      </c>
      <c r="J227" s="1990"/>
      <c r="K227" s="1986"/>
      <c r="L227" s="1988"/>
      <c r="M227" s="38"/>
    </row>
    <row r="228" spans="1:28" ht="12" customHeight="1" thickTop="1" thickBot="1">
      <c r="A228" s="1981"/>
      <c r="B228" s="738"/>
      <c r="C228" s="739"/>
      <c r="D228" s="739"/>
      <c r="E228" s="762"/>
      <c r="F228" s="738"/>
      <c r="G228" s="762"/>
      <c r="H228" s="94">
        <f t="shared" si="11"/>
        <v>0</v>
      </c>
      <c r="I228" s="1989"/>
      <c r="J228" s="1990"/>
      <c r="K228" s="1986"/>
      <c r="L228" s="1988"/>
      <c r="M228" s="38"/>
    </row>
    <row r="229" spans="1:28" ht="12" customHeight="1" thickTop="1" thickBot="1">
      <c r="A229" s="1981"/>
      <c r="B229" s="738"/>
      <c r="C229" s="739"/>
      <c r="D229" s="739"/>
      <c r="E229" s="762"/>
      <c r="F229" s="738"/>
      <c r="G229" s="762"/>
      <c r="H229" s="94">
        <f t="shared" si="11"/>
        <v>0</v>
      </c>
      <c r="I229" s="1989"/>
      <c r="J229" s="1990"/>
      <c r="K229" s="1986"/>
      <c r="L229" s="1988" t="e">
        <f>IF(L226=0,"-",IF(L226-$I$1/100&lt;0,0,IF(L226=1,1,L226-$I$1/100)))</f>
        <v>#DIV/0!</v>
      </c>
      <c r="M229" s="38"/>
    </row>
    <row r="230" spans="1:28" ht="12" customHeight="1" thickTop="1" thickBot="1">
      <c r="A230" s="1981"/>
      <c r="B230" s="738"/>
      <c r="C230" s="739"/>
      <c r="D230" s="739"/>
      <c r="E230" s="762"/>
      <c r="F230" s="738"/>
      <c r="G230" s="762"/>
      <c r="H230" s="94">
        <f t="shared" si="11"/>
        <v>0</v>
      </c>
      <c r="I230" s="1989"/>
      <c r="J230" s="1990"/>
      <c r="K230" s="1986"/>
      <c r="L230" s="1988"/>
      <c r="M230" s="38"/>
    </row>
    <row r="231" spans="1:28" ht="12" customHeight="1" thickTop="1" thickBot="1">
      <c r="A231" s="1981"/>
      <c r="B231" s="738"/>
      <c r="C231" s="739"/>
      <c r="D231" s="739"/>
      <c r="E231" s="762"/>
      <c r="F231" s="738"/>
      <c r="G231" s="762"/>
      <c r="H231" s="94">
        <f t="shared" si="11"/>
        <v>0</v>
      </c>
      <c r="I231" s="1989"/>
      <c r="J231" s="1990"/>
      <c r="K231" s="1986"/>
      <c r="L231" s="1988"/>
      <c r="M231" s="38"/>
    </row>
    <row r="232" spans="1:28" ht="12" customHeight="1" thickTop="1" thickBot="1">
      <c r="A232" s="1982"/>
      <c r="B232" s="741"/>
      <c r="C232" s="740"/>
      <c r="D232" s="740"/>
      <c r="E232" s="763"/>
      <c r="F232" s="741"/>
      <c r="G232" s="763"/>
      <c r="H232" s="95">
        <f t="shared" si="11"/>
        <v>0</v>
      </c>
      <c r="I232" s="1991"/>
      <c r="J232" s="1992"/>
      <c r="K232" s="1987"/>
      <c r="L232" s="1988"/>
      <c r="M232" s="38"/>
    </row>
    <row r="233" spans="1:28" ht="12" customHeight="1" thickTop="1" thickBot="1">
      <c r="A233" s="1980" t="s">
        <v>1823</v>
      </c>
      <c r="B233" s="681"/>
      <c r="C233" s="742"/>
      <c r="D233" s="742"/>
      <c r="E233" s="764"/>
      <c r="F233" s="743"/>
      <c r="G233" s="764"/>
      <c r="H233" s="96">
        <f t="shared" si="11"/>
        <v>0</v>
      </c>
      <c r="I233" s="1983" t="s">
        <v>526</v>
      </c>
      <c r="J233" s="1984"/>
      <c r="K233" s="1985" t="s">
        <v>2087</v>
      </c>
      <c r="L233" s="1988" t="e">
        <f>ROUNDDOWN(I234/I236,2)</f>
        <v>#DIV/0!</v>
      </c>
      <c r="M233" s="38"/>
    </row>
    <row r="234" spans="1:28" ht="12" customHeight="1" thickTop="1" thickBot="1">
      <c r="A234" s="1981"/>
      <c r="B234" s="738"/>
      <c r="C234" s="739"/>
      <c r="D234" s="739"/>
      <c r="E234" s="762"/>
      <c r="F234" s="738"/>
      <c r="G234" s="762"/>
      <c r="H234" s="94">
        <f t="shared" si="11"/>
        <v>0</v>
      </c>
      <c r="I234" s="1989">
        <f>SUM(H233:H235)</f>
        <v>0</v>
      </c>
      <c r="J234" s="1990"/>
      <c r="K234" s="1986"/>
      <c r="L234" s="1988"/>
      <c r="M234" s="38"/>
    </row>
    <row r="235" spans="1:28" ht="12" customHeight="1" thickTop="1" thickBot="1">
      <c r="A235" s="1982"/>
      <c r="B235" s="741"/>
      <c r="C235" s="740"/>
      <c r="D235" s="740"/>
      <c r="E235" s="763"/>
      <c r="F235" s="741"/>
      <c r="G235" s="763"/>
      <c r="H235" s="95">
        <f t="shared" si="11"/>
        <v>0</v>
      </c>
      <c r="I235" s="1991"/>
      <c r="J235" s="1992"/>
      <c r="K235" s="1987"/>
      <c r="L235" s="97" t="e">
        <f>IF(L233=0,"-",IF(L233-$I$1/100&lt;0,0,IF(L233=1,1,L233-$I$1/100)))</f>
        <v>#DIV/0!</v>
      </c>
      <c r="M235" s="38"/>
    </row>
    <row r="236" spans="1:28" ht="12" customHeight="1" thickTop="1" thickBot="1">
      <c r="A236" s="47"/>
      <c r="B236" s="38"/>
      <c r="C236" s="38"/>
      <c r="D236" s="38"/>
      <c r="E236" s="38"/>
      <c r="F236" s="38"/>
      <c r="G236" s="1993" t="s">
        <v>527</v>
      </c>
      <c r="H236" s="1994"/>
      <c r="I236" s="1995">
        <f>SUM(I208,I213,I220,I227,I234)</f>
        <v>0</v>
      </c>
      <c r="J236" s="1996"/>
      <c r="K236" s="38"/>
      <c r="L236" s="97"/>
      <c r="M236" s="38"/>
    </row>
    <row r="237" spans="1:28" ht="12" customHeight="1" thickTop="1">
      <c r="A237" s="47"/>
      <c r="B237" s="38"/>
      <c r="C237" s="38"/>
      <c r="D237" s="38"/>
      <c r="E237" s="38"/>
      <c r="F237" s="38"/>
      <c r="G237" s="47"/>
      <c r="H237" s="47"/>
      <c r="I237" s="986"/>
      <c r="J237" s="986"/>
      <c r="K237" s="38"/>
      <c r="L237" s="992"/>
      <c r="M237" s="38"/>
    </row>
    <row r="238" spans="1:28" ht="36" customHeight="1">
      <c r="A238" s="38"/>
      <c r="B238" s="38"/>
      <c r="C238" s="38"/>
      <c r="D238" s="38"/>
      <c r="E238" s="38"/>
      <c r="F238" s="38"/>
      <c r="G238" s="38"/>
      <c r="H238" s="38"/>
      <c r="I238" s="38"/>
      <c r="J238" s="38"/>
      <c r="K238" s="38"/>
      <c r="L238" s="38"/>
      <c r="M238" s="38"/>
    </row>
    <row r="239" spans="1:28" ht="12" customHeight="1" thickBot="1">
      <c r="A239" s="38"/>
      <c r="B239" s="38"/>
      <c r="C239" s="38"/>
      <c r="D239" s="38"/>
      <c r="E239" s="38"/>
      <c r="F239" s="38"/>
      <c r="G239" s="38"/>
      <c r="H239" s="38"/>
      <c r="I239" s="38"/>
      <c r="J239" s="38"/>
      <c r="K239" s="38"/>
      <c r="L239" s="38"/>
      <c r="M239" s="38"/>
    </row>
    <row r="240" spans="1:28" ht="24" customHeight="1" thickTop="1" thickBot="1">
      <c r="A240" s="994" t="s">
        <v>2208</v>
      </c>
      <c r="B240" s="678"/>
      <c r="C240" s="678"/>
      <c r="D240" s="678"/>
      <c r="E240" s="678"/>
      <c r="F240" s="678"/>
      <c r="G240" s="678"/>
      <c r="H240" s="678"/>
      <c r="I240" s="678"/>
      <c r="J240" s="678"/>
      <c r="K240" s="678"/>
      <c r="L240" s="678"/>
      <c r="M240" s="38"/>
      <c r="X240" s="2007" t="s">
        <v>668</v>
      </c>
      <c r="Y240" s="2007"/>
      <c r="Z240" s="2007"/>
      <c r="AA240" s="2007"/>
      <c r="AB240" s="2007"/>
    </row>
    <row r="241" spans="1:31" ht="12" customHeight="1" thickTop="1">
      <c r="A241" s="2008" t="s">
        <v>1147</v>
      </c>
      <c r="B241" s="85" t="s">
        <v>1148</v>
      </c>
      <c r="C241" s="761"/>
      <c r="D241" s="761"/>
      <c r="E241" s="761"/>
      <c r="F241" s="761"/>
      <c r="G241" s="761"/>
      <c r="H241" s="761"/>
      <c r="I241" s="761"/>
      <c r="J241" s="761"/>
      <c r="K241" s="2010"/>
      <c r="L241" s="2011"/>
      <c r="M241" s="38"/>
      <c r="O241" s="9" t="s">
        <v>1564</v>
      </c>
      <c r="P241" s="10" t="s">
        <v>573</v>
      </c>
      <c r="Q241" s="11" t="s">
        <v>1149</v>
      </c>
      <c r="R241" s="11" t="s">
        <v>1150</v>
      </c>
      <c r="S241" s="12" t="s">
        <v>370</v>
      </c>
      <c r="T241" s="12" t="s">
        <v>371</v>
      </c>
      <c r="U241" s="12" t="s">
        <v>372</v>
      </c>
      <c r="V241" s="12" t="s">
        <v>373</v>
      </c>
      <c r="W241" s="13" t="s">
        <v>374</v>
      </c>
      <c r="X241" s="14" t="s">
        <v>370</v>
      </c>
      <c r="Y241" s="12" t="s">
        <v>371</v>
      </c>
      <c r="Z241" s="12" t="s">
        <v>372</v>
      </c>
      <c r="AA241" s="12" t="s">
        <v>373</v>
      </c>
      <c r="AB241" s="13" t="s">
        <v>374</v>
      </c>
      <c r="AE241" s="15"/>
    </row>
    <row r="242" spans="1:31" ht="12" customHeight="1">
      <c r="A242" s="2009"/>
      <c r="B242" s="86" t="s">
        <v>1152</v>
      </c>
      <c r="C242" s="679"/>
      <c r="D242" s="679"/>
      <c r="E242" s="679"/>
      <c r="F242" s="679"/>
      <c r="G242" s="679"/>
      <c r="H242" s="679"/>
      <c r="I242" s="679"/>
      <c r="J242" s="680"/>
      <c r="K242" s="2012">
        <f>SUM(C242:J242)</f>
        <v>0</v>
      </c>
      <c r="L242" s="2013"/>
      <c r="M242" s="38"/>
      <c r="O242" s="16">
        <f>B240</f>
        <v>0</v>
      </c>
      <c r="P242" s="17" t="e">
        <f>L244</f>
        <v>#DIV/0!</v>
      </c>
      <c r="Q242" s="18">
        <f>K242</f>
        <v>0</v>
      </c>
      <c r="R242" s="18">
        <f>I276</f>
        <v>0</v>
      </c>
      <c r="S242" s="17" t="e">
        <f>L249</f>
        <v>#DIV/0!</v>
      </c>
      <c r="T242" s="17" t="e">
        <f>L255</f>
        <v>#DIV/0!</v>
      </c>
      <c r="U242" s="17" t="e">
        <f>L262</f>
        <v>#DIV/0!</v>
      </c>
      <c r="V242" s="17" t="e">
        <f>L269</f>
        <v>#DIV/0!</v>
      </c>
      <c r="W242" s="19" t="e">
        <f>L275</f>
        <v>#DIV/0!</v>
      </c>
      <c r="X242" s="20">
        <f>I248</f>
        <v>0</v>
      </c>
      <c r="Y242" s="21">
        <f>I253</f>
        <v>0</v>
      </c>
      <c r="Z242" s="21">
        <f>I260</f>
        <v>0</v>
      </c>
      <c r="AA242" s="21">
        <f>I267</f>
        <v>0</v>
      </c>
      <c r="AB242" s="22">
        <f>I274</f>
        <v>0</v>
      </c>
    </row>
    <row r="243" spans="1:31" ht="12" customHeight="1" thickBot="1">
      <c r="A243" s="1999"/>
      <c r="B243" s="86" t="s">
        <v>1154</v>
      </c>
      <c r="C243" s="87">
        <f>C242/1.65</f>
        <v>0</v>
      </c>
      <c r="D243" s="87">
        <f t="shared" ref="D243:J243" si="12">D242/1.65</f>
        <v>0</v>
      </c>
      <c r="E243" s="87">
        <f t="shared" si="12"/>
        <v>0</v>
      </c>
      <c r="F243" s="87">
        <f t="shared" si="12"/>
        <v>0</v>
      </c>
      <c r="G243" s="87">
        <f t="shared" si="12"/>
        <v>0</v>
      </c>
      <c r="H243" s="87">
        <f t="shared" si="12"/>
        <v>0</v>
      </c>
      <c r="I243" s="87">
        <f t="shared" si="12"/>
        <v>0</v>
      </c>
      <c r="J243" s="87">
        <f t="shared" si="12"/>
        <v>0</v>
      </c>
      <c r="K243" s="23" t="s">
        <v>1155</v>
      </c>
      <c r="L243" s="24" t="s">
        <v>1156</v>
      </c>
      <c r="M243" s="38"/>
      <c r="O243" s="25">
        <f>C240</f>
        <v>0</v>
      </c>
      <c r="P243" s="26" t="e">
        <f>L244</f>
        <v>#DIV/0!</v>
      </c>
      <c r="Q243" s="27">
        <f>K242</f>
        <v>0</v>
      </c>
      <c r="R243" s="27">
        <f>I276</f>
        <v>0</v>
      </c>
      <c r="S243" s="26" t="e">
        <f>L249</f>
        <v>#DIV/0!</v>
      </c>
      <c r="T243" s="26" t="e">
        <f>L255</f>
        <v>#DIV/0!</v>
      </c>
      <c r="U243" s="26" t="e">
        <f>L262</f>
        <v>#DIV/0!</v>
      </c>
      <c r="V243" s="26" t="e">
        <f>L269</f>
        <v>#DIV/0!</v>
      </c>
      <c r="W243" s="98" t="e">
        <f>L275</f>
        <v>#DIV/0!</v>
      </c>
      <c r="X243" s="28">
        <f>I248</f>
        <v>0</v>
      </c>
      <c r="Y243" s="29">
        <f>I253</f>
        <v>0</v>
      </c>
      <c r="Z243" s="29">
        <f>I260</f>
        <v>0</v>
      </c>
      <c r="AA243" s="29">
        <f>I267</f>
        <v>0</v>
      </c>
      <c r="AB243" s="30">
        <f>I274</f>
        <v>0</v>
      </c>
    </row>
    <row r="244" spans="1:31" ht="12" customHeight="1" thickTop="1" thickBot="1">
      <c r="A244" s="2014" t="s">
        <v>1735</v>
      </c>
      <c r="B244" s="2015"/>
      <c r="C244" s="2015"/>
      <c r="D244" s="2015"/>
      <c r="E244" s="2016"/>
      <c r="F244" s="88">
        <f>I276</f>
        <v>0</v>
      </c>
      <c r="G244" s="89" t="s">
        <v>1736</v>
      </c>
      <c r="H244" s="90">
        <f>K242</f>
        <v>0</v>
      </c>
      <c r="I244" s="89" t="s">
        <v>798</v>
      </c>
      <c r="J244" s="89" t="s">
        <v>1738</v>
      </c>
      <c r="K244" s="91" t="e">
        <f>ROUNDDOWN(I276/K242,2)</f>
        <v>#DIV/0!</v>
      </c>
      <c r="L244" s="91" t="e">
        <f>K244-$I$1/100</f>
        <v>#DIV/0!</v>
      </c>
      <c r="M244" s="38"/>
      <c r="O244" s="25">
        <f>D240</f>
        <v>0</v>
      </c>
      <c r="P244" s="26" t="e">
        <f>L244</f>
        <v>#DIV/0!</v>
      </c>
      <c r="Q244" s="27">
        <f>K242</f>
        <v>0</v>
      </c>
      <c r="R244" s="27">
        <f>I276</f>
        <v>0</v>
      </c>
      <c r="S244" s="26" t="e">
        <f>L249</f>
        <v>#DIV/0!</v>
      </c>
      <c r="T244" s="26" t="e">
        <f>L255</f>
        <v>#DIV/0!</v>
      </c>
      <c r="U244" s="26" t="e">
        <f>L262</f>
        <v>#DIV/0!</v>
      </c>
      <c r="V244" s="26" t="e">
        <f>L269</f>
        <v>#DIV/0!</v>
      </c>
      <c r="W244" s="98" t="e">
        <f>L275</f>
        <v>#DIV/0!</v>
      </c>
      <c r="X244" s="28">
        <f>I248</f>
        <v>0</v>
      </c>
      <c r="Y244" s="29">
        <f>I253</f>
        <v>0</v>
      </c>
      <c r="Z244" s="29">
        <f>I260</f>
        <v>0</v>
      </c>
      <c r="AA244" s="29">
        <f>I267</f>
        <v>0</v>
      </c>
      <c r="AB244" s="30">
        <f>I274</f>
        <v>0</v>
      </c>
    </row>
    <row r="245" spans="1:31" ht="12" customHeight="1" thickTop="1">
      <c r="A245" s="38"/>
      <c r="B245" s="38"/>
      <c r="C245" s="38"/>
      <c r="D245" s="38"/>
      <c r="E245" s="38"/>
      <c r="F245" s="38"/>
      <c r="G245" s="38"/>
      <c r="H245" s="38"/>
      <c r="I245" s="38"/>
      <c r="J245" s="38"/>
      <c r="K245" s="63"/>
      <c r="L245" s="92"/>
      <c r="M245" s="38"/>
      <c r="O245" s="25">
        <f>E240</f>
        <v>0</v>
      </c>
      <c r="P245" s="26" t="e">
        <f>L244</f>
        <v>#DIV/0!</v>
      </c>
      <c r="Q245" s="27">
        <f>K242</f>
        <v>0</v>
      </c>
      <c r="R245" s="27">
        <f>I276</f>
        <v>0</v>
      </c>
      <c r="S245" s="26" t="e">
        <f>L249</f>
        <v>#DIV/0!</v>
      </c>
      <c r="T245" s="26" t="e">
        <f>L255</f>
        <v>#DIV/0!</v>
      </c>
      <c r="U245" s="26" t="e">
        <f>L262</f>
        <v>#DIV/0!</v>
      </c>
      <c r="V245" s="26" t="e">
        <f>L269</f>
        <v>#DIV/0!</v>
      </c>
      <c r="W245" s="98" t="e">
        <f>L275</f>
        <v>#DIV/0!</v>
      </c>
      <c r="X245" s="28">
        <f>I248</f>
        <v>0</v>
      </c>
      <c r="Y245" s="29">
        <f>I253</f>
        <v>0</v>
      </c>
      <c r="Z245" s="29">
        <f>I260</f>
        <v>0</v>
      </c>
      <c r="AA245" s="29">
        <f>I267</f>
        <v>0</v>
      </c>
      <c r="AB245" s="30">
        <f>I274</f>
        <v>0</v>
      </c>
    </row>
    <row r="246" spans="1:31" ht="12" customHeight="1" thickBot="1">
      <c r="A246" s="93"/>
      <c r="B246" s="31" t="s">
        <v>29</v>
      </c>
      <c r="C246" s="31" t="s">
        <v>30</v>
      </c>
      <c r="D246" s="31" t="s">
        <v>31</v>
      </c>
      <c r="E246" s="31" t="s">
        <v>484</v>
      </c>
      <c r="F246" s="31" t="s">
        <v>32</v>
      </c>
      <c r="G246" s="31" t="s">
        <v>33</v>
      </c>
      <c r="H246" s="31" t="s">
        <v>34</v>
      </c>
      <c r="I246" s="1981" t="s">
        <v>35</v>
      </c>
      <c r="J246" s="2017"/>
      <c r="K246" s="2018" t="s">
        <v>36</v>
      </c>
      <c r="L246" s="2019"/>
      <c r="M246" s="38"/>
      <c r="O246" s="25">
        <f>F240</f>
        <v>0</v>
      </c>
      <c r="P246" s="26" t="e">
        <f>L244</f>
        <v>#DIV/0!</v>
      </c>
      <c r="Q246" s="27">
        <f>K242</f>
        <v>0</v>
      </c>
      <c r="R246" s="27">
        <f>I276</f>
        <v>0</v>
      </c>
      <c r="S246" s="26" t="e">
        <f>L249</f>
        <v>#DIV/0!</v>
      </c>
      <c r="T246" s="26" t="e">
        <f>L255</f>
        <v>#DIV/0!</v>
      </c>
      <c r="U246" s="26" t="e">
        <f>L262</f>
        <v>#DIV/0!</v>
      </c>
      <c r="V246" s="26" t="e">
        <f>L269</f>
        <v>#DIV/0!</v>
      </c>
      <c r="W246" s="98" t="e">
        <f>L275</f>
        <v>#DIV/0!</v>
      </c>
      <c r="X246" s="28">
        <f>I248</f>
        <v>0</v>
      </c>
      <c r="Y246" s="29">
        <f>I253</f>
        <v>0</v>
      </c>
      <c r="Z246" s="29">
        <f>I260</f>
        <v>0</v>
      </c>
      <c r="AA246" s="29">
        <f>I267</f>
        <v>0</v>
      </c>
      <c r="AB246" s="30">
        <f>I274</f>
        <v>0</v>
      </c>
    </row>
    <row r="247" spans="1:31" ht="12" customHeight="1" thickTop="1">
      <c r="A247" s="1981" t="s">
        <v>1811</v>
      </c>
      <c r="B247" s="738"/>
      <c r="C247" s="739"/>
      <c r="D247" s="739"/>
      <c r="E247" s="762"/>
      <c r="F247" s="738"/>
      <c r="G247" s="762"/>
      <c r="H247" s="94">
        <f t="shared" ref="H247:H275" si="13">ROUNDDOWN(C247*D247,2)</f>
        <v>0</v>
      </c>
      <c r="I247" s="1616" t="s">
        <v>1739</v>
      </c>
      <c r="J247" s="1617"/>
      <c r="K247" s="2003" t="s">
        <v>2083</v>
      </c>
      <c r="L247" s="2004" t="e">
        <f>ROUNDDOWN(I248/I276,2)</f>
        <v>#DIV/0!</v>
      </c>
      <c r="M247" s="38"/>
      <c r="O247" s="25">
        <f>G240</f>
        <v>0</v>
      </c>
      <c r="P247" s="26" t="e">
        <f>L244</f>
        <v>#DIV/0!</v>
      </c>
      <c r="Q247" s="27">
        <f>K242</f>
        <v>0</v>
      </c>
      <c r="R247" s="27">
        <f>I276</f>
        <v>0</v>
      </c>
      <c r="S247" s="26" t="e">
        <f>L249</f>
        <v>#DIV/0!</v>
      </c>
      <c r="T247" s="26" t="e">
        <f>L255</f>
        <v>#DIV/0!</v>
      </c>
      <c r="U247" s="26" t="e">
        <f>L262</f>
        <v>#DIV/0!</v>
      </c>
      <c r="V247" s="26" t="e">
        <f>L269</f>
        <v>#DIV/0!</v>
      </c>
      <c r="W247" s="98" t="e">
        <f>L275</f>
        <v>#DIV/0!</v>
      </c>
      <c r="X247" s="28">
        <f>I248</f>
        <v>0</v>
      </c>
      <c r="Y247" s="29">
        <f>I253</f>
        <v>0</v>
      </c>
      <c r="Z247" s="29">
        <f>I260</f>
        <v>0</v>
      </c>
      <c r="AA247" s="29">
        <f>I267</f>
        <v>0</v>
      </c>
      <c r="AB247" s="30">
        <f>I274</f>
        <v>0</v>
      </c>
    </row>
    <row r="248" spans="1:31" ht="12" customHeight="1" thickBot="1">
      <c r="A248" s="1981"/>
      <c r="B248" s="738"/>
      <c r="C248" s="739"/>
      <c r="D248" s="739"/>
      <c r="E248" s="762"/>
      <c r="F248" s="738"/>
      <c r="G248" s="762"/>
      <c r="H248" s="94">
        <f t="shared" si="13"/>
        <v>0</v>
      </c>
      <c r="I248" s="1989">
        <f>SUM(H247:H251)</f>
        <v>0</v>
      </c>
      <c r="J248" s="1990"/>
      <c r="K248" s="1986"/>
      <c r="L248" s="2005"/>
      <c r="M248" s="38"/>
      <c r="O248" s="25">
        <f>H240</f>
        <v>0</v>
      </c>
      <c r="P248" s="26" t="e">
        <f>L244</f>
        <v>#DIV/0!</v>
      </c>
      <c r="Q248" s="27">
        <f>K242</f>
        <v>0</v>
      </c>
      <c r="R248" s="27">
        <f>I276</f>
        <v>0</v>
      </c>
      <c r="S248" s="26" t="e">
        <f>L249</f>
        <v>#DIV/0!</v>
      </c>
      <c r="T248" s="26" t="e">
        <f>L255</f>
        <v>#DIV/0!</v>
      </c>
      <c r="U248" s="26" t="e">
        <f>L262</f>
        <v>#DIV/0!</v>
      </c>
      <c r="V248" s="26" t="e">
        <f>L269</f>
        <v>#DIV/0!</v>
      </c>
      <c r="W248" s="98" t="e">
        <f>L275</f>
        <v>#DIV/0!</v>
      </c>
      <c r="X248" s="28">
        <f>I248</f>
        <v>0</v>
      </c>
      <c r="Y248" s="29">
        <f>I253</f>
        <v>0</v>
      </c>
      <c r="Z248" s="29">
        <f>I260</f>
        <v>0</v>
      </c>
      <c r="AA248" s="29">
        <f>I267</f>
        <v>0</v>
      </c>
      <c r="AB248" s="30">
        <f>I274</f>
        <v>0</v>
      </c>
    </row>
    <row r="249" spans="1:31" ht="12" customHeight="1" thickTop="1">
      <c r="A249" s="1981"/>
      <c r="B249" s="738"/>
      <c r="C249" s="739"/>
      <c r="D249" s="739"/>
      <c r="E249" s="762"/>
      <c r="F249" s="738"/>
      <c r="G249" s="762"/>
      <c r="H249" s="94">
        <f t="shared" si="13"/>
        <v>0</v>
      </c>
      <c r="I249" s="1989"/>
      <c r="J249" s="1990"/>
      <c r="K249" s="1986"/>
      <c r="L249" s="2004" t="e">
        <f>IF(L247=0,"-",IF(L247-$I$1/100&lt;0,0,IF(L247=1,1,L247-$I$1/100)))</f>
        <v>#DIV/0!</v>
      </c>
      <c r="M249" s="38"/>
      <c r="O249" s="25">
        <f>I240</f>
        <v>0</v>
      </c>
      <c r="P249" s="26" t="e">
        <f>L244</f>
        <v>#DIV/0!</v>
      </c>
      <c r="Q249" s="27">
        <f>K242</f>
        <v>0</v>
      </c>
      <c r="R249" s="27">
        <f>I276</f>
        <v>0</v>
      </c>
      <c r="S249" s="26" t="e">
        <f>L249</f>
        <v>#DIV/0!</v>
      </c>
      <c r="T249" s="26" t="e">
        <f>L255</f>
        <v>#DIV/0!</v>
      </c>
      <c r="U249" s="26" t="e">
        <f>L262</f>
        <v>#DIV/0!</v>
      </c>
      <c r="V249" s="26" t="e">
        <f>L269</f>
        <v>#DIV/0!</v>
      </c>
      <c r="W249" s="98" t="e">
        <f>L275</f>
        <v>#DIV/0!</v>
      </c>
      <c r="X249" s="28">
        <f>I248</f>
        <v>0</v>
      </c>
      <c r="Y249" s="29">
        <f>I253</f>
        <v>0</v>
      </c>
      <c r="Z249" s="29">
        <f>I260</f>
        <v>0</v>
      </c>
      <c r="AA249" s="29">
        <f>I267</f>
        <v>0</v>
      </c>
      <c r="AB249" s="30">
        <f>I274</f>
        <v>0</v>
      </c>
    </row>
    <row r="250" spans="1:31" ht="12" customHeight="1">
      <c r="A250" s="1981"/>
      <c r="B250" s="738"/>
      <c r="C250" s="739"/>
      <c r="D250" s="739"/>
      <c r="E250" s="762"/>
      <c r="F250" s="738"/>
      <c r="G250" s="762"/>
      <c r="H250" s="94">
        <f t="shared" si="13"/>
        <v>0</v>
      </c>
      <c r="I250" s="1989"/>
      <c r="J250" s="1990"/>
      <c r="K250" s="1986"/>
      <c r="L250" s="2006"/>
      <c r="M250" s="38"/>
      <c r="O250" s="25">
        <f>J240</f>
        <v>0</v>
      </c>
      <c r="P250" s="26" t="e">
        <f>L244</f>
        <v>#DIV/0!</v>
      </c>
      <c r="Q250" s="27">
        <f>K242</f>
        <v>0</v>
      </c>
      <c r="R250" s="27">
        <f>I276</f>
        <v>0</v>
      </c>
      <c r="S250" s="26" t="e">
        <f>L249</f>
        <v>#DIV/0!</v>
      </c>
      <c r="T250" s="26" t="e">
        <f>L255</f>
        <v>#DIV/0!</v>
      </c>
      <c r="U250" s="26" t="e">
        <f>L262</f>
        <v>#DIV/0!</v>
      </c>
      <c r="V250" s="26" t="e">
        <f>L269</f>
        <v>#DIV/0!</v>
      </c>
      <c r="W250" s="98" t="e">
        <f>L275</f>
        <v>#DIV/0!</v>
      </c>
      <c r="X250" s="28">
        <f>I248</f>
        <v>0</v>
      </c>
      <c r="Y250" s="29">
        <f>I253</f>
        <v>0</v>
      </c>
      <c r="Z250" s="29">
        <f>I260</f>
        <v>0</v>
      </c>
      <c r="AA250" s="29">
        <f>I267</f>
        <v>0</v>
      </c>
      <c r="AB250" s="30">
        <f>I274</f>
        <v>0</v>
      </c>
    </row>
    <row r="251" spans="1:31" ht="12" customHeight="1" thickBot="1">
      <c r="A251" s="1982"/>
      <c r="B251" s="741"/>
      <c r="C251" s="740"/>
      <c r="D251" s="740"/>
      <c r="E251" s="763"/>
      <c r="F251" s="741"/>
      <c r="G251" s="763"/>
      <c r="H251" s="95">
        <f t="shared" si="13"/>
        <v>0</v>
      </c>
      <c r="I251" s="1991"/>
      <c r="J251" s="1992"/>
      <c r="K251" s="1987"/>
      <c r="L251" s="2005"/>
      <c r="M251" s="38"/>
      <c r="O251" s="25">
        <f>K240</f>
        <v>0</v>
      </c>
      <c r="P251" s="26" t="e">
        <f>L244</f>
        <v>#DIV/0!</v>
      </c>
      <c r="Q251" s="27">
        <f>K242</f>
        <v>0</v>
      </c>
      <c r="R251" s="27">
        <f>I276</f>
        <v>0</v>
      </c>
      <c r="S251" s="26" t="e">
        <f>L249</f>
        <v>#DIV/0!</v>
      </c>
      <c r="T251" s="26" t="e">
        <f>L255</f>
        <v>#DIV/0!</v>
      </c>
      <c r="U251" s="26" t="e">
        <f>L262</f>
        <v>#DIV/0!</v>
      </c>
      <c r="V251" s="26" t="e">
        <f>L269</f>
        <v>#DIV/0!</v>
      </c>
      <c r="W251" s="98" t="e">
        <f>L275</f>
        <v>#DIV/0!</v>
      </c>
      <c r="X251" s="28">
        <f>I248</f>
        <v>0</v>
      </c>
      <c r="Y251" s="29">
        <f>I253</f>
        <v>0</v>
      </c>
      <c r="Z251" s="29">
        <f>I260</f>
        <v>0</v>
      </c>
      <c r="AA251" s="29">
        <f>I267</f>
        <v>0</v>
      </c>
      <c r="AB251" s="30">
        <f>I274</f>
        <v>0</v>
      </c>
    </row>
    <row r="252" spans="1:31" ht="12" customHeight="1" thickTop="1" thickBot="1">
      <c r="A252" s="1980" t="s">
        <v>1817</v>
      </c>
      <c r="B252" s="743"/>
      <c r="C252" s="739"/>
      <c r="D252" s="739"/>
      <c r="E252" s="764"/>
      <c r="F252" s="743"/>
      <c r="G252" s="764"/>
      <c r="H252" s="96">
        <f t="shared" si="13"/>
        <v>0</v>
      </c>
      <c r="I252" s="1997" t="s">
        <v>1740</v>
      </c>
      <c r="J252" s="1998"/>
      <c r="K252" s="1985" t="s">
        <v>2084</v>
      </c>
      <c r="L252" s="1988" t="e">
        <f>ROUNDDOWN(I253/I276,2)</f>
        <v>#DIV/0!</v>
      </c>
      <c r="M252" s="38"/>
      <c r="O252" s="32">
        <f>L240</f>
        <v>0</v>
      </c>
      <c r="P252" s="33" t="e">
        <f>L244</f>
        <v>#DIV/0!</v>
      </c>
      <c r="Q252" s="34">
        <f>K242</f>
        <v>0</v>
      </c>
      <c r="R252" s="34">
        <f>I276</f>
        <v>0</v>
      </c>
      <c r="S252" s="33" t="e">
        <f>L249</f>
        <v>#DIV/0!</v>
      </c>
      <c r="T252" s="33" t="e">
        <f>L255</f>
        <v>#DIV/0!</v>
      </c>
      <c r="U252" s="33" t="e">
        <f>L262</f>
        <v>#DIV/0!</v>
      </c>
      <c r="V252" s="33" t="e">
        <f>L269</f>
        <v>#DIV/0!</v>
      </c>
      <c r="W252" s="99" t="e">
        <f>L275</f>
        <v>#DIV/0!</v>
      </c>
      <c r="X252" s="35">
        <f>I248</f>
        <v>0</v>
      </c>
      <c r="Y252" s="36">
        <f>I253</f>
        <v>0</v>
      </c>
      <c r="Z252" s="36">
        <f>I260</f>
        <v>0</v>
      </c>
      <c r="AA252" s="36">
        <f>I267</f>
        <v>0</v>
      </c>
      <c r="AB252" s="37">
        <f>I274</f>
        <v>0</v>
      </c>
    </row>
    <row r="253" spans="1:31" ht="12" customHeight="1" thickTop="1" thickBot="1">
      <c r="A253" s="1981"/>
      <c r="B253" s="738"/>
      <c r="C253" s="739"/>
      <c r="D253" s="739"/>
      <c r="E253" s="762"/>
      <c r="F253" s="738"/>
      <c r="G253" s="762"/>
      <c r="H253" s="94">
        <f t="shared" si="13"/>
        <v>0</v>
      </c>
      <c r="I253" s="1989">
        <f>SUM(H252:H258)</f>
        <v>0</v>
      </c>
      <c r="J253" s="1990"/>
      <c r="K253" s="1986"/>
      <c r="L253" s="1988"/>
      <c r="M253" s="38"/>
    </row>
    <row r="254" spans="1:31" ht="12" customHeight="1" thickTop="1" thickBot="1">
      <c r="A254" s="1981"/>
      <c r="B254" s="738"/>
      <c r="C254" s="739"/>
      <c r="D254" s="739"/>
      <c r="E254" s="762"/>
      <c r="F254" s="738"/>
      <c r="G254" s="762"/>
      <c r="H254" s="94">
        <f t="shared" si="13"/>
        <v>0</v>
      </c>
      <c r="I254" s="1989"/>
      <c r="J254" s="1990"/>
      <c r="K254" s="1986"/>
      <c r="L254" s="1988"/>
      <c r="M254" s="38"/>
    </row>
    <row r="255" spans="1:31" ht="12" customHeight="1" thickTop="1" thickBot="1">
      <c r="A255" s="1981"/>
      <c r="B255" s="738"/>
      <c r="C255" s="739"/>
      <c r="D255" s="739"/>
      <c r="E255" s="762"/>
      <c r="F255" s="738"/>
      <c r="G255" s="762"/>
      <c r="H255" s="94">
        <f t="shared" si="13"/>
        <v>0</v>
      </c>
      <c r="I255" s="1989"/>
      <c r="J255" s="1990"/>
      <c r="K255" s="1986"/>
      <c r="L255" s="1988" t="e">
        <f>IF(L252=0,"-",IF(L252-$I$1/100&lt;0,0,IF(L252=1,1,L252-$I$1/100)))</f>
        <v>#DIV/0!</v>
      </c>
      <c r="M255" s="38"/>
    </row>
    <row r="256" spans="1:31" ht="12" customHeight="1" thickTop="1" thickBot="1">
      <c r="A256" s="1981"/>
      <c r="B256" s="738"/>
      <c r="C256" s="739"/>
      <c r="D256" s="739"/>
      <c r="E256" s="762"/>
      <c r="F256" s="738"/>
      <c r="G256" s="762"/>
      <c r="H256" s="94">
        <f t="shared" si="13"/>
        <v>0</v>
      </c>
      <c r="I256" s="1989"/>
      <c r="J256" s="1990"/>
      <c r="K256" s="1986"/>
      <c r="L256" s="1988"/>
      <c r="M256" s="38"/>
    </row>
    <row r="257" spans="1:13" ht="12" customHeight="1" thickTop="1" thickBot="1">
      <c r="A257" s="1981"/>
      <c r="B257" s="738"/>
      <c r="C257" s="739"/>
      <c r="D257" s="739"/>
      <c r="E257" s="762"/>
      <c r="F257" s="738"/>
      <c r="G257" s="762"/>
      <c r="H257" s="94">
        <f t="shared" si="13"/>
        <v>0</v>
      </c>
      <c r="I257" s="1989"/>
      <c r="J257" s="1990"/>
      <c r="K257" s="1986"/>
      <c r="L257" s="1988"/>
      <c r="M257" s="38"/>
    </row>
    <row r="258" spans="1:13" ht="12" customHeight="1" thickTop="1" thickBot="1">
      <c r="A258" s="1982"/>
      <c r="B258" s="741"/>
      <c r="C258" s="740"/>
      <c r="D258" s="740"/>
      <c r="E258" s="763"/>
      <c r="F258" s="741"/>
      <c r="G258" s="763"/>
      <c r="H258" s="95">
        <f t="shared" si="13"/>
        <v>0</v>
      </c>
      <c r="I258" s="1991"/>
      <c r="J258" s="1992"/>
      <c r="K258" s="1987"/>
      <c r="L258" s="1988"/>
      <c r="M258" s="38"/>
    </row>
    <row r="259" spans="1:13" ht="12" customHeight="1" thickTop="1" thickBot="1">
      <c r="A259" s="1999" t="s">
        <v>1821</v>
      </c>
      <c r="B259" s="743"/>
      <c r="C259" s="742"/>
      <c r="D259" s="742"/>
      <c r="E259" s="764"/>
      <c r="F259" s="743"/>
      <c r="G259" s="764"/>
      <c r="H259" s="96">
        <f t="shared" si="13"/>
        <v>0</v>
      </c>
      <c r="I259" s="1983" t="s">
        <v>1741</v>
      </c>
      <c r="J259" s="1984"/>
      <c r="K259" s="2001" t="s">
        <v>2085</v>
      </c>
      <c r="L259" s="1988" t="e">
        <f>ROUNDDOWN(I260/I276,2)</f>
        <v>#DIV/0!</v>
      </c>
      <c r="M259" s="38"/>
    </row>
    <row r="260" spans="1:13" ht="12" customHeight="1" thickTop="1" thickBot="1">
      <c r="A260" s="1981"/>
      <c r="B260" s="738"/>
      <c r="C260" s="739"/>
      <c r="D260" s="739"/>
      <c r="E260" s="762"/>
      <c r="F260" s="738"/>
      <c r="G260" s="762"/>
      <c r="H260" s="94">
        <f t="shared" si="13"/>
        <v>0</v>
      </c>
      <c r="I260" s="1989">
        <f>SUM(H259:H265)</f>
        <v>0</v>
      </c>
      <c r="J260" s="1990"/>
      <c r="K260" s="1986"/>
      <c r="L260" s="1988"/>
      <c r="M260" s="38"/>
    </row>
    <row r="261" spans="1:13" ht="12" customHeight="1" thickTop="1" thickBot="1">
      <c r="A261" s="1981"/>
      <c r="B261" s="738"/>
      <c r="C261" s="739"/>
      <c r="D261" s="739"/>
      <c r="E261" s="762"/>
      <c r="F261" s="738"/>
      <c r="G261" s="762"/>
      <c r="H261" s="94">
        <f t="shared" si="13"/>
        <v>0</v>
      </c>
      <c r="I261" s="1989"/>
      <c r="J261" s="1990"/>
      <c r="K261" s="1986"/>
      <c r="L261" s="1988"/>
      <c r="M261" s="38"/>
    </row>
    <row r="262" spans="1:13" ht="12" customHeight="1" thickTop="1" thickBot="1">
      <c r="A262" s="1981"/>
      <c r="B262" s="738"/>
      <c r="C262" s="739"/>
      <c r="D262" s="739"/>
      <c r="E262" s="762"/>
      <c r="F262" s="738"/>
      <c r="G262" s="762"/>
      <c r="H262" s="94">
        <f t="shared" si="13"/>
        <v>0</v>
      </c>
      <c r="I262" s="1989"/>
      <c r="J262" s="1990"/>
      <c r="K262" s="1986"/>
      <c r="L262" s="1988" t="e">
        <f>IF(L259=0,"-",IF(L259-$I$1/100&lt;0,0,IF(L259=1,1,L259-$I$1/100)))</f>
        <v>#DIV/0!</v>
      </c>
      <c r="M262" s="38"/>
    </row>
    <row r="263" spans="1:13" ht="12" customHeight="1" thickTop="1" thickBot="1">
      <c r="A263" s="1981"/>
      <c r="B263" s="738"/>
      <c r="C263" s="739"/>
      <c r="D263" s="739"/>
      <c r="E263" s="762"/>
      <c r="F263" s="738"/>
      <c r="G263" s="762"/>
      <c r="H263" s="94">
        <f t="shared" si="13"/>
        <v>0</v>
      </c>
      <c r="I263" s="1989"/>
      <c r="J263" s="1990"/>
      <c r="K263" s="1986"/>
      <c r="L263" s="1988"/>
      <c r="M263" s="38"/>
    </row>
    <row r="264" spans="1:13" ht="12" customHeight="1" thickTop="1" thickBot="1">
      <c r="A264" s="1981"/>
      <c r="B264" s="738"/>
      <c r="C264" s="739"/>
      <c r="D264" s="739"/>
      <c r="E264" s="762"/>
      <c r="F264" s="738"/>
      <c r="G264" s="762"/>
      <c r="H264" s="94">
        <f t="shared" si="13"/>
        <v>0</v>
      </c>
      <c r="I264" s="1989"/>
      <c r="J264" s="1990"/>
      <c r="K264" s="1986"/>
      <c r="L264" s="1988"/>
      <c r="M264" s="38"/>
    </row>
    <row r="265" spans="1:13" ht="12" customHeight="1" thickTop="1" thickBot="1">
      <c r="A265" s="2000"/>
      <c r="B265" s="744"/>
      <c r="C265" s="740"/>
      <c r="D265" s="740"/>
      <c r="E265" s="763"/>
      <c r="F265" s="741"/>
      <c r="G265" s="763"/>
      <c r="H265" s="95">
        <f t="shared" si="13"/>
        <v>0</v>
      </c>
      <c r="I265" s="1989"/>
      <c r="J265" s="1990"/>
      <c r="K265" s="2002"/>
      <c r="L265" s="1988"/>
      <c r="M265" s="38"/>
    </row>
    <row r="266" spans="1:13" ht="12" customHeight="1" thickTop="1" thickBot="1">
      <c r="A266" s="1980" t="s">
        <v>1822</v>
      </c>
      <c r="B266" s="745"/>
      <c r="C266" s="742"/>
      <c r="D266" s="742"/>
      <c r="E266" s="764"/>
      <c r="F266" s="743"/>
      <c r="G266" s="764"/>
      <c r="H266" s="96">
        <f t="shared" si="13"/>
        <v>0</v>
      </c>
      <c r="I266" s="1997" t="s">
        <v>1742</v>
      </c>
      <c r="J266" s="1998"/>
      <c r="K266" s="1985" t="s">
        <v>2086</v>
      </c>
      <c r="L266" s="1988" t="e">
        <f>ROUNDDOWN(I267/I276,2)</f>
        <v>#DIV/0!</v>
      </c>
      <c r="M266" s="38"/>
    </row>
    <row r="267" spans="1:13" ht="12" customHeight="1" thickTop="1" thickBot="1">
      <c r="A267" s="1981"/>
      <c r="B267" s="738"/>
      <c r="C267" s="742"/>
      <c r="D267" s="742"/>
      <c r="E267" s="762"/>
      <c r="F267" s="738"/>
      <c r="G267" s="762"/>
      <c r="H267" s="94">
        <f t="shared" si="13"/>
        <v>0</v>
      </c>
      <c r="I267" s="1989">
        <f>SUM(H266:H272)</f>
        <v>0</v>
      </c>
      <c r="J267" s="1990"/>
      <c r="K267" s="1986"/>
      <c r="L267" s="1988"/>
      <c r="M267" s="38"/>
    </row>
    <row r="268" spans="1:13" ht="12" customHeight="1" thickTop="1" thickBot="1">
      <c r="A268" s="1981"/>
      <c r="B268" s="738"/>
      <c r="C268" s="739"/>
      <c r="D268" s="739"/>
      <c r="E268" s="762"/>
      <c r="F268" s="738"/>
      <c r="G268" s="762"/>
      <c r="H268" s="94">
        <f t="shared" si="13"/>
        <v>0</v>
      </c>
      <c r="I268" s="1989"/>
      <c r="J268" s="1990"/>
      <c r="K268" s="1986"/>
      <c r="L268" s="1988"/>
      <c r="M268" s="38"/>
    </row>
    <row r="269" spans="1:13" ht="12" customHeight="1" thickTop="1" thickBot="1">
      <c r="A269" s="1981"/>
      <c r="B269" s="738"/>
      <c r="C269" s="739"/>
      <c r="D269" s="739"/>
      <c r="E269" s="762"/>
      <c r="F269" s="738"/>
      <c r="G269" s="762"/>
      <c r="H269" s="94">
        <f t="shared" si="13"/>
        <v>0</v>
      </c>
      <c r="I269" s="1989"/>
      <c r="J269" s="1990"/>
      <c r="K269" s="1986"/>
      <c r="L269" s="1988" t="e">
        <f>IF(L266=0,"-",IF(L266-$I$1/100&lt;0,0,IF(L266=1,1,L266-$I$1/100)))</f>
        <v>#DIV/0!</v>
      </c>
      <c r="M269" s="38"/>
    </row>
    <row r="270" spans="1:13" ht="12" customHeight="1" thickTop="1" thickBot="1">
      <c r="A270" s="1981"/>
      <c r="B270" s="738"/>
      <c r="C270" s="739"/>
      <c r="D270" s="739"/>
      <c r="E270" s="762"/>
      <c r="F270" s="738"/>
      <c r="G270" s="762"/>
      <c r="H270" s="94">
        <f t="shared" si="13"/>
        <v>0</v>
      </c>
      <c r="I270" s="1989"/>
      <c r="J270" s="1990"/>
      <c r="K270" s="1986"/>
      <c r="L270" s="1988"/>
      <c r="M270" s="38"/>
    </row>
    <row r="271" spans="1:13" ht="12" customHeight="1" thickTop="1" thickBot="1">
      <c r="A271" s="1981"/>
      <c r="B271" s="738"/>
      <c r="C271" s="739"/>
      <c r="D271" s="739"/>
      <c r="E271" s="762"/>
      <c r="F271" s="738"/>
      <c r="G271" s="762"/>
      <c r="H271" s="94">
        <f t="shared" si="13"/>
        <v>0</v>
      </c>
      <c r="I271" s="1989"/>
      <c r="J271" s="1990"/>
      <c r="K271" s="1986"/>
      <c r="L271" s="1988"/>
      <c r="M271" s="38"/>
    </row>
    <row r="272" spans="1:13" ht="12" customHeight="1" thickTop="1" thickBot="1">
      <c r="A272" s="1982"/>
      <c r="B272" s="741"/>
      <c r="C272" s="740"/>
      <c r="D272" s="740"/>
      <c r="E272" s="763"/>
      <c r="F272" s="741"/>
      <c r="G272" s="763"/>
      <c r="H272" s="95">
        <f t="shared" si="13"/>
        <v>0</v>
      </c>
      <c r="I272" s="1991"/>
      <c r="J272" s="1992"/>
      <c r="K272" s="1987"/>
      <c r="L272" s="1988"/>
      <c r="M272" s="38"/>
    </row>
    <row r="273" spans="1:31" ht="12" customHeight="1" thickTop="1" thickBot="1">
      <c r="A273" s="1980" t="s">
        <v>1823</v>
      </c>
      <c r="B273" s="681"/>
      <c r="C273" s="742"/>
      <c r="D273" s="742"/>
      <c r="E273" s="764"/>
      <c r="F273" s="743"/>
      <c r="G273" s="764"/>
      <c r="H273" s="96">
        <f t="shared" si="13"/>
        <v>0</v>
      </c>
      <c r="I273" s="1983" t="s">
        <v>526</v>
      </c>
      <c r="J273" s="1984"/>
      <c r="K273" s="1985" t="s">
        <v>2087</v>
      </c>
      <c r="L273" s="1988" t="e">
        <f>ROUNDDOWN(I274/I276,2)</f>
        <v>#DIV/0!</v>
      </c>
      <c r="M273" s="38"/>
    </row>
    <row r="274" spans="1:31" ht="12" customHeight="1" thickTop="1" thickBot="1">
      <c r="A274" s="1981"/>
      <c r="B274" s="738"/>
      <c r="C274" s="739"/>
      <c r="D274" s="739"/>
      <c r="E274" s="762"/>
      <c r="F274" s="738"/>
      <c r="G274" s="762"/>
      <c r="H274" s="94">
        <f t="shared" si="13"/>
        <v>0</v>
      </c>
      <c r="I274" s="1989">
        <f>SUM(H273:H275)</f>
        <v>0</v>
      </c>
      <c r="J274" s="1990"/>
      <c r="K274" s="1986"/>
      <c r="L274" s="1988"/>
      <c r="M274" s="38"/>
    </row>
    <row r="275" spans="1:31" ht="12" customHeight="1" thickTop="1" thickBot="1">
      <c r="A275" s="1982"/>
      <c r="B275" s="741"/>
      <c r="C275" s="740"/>
      <c r="D275" s="740"/>
      <c r="E275" s="763"/>
      <c r="F275" s="741"/>
      <c r="G275" s="763"/>
      <c r="H275" s="95">
        <f t="shared" si="13"/>
        <v>0</v>
      </c>
      <c r="I275" s="1991"/>
      <c r="J275" s="1992"/>
      <c r="K275" s="1987"/>
      <c r="L275" s="97" t="e">
        <f>IF(L273=0,"-",IF(L273-$I$1/100&lt;0,0,IF(L273=1,1,L273-$I$1/100)))</f>
        <v>#DIV/0!</v>
      </c>
      <c r="M275" s="38"/>
    </row>
    <row r="276" spans="1:31" ht="12" customHeight="1" thickTop="1" thickBot="1">
      <c r="A276" s="47"/>
      <c r="B276" s="38"/>
      <c r="C276" s="38"/>
      <c r="D276" s="38"/>
      <c r="E276" s="38"/>
      <c r="F276" s="38"/>
      <c r="G276" s="1993" t="s">
        <v>527</v>
      </c>
      <c r="H276" s="1994"/>
      <c r="I276" s="1995">
        <f>SUM(I248,I253,I260,I267,I274)</f>
        <v>0</v>
      </c>
      <c r="J276" s="1996"/>
      <c r="K276" s="38"/>
      <c r="L276" s="97"/>
      <c r="M276" s="38"/>
    </row>
    <row r="277" spans="1:31" ht="12" customHeight="1" thickTop="1">
      <c r="A277" s="38"/>
      <c r="B277" s="38"/>
      <c r="C277" s="38"/>
      <c r="D277" s="38"/>
      <c r="E277" s="38"/>
      <c r="F277" s="38"/>
      <c r="G277" s="38"/>
      <c r="H277" s="38"/>
      <c r="I277" s="38"/>
      <c r="J277" s="38"/>
      <c r="K277" s="38"/>
      <c r="L277" s="38"/>
      <c r="M277" s="38"/>
    </row>
    <row r="278" spans="1:31" ht="12" customHeight="1" thickBot="1">
      <c r="A278" s="38"/>
      <c r="B278" s="38"/>
      <c r="C278" s="38"/>
      <c r="D278" s="38"/>
      <c r="E278" s="38"/>
      <c r="F278" s="38"/>
      <c r="G278" s="38"/>
      <c r="H278" s="38"/>
      <c r="I278" s="38"/>
      <c r="J278" s="38"/>
      <c r="K278" s="38"/>
      <c r="L278" s="38"/>
      <c r="M278" s="38"/>
    </row>
    <row r="279" spans="1:31" ht="24" customHeight="1" thickTop="1" thickBot="1">
      <c r="A279" s="994" t="s">
        <v>2208</v>
      </c>
      <c r="B279" s="678"/>
      <c r="C279" s="678"/>
      <c r="D279" s="678"/>
      <c r="E279" s="678"/>
      <c r="F279" s="678"/>
      <c r="G279" s="678"/>
      <c r="H279" s="678"/>
      <c r="I279" s="678"/>
      <c r="J279" s="678"/>
      <c r="K279" s="678"/>
      <c r="L279" s="678"/>
      <c r="M279" s="38"/>
      <c r="X279" s="2007" t="s">
        <v>668</v>
      </c>
      <c r="Y279" s="2007"/>
      <c r="Z279" s="2007"/>
      <c r="AA279" s="2007"/>
      <c r="AB279" s="2007"/>
    </row>
    <row r="280" spans="1:31" ht="12" customHeight="1" thickTop="1">
      <c r="A280" s="2008" t="s">
        <v>1147</v>
      </c>
      <c r="B280" s="85" t="s">
        <v>1148</v>
      </c>
      <c r="C280" s="761"/>
      <c r="D280" s="761"/>
      <c r="E280" s="761"/>
      <c r="F280" s="761"/>
      <c r="G280" s="761"/>
      <c r="H280" s="761"/>
      <c r="I280" s="761"/>
      <c r="J280" s="761"/>
      <c r="K280" s="2010"/>
      <c r="L280" s="2011"/>
      <c r="M280" s="38"/>
      <c r="O280" s="9" t="s">
        <v>1564</v>
      </c>
      <c r="P280" s="10" t="s">
        <v>573</v>
      </c>
      <c r="Q280" s="11" t="s">
        <v>1149</v>
      </c>
      <c r="R280" s="11" t="s">
        <v>1150</v>
      </c>
      <c r="S280" s="12" t="s">
        <v>370</v>
      </c>
      <c r="T280" s="12" t="s">
        <v>371</v>
      </c>
      <c r="U280" s="12" t="s">
        <v>372</v>
      </c>
      <c r="V280" s="12" t="s">
        <v>373</v>
      </c>
      <c r="W280" s="13" t="s">
        <v>374</v>
      </c>
      <c r="X280" s="14" t="s">
        <v>370</v>
      </c>
      <c r="Y280" s="12" t="s">
        <v>371</v>
      </c>
      <c r="Z280" s="12" t="s">
        <v>372</v>
      </c>
      <c r="AA280" s="12" t="s">
        <v>373</v>
      </c>
      <c r="AB280" s="13" t="s">
        <v>374</v>
      </c>
      <c r="AE280" s="15"/>
    </row>
    <row r="281" spans="1:31" ht="12" customHeight="1">
      <c r="A281" s="2009"/>
      <c r="B281" s="86" t="s">
        <v>1152</v>
      </c>
      <c r="C281" s="679"/>
      <c r="D281" s="679"/>
      <c r="E281" s="679"/>
      <c r="F281" s="679"/>
      <c r="G281" s="679"/>
      <c r="H281" s="679"/>
      <c r="I281" s="679"/>
      <c r="J281" s="680"/>
      <c r="K281" s="2012">
        <f>SUM(C281:J281)</f>
        <v>0</v>
      </c>
      <c r="L281" s="2013"/>
      <c r="M281" s="38"/>
      <c r="O281" s="16">
        <f>B279</f>
        <v>0</v>
      </c>
      <c r="P281" s="17" t="e">
        <f>L283</f>
        <v>#DIV/0!</v>
      </c>
      <c r="Q281" s="18">
        <f>K281</f>
        <v>0</v>
      </c>
      <c r="R281" s="18">
        <f>I315</f>
        <v>0</v>
      </c>
      <c r="S281" s="17" t="e">
        <f>L288</f>
        <v>#DIV/0!</v>
      </c>
      <c r="T281" s="17" t="e">
        <f>L294</f>
        <v>#DIV/0!</v>
      </c>
      <c r="U281" s="17" t="e">
        <f>L301</f>
        <v>#DIV/0!</v>
      </c>
      <c r="V281" s="17" t="e">
        <f>L308</f>
        <v>#DIV/0!</v>
      </c>
      <c r="W281" s="19" t="e">
        <f>L314</f>
        <v>#DIV/0!</v>
      </c>
      <c r="X281" s="20">
        <f>I287</f>
        <v>0</v>
      </c>
      <c r="Y281" s="21">
        <f>I292</f>
        <v>0</v>
      </c>
      <c r="Z281" s="21">
        <f>I299</f>
        <v>0</v>
      </c>
      <c r="AA281" s="21">
        <f>I306</f>
        <v>0</v>
      </c>
      <c r="AB281" s="22">
        <f>I313</f>
        <v>0</v>
      </c>
    </row>
    <row r="282" spans="1:31" ht="12" customHeight="1" thickBot="1">
      <c r="A282" s="1999"/>
      <c r="B282" s="86" t="s">
        <v>1154</v>
      </c>
      <c r="C282" s="87">
        <f>C281/1.65</f>
        <v>0</v>
      </c>
      <c r="D282" s="87">
        <f t="shared" ref="D282:J282" si="14">D281/1.65</f>
        <v>0</v>
      </c>
      <c r="E282" s="87">
        <f t="shared" si="14"/>
        <v>0</v>
      </c>
      <c r="F282" s="87">
        <f t="shared" si="14"/>
        <v>0</v>
      </c>
      <c r="G282" s="87">
        <f t="shared" si="14"/>
        <v>0</v>
      </c>
      <c r="H282" s="87">
        <f t="shared" si="14"/>
        <v>0</v>
      </c>
      <c r="I282" s="87">
        <f t="shared" si="14"/>
        <v>0</v>
      </c>
      <c r="J282" s="87">
        <f t="shared" si="14"/>
        <v>0</v>
      </c>
      <c r="K282" s="23" t="s">
        <v>1155</v>
      </c>
      <c r="L282" s="24" t="s">
        <v>1156</v>
      </c>
      <c r="M282" s="38"/>
      <c r="O282" s="25">
        <f>C279</f>
        <v>0</v>
      </c>
      <c r="P282" s="26" t="e">
        <f>L283</f>
        <v>#DIV/0!</v>
      </c>
      <c r="Q282" s="27">
        <f>K281</f>
        <v>0</v>
      </c>
      <c r="R282" s="27">
        <f>I315</f>
        <v>0</v>
      </c>
      <c r="S282" s="26" t="e">
        <f>L288</f>
        <v>#DIV/0!</v>
      </c>
      <c r="T282" s="26" t="e">
        <f>L294</f>
        <v>#DIV/0!</v>
      </c>
      <c r="U282" s="26" t="e">
        <f>L301</f>
        <v>#DIV/0!</v>
      </c>
      <c r="V282" s="26" t="e">
        <f>L308</f>
        <v>#DIV/0!</v>
      </c>
      <c r="W282" s="98" t="e">
        <f>L314</f>
        <v>#DIV/0!</v>
      </c>
      <c r="X282" s="28">
        <f>I287</f>
        <v>0</v>
      </c>
      <c r="Y282" s="29">
        <f>I292</f>
        <v>0</v>
      </c>
      <c r="Z282" s="29">
        <f>I299</f>
        <v>0</v>
      </c>
      <c r="AA282" s="29">
        <f>I306</f>
        <v>0</v>
      </c>
      <c r="AB282" s="30">
        <f>I313</f>
        <v>0</v>
      </c>
    </row>
    <row r="283" spans="1:31" ht="12" customHeight="1" thickTop="1" thickBot="1">
      <c r="A283" s="2014" t="s">
        <v>1735</v>
      </c>
      <c r="B283" s="2015"/>
      <c r="C283" s="2015"/>
      <c r="D283" s="2015"/>
      <c r="E283" s="2016"/>
      <c r="F283" s="88">
        <f>I315</f>
        <v>0</v>
      </c>
      <c r="G283" s="89" t="s">
        <v>1736</v>
      </c>
      <c r="H283" s="90">
        <f>K281</f>
        <v>0</v>
      </c>
      <c r="I283" s="89" t="s">
        <v>798</v>
      </c>
      <c r="J283" s="89" t="s">
        <v>1738</v>
      </c>
      <c r="K283" s="91" t="e">
        <f>ROUNDDOWN(I315/K281,2)</f>
        <v>#DIV/0!</v>
      </c>
      <c r="L283" s="91" t="e">
        <f>K283-$I$1/100</f>
        <v>#DIV/0!</v>
      </c>
      <c r="M283" s="38"/>
      <c r="O283" s="25">
        <f>D279</f>
        <v>0</v>
      </c>
      <c r="P283" s="26" t="e">
        <f>L283</f>
        <v>#DIV/0!</v>
      </c>
      <c r="Q283" s="27">
        <f>K281</f>
        <v>0</v>
      </c>
      <c r="R283" s="27">
        <f>I315</f>
        <v>0</v>
      </c>
      <c r="S283" s="26" t="e">
        <f>L288</f>
        <v>#DIV/0!</v>
      </c>
      <c r="T283" s="26" t="e">
        <f>L294</f>
        <v>#DIV/0!</v>
      </c>
      <c r="U283" s="26" t="e">
        <f>L301</f>
        <v>#DIV/0!</v>
      </c>
      <c r="V283" s="26" t="e">
        <f>L308</f>
        <v>#DIV/0!</v>
      </c>
      <c r="W283" s="98" t="e">
        <f>L314</f>
        <v>#DIV/0!</v>
      </c>
      <c r="X283" s="28">
        <f>I287</f>
        <v>0</v>
      </c>
      <c r="Y283" s="29">
        <f>I292</f>
        <v>0</v>
      </c>
      <c r="Z283" s="29">
        <f>I299</f>
        <v>0</v>
      </c>
      <c r="AA283" s="29">
        <f>I306</f>
        <v>0</v>
      </c>
      <c r="AB283" s="30">
        <f>I313</f>
        <v>0</v>
      </c>
    </row>
    <row r="284" spans="1:31" ht="12" customHeight="1" thickTop="1">
      <c r="A284" s="38"/>
      <c r="B284" s="38"/>
      <c r="C284" s="38"/>
      <c r="D284" s="38"/>
      <c r="E284" s="38"/>
      <c r="F284" s="38"/>
      <c r="G284" s="38"/>
      <c r="H284" s="38"/>
      <c r="I284" s="38"/>
      <c r="J284" s="38"/>
      <c r="K284" s="63"/>
      <c r="L284" s="92"/>
      <c r="M284" s="38"/>
      <c r="O284" s="25">
        <f>E279</f>
        <v>0</v>
      </c>
      <c r="P284" s="26" t="e">
        <f>L283</f>
        <v>#DIV/0!</v>
      </c>
      <c r="Q284" s="27">
        <f>K281</f>
        <v>0</v>
      </c>
      <c r="R284" s="27">
        <f>I315</f>
        <v>0</v>
      </c>
      <c r="S284" s="26" t="e">
        <f>L288</f>
        <v>#DIV/0!</v>
      </c>
      <c r="T284" s="26" t="e">
        <f>L294</f>
        <v>#DIV/0!</v>
      </c>
      <c r="U284" s="26" t="e">
        <f>L301</f>
        <v>#DIV/0!</v>
      </c>
      <c r="V284" s="26" t="e">
        <f>L308</f>
        <v>#DIV/0!</v>
      </c>
      <c r="W284" s="98" t="e">
        <f>L314</f>
        <v>#DIV/0!</v>
      </c>
      <c r="X284" s="28">
        <f>I287</f>
        <v>0</v>
      </c>
      <c r="Y284" s="29">
        <f>I292</f>
        <v>0</v>
      </c>
      <c r="Z284" s="29">
        <f>I299</f>
        <v>0</v>
      </c>
      <c r="AA284" s="29">
        <f>I306</f>
        <v>0</v>
      </c>
      <c r="AB284" s="30">
        <f>I313</f>
        <v>0</v>
      </c>
    </row>
    <row r="285" spans="1:31" ht="12" customHeight="1" thickBot="1">
      <c r="A285" s="93"/>
      <c r="B285" s="31" t="s">
        <v>29</v>
      </c>
      <c r="C285" s="31" t="s">
        <v>30</v>
      </c>
      <c r="D285" s="31" t="s">
        <v>31</v>
      </c>
      <c r="E285" s="31" t="s">
        <v>484</v>
      </c>
      <c r="F285" s="31" t="s">
        <v>32</v>
      </c>
      <c r="G285" s="31" t="s">
        <v>33</v>
      </c>
      <c r="H285" s="31" t="s">
        <v>34</v>
      </c>
      <c r="I285" s="1981" t="s">
        <v>35</v>
      </c>
      <c r="J285" s="2017"/>
      <c r="K285" s="2018" t="s">
        <v>36</v>
      </c>
      <c r="L285" s="2019"/>
      <c r="M285" s="38"/>
      <c r="O285" s="25">
        <f>F279</f>
        <v>0</v>
      </c>
      <c r="P285" s="26" t="e">
        <f>L283</f>
        <v>#DIV/0!</v>
      </c>
      <c r="Q285" s="27">
        <f>K281</f>
        <v>0</v>
      </c>
      <c r="R285" s="27">
        <f>I315</f>
        <v>0</v>
      </c>
      <c r="S285" s="26" t="e">
        <f>L288</f>
        <v>#DIV/0!</v>
      </c>
      <c r="T285" s="26" t="e">
        <f>L294</f>
        <v>#DIV/0!</v>
      </c>
      <c r="U285" s="26" t="e">
        <f>L301</f>
        <v>#DIV/0!</v>
      </c>
      <c r="V285" s="26" t="e">
        <f>L308</f>
        <v>#DIV/0!</v>
      </c>
      <c r="W285" s="98" t="e">
        <f>L314</f>
        <v>#DIV/0!</v>
      </c>
      <c r="X285" s="28">
        <f>I287</f>
        <v>0</v>
      </c>
      <c r="Y285" s="29">
        <f>I292</f>
        <v>0</v>
      </c>
      <c r="Z285" s="29">
        <f>I299</f>
        <v>0</v>
      </c>
      <c r="AA285" s="29">
        <f>I306</f>
        <v>0</v>
      </c>
      <c r="AB285" s="30">
        <f>I313</f>
        <v>0</v>
      </c>
    </row>
    <row r="286" spans="1:31" ht="12" customHeight="1" thickTop="1">
      <c r="A286" s="1981" t="s">
        <v>1811</v>
      </c>
      <c r="B286" s="738"/>
      <c r="C286" s="739"/>
      <c r="D286" s="739"/>
      <c r="E286" s="762"/>
      <c r="F286" s="738"/>
      <c r="G286" s="762"/>
      <c r="H286" s="94">
        <f t="shared" ref="H286:H314" si="15">ROUNDDOWN(C286*D286,2)</f>
        <v>0</v>
      </c>
      <c r="I286" s="1616" t="s">
        <v>1739</v>
      </c>
      <c r="J286" s="1617"/>
      <c r="K286" s="2003" t="s">
        <v>2083</v>
      </c>
      <c r="L286" s="2004" t="e">
        <f>ROUNDDOWN(I287/I315,2)</f>
        <v>#DIV/0!</v>
      </c>
      <c r="M286" s="38"/>
      <c r="O286" s="25">
        <f>G279</f>
        <v>0</v>
      </c>
      <c r="P286" s="26" t="e">
        <f>L283</f>
        <v>#DIV/0!</v>
      </c>
      <c r="Q286" s="27">
        <f>K281</f>
        <v>0</v>
      </c>
      <c r="R286" s="27">
        <f>I315</f>
        <v>0</v>
      </c>
      <c r="S286" s="26" t="e">
        <f>L288</f>
        <v>#DIV/0!</v>
      </c>
      <c r="T286" s="26" t="e">
        <f>L294</f>
        <v>#DIV/0!</v>
      </c>
      <c r="U286" s="26" t="e">
        <f>L301</f>
        <v>#DIV/0!</v>
      </c>
      <c r="V286" s="26" t="e">
        <f>L308</f>
        <v>#DIV/0!</v>
      </c>
      <c r="W286" s="98" t="e">
        <f>L314</f>
        <v>#DIV/0!</v>
      </c>
      <c r="X286" s="28">
        <f>I287</f>
        <v>0</v>
      </c>
      <c r="Y286" s="29">
        <f>I292</f>
        <v>0</v>
      </c>
      <c r="Z286" s="29">
        <f>I299</f>
        <v>0</v>
      </c>
      <c r="AA286" s="29">
        <f>I306</f>
        <v>0</v>
      </c>
      <c r="AB286" s="30">
        <f>I313</f>
        <v>0</v>
      </c>
    </row>
    <row r="287" spans="1:31" ht="12" customHeight="1" thickBot="1">
      <c r="A287" s="1981"/>
      <c r="B287" s="738"/>
      <c r="C287" s="739"/>
      <c r="D287" s="739"/>
      <c r="E287" s="762"/>
      <c r="F287" s="738"/>
      <c r="G287" s="762"/>
      <c r="H287" s="94">
        <f t="shared" si="15"/>
        <v>0</v>
      </c>
      <c r="I287" s="1989">
        <f>SUM(H286:H290)</f>
        <v>0</v>
      </c>
      <c r="J287" s="1990"/>
      <c r="K287" s="1986"/>
      <c r="L287" s="2005"/>
      <c r="M287" s="38"/>
      <c r="O287" s="25">
        <f>H279</f>
        <v>0</v>
      </c>
      <c r="P287" s="26" t="e">
        <f>L283</f>
        <v>#DIV/0!</v>
      </c>
      <c r="Q287" s="27">
        <f>K281</f>
        <v>0</v>
      </c>
      <c r="R287" s="27">
        <f>I315</f>
        <v>0</v>
      </c>
      <c r="S287" s="26" t="e">
        <f>L288</f>
        <v>#DIV/0!</v>
      </c>
      <c r="T287" s="26" t="e">
        <f>L294</f>
        <v>#DIV/0!</v>
      </c>
      <c r="U287" s="26" t="e">
        <f>L301</f>
        <v>#DIV/0!</v>
      </c>
      <c r="V287" s="26" t="e">
        <f>L308</f>
        <v>#DIV/0!</v>
      </c>
      <c r="W287" s="98" t="e">
        <f>L314</f>
        <v>#DIV/0!</v>
      </c>
      <c r="X287" s="28">
        <f>I287</f>
        <v>0</v>
      </c>
      <c r="Y287" s="29">
        <f>I292</f>
        <v>0</v>
      </c>
      <c r="Z287" s="29">
        <f>I299</f>
        <v>0</v>
      </c>
      <c r="AA287" s="29">
        <f>I306</f>
        <v>0</v>
      </c>
      <c r="AB287" s="30">
        <f>I313</f>
        <v>0</v>
      </c>
    </row>
    <row r="288" spans="1:31" ht="12" customHeight="1" thickTop="1">
      <c r="A288" s="1981"/>
      <c r="B288" s="738"/>
      <c r="C288" s="739"/>
      <c r="D288" s="739"/>
      <c r="E288" s="762"/>
      <c r="F288" s="738"/>
      <c r="G288" s="762"/>
      <c r="H288" s="94">
        <f t="shared" si="15"/>
        <v>0</v>
      </c>
      <c r="I288" s="1989"/>
      <c r="J288" s="1990"/>
      <c r="K288" s="1986"/>
      <c r="L288" s="2004" t="e">
        <f>IF(L286=0,"-",IF(L286-$I$1/100&lt;0,0,IF(L286=1,1,L286-$I$1/100)))</f>
        <v>#DIV/0!</v>
      </c>
      <c r="M288" s="38"/>
      <c r="O288" s="25">
        <f>I279</f>
        <v>0</v>
      </c>
      <c r="P288" s="26" t="e">
        <f>L283</f>
        <v>#DIV/0!</v>
      </c>
      <c r="Q288" s="27">
        <f>K281</f>
        <v>0</v>
      </c>
      <c r="R288" s="27">
        <f>I315</f>
        <v>0</v>
      </c>
      <c r="S288" s="26" t="e">
        <f>L288</f>
        <v>#DIV/0!</v>
      </c>
      <c r="T288" s="26" t="e">
        <f>L294</f>
        <v>#DIV/0!</v>
      </c>
      <c r="U288" s="26" t="e">
        <f>L301</f>
        <v>#DIV/0!</v>
      </c>
      <c r="V288" s="26" t="e">
        <f>L308</f>
        <v>#DIV/0!</v>
      </c>
      <c r="W288" s="98" t="e">
        <f>L314</f>
        <v>#DIV/0!</v>
      </c>
      <c r="X288" s="28">
        <f>I287</f>
        <v>0</v>
      </c>
      <c r="Y288" s="29">
        <f>I292</f>
        <v>0</v>
      </c>
      <c r="Z288" s="29">
        <f>I299</f>
        <v>0</v>
      </c>
      <c r="AA288" s="29">
        <f>I306</f>
        <v>0</v>
      </c>
      <c r="AB288" s="30">
        <f>I313</f>
        <v>0</v>
      </c>
    </row>
    <row r="289" spans="1:28" ht="12" customHeight="1">
      <c r="A289" s="1981"/>
      <c r="B289" s="738"/>
      <c r="C289" s="739"/>
      <c r="D289" s="739"/>
      <c r="E289" s="762"/>
      <c r="F289" s="738"/>
      <c r="G289" s="762"/>
      <c r="H289" s="94">
        <f t="shared" si="15"/>
        <v>0</v>
      </c>
      <c r="I289" s="1989"/>
      <c r="J289" s="1990"/>
      <c r="K289" s="1986"/>
      <c r="L289" s="2006"/>
      <c r="M289" s="38"/>
      <c r="O289" s="25">
        <f>J279</f>
        <v>0</v>
      </c>
      <c r="P289" s="26" t="e">
        <f>L283</f>
        <v>#DIV/0!</v>
      </c>
      <c r="Q289" s="27">
        <f>K281</f>
        <v>0</v>
      </c>
      <c r="R289" s="27">
        <f>I315</f>
        <v>0</v>
      </c>
      <c r="S289" s="26" t="e">
        <f>L288</f>
        <v>#DIV/0!</v>
      </c>
      <c r="T289" s="26" t="e">
        <f>L294</f>
        <v>#DIV/0!</v>
      </c>
      <c r="U289" s="26" t="e">
        <f>L301</f>
        <v>#DIV/0!</v>
      </c>
      <c r="V289" s="26" t="e">
        <f>L308</f>
        <v>#DIV/0!</v>
      </c>
      <c r="W289" s="98" t="e">
        <f>L314</f>
        <v>#DIV/0!</v>
      </c>
      <c r="X289" s="28">
        <f>I287</f>
        <v>0</v>
      </c>
      <c r="Y289" s="29">
        <f>I292</f>
        <v>0</v>
      </c>
      <c r="Z289" s="29">
        <f>I299</f>
        <v>0</v>
      </c>
      <c r="AA289" s="29">
        <f>I306</f>
        <v>0</v>
      </c>
      <c r="AB289" s="30">
        <f>I313</f>
        <v>0</v>
      </c>
    </row>
    <row r="290" spans="1:28" ht="12" customHeight="1" thickBot="1">
      <c r="A290" s="1982"/>
      <c r="B290" s="741"/>
      <c r="C290" s="740"/>
      <c r="D290" s="740"/>
      <c r="E290" s="763"/>
      <c r="F290" s="741"/>
      <c r="G290" s="763"/>
      <c r="H290" s="95">
        <f t="shared" si="15"/>
        <v>0</v>
      </c>
      <c r="I290" s="1991"/>
      <c r="J290" s="1992"/>
      <c r="K290" s="1987"/>
      <c r="L290" s="2005"/>
      <c r="M290" s="38"/>
      <c r="O290" s="25">
        <f>K279</f>
        <v>0</v>
      </c>
      <c r="P290" s="26" t="e">
        <f>L283</f>
        <v>#DIV/0!</v>
      </c>
      <c r="Q290" s="27">
        <f>K281</f>
        <v>0</v>
      </c>
      <c r="R290" s="27">
        <f>I315</f>
        <v>0</v>
      </c>
      <c r="S290" s="26" t="e">
        <f>L288</f>
        <v>#DIV/0!</v>
      </c>
      <c r="T290" s="26" t="e">
        <f>L294</f>
        <v>#DIV/0!</v>
      </c>
      <c r="U290" s="26" t="e">
        <f>L301</f>
        <v>#DIV/0!</v>
      </c>
      <c r="V290" s="26" t="e">
        <f>L308</f>
        <v>#DIV/0!</v>
      </c>
      <c r="W290" s="98" t="e">
        <f>L314</f>
        <v>#DIV/0!</v>
      </c>
      <c r="X290" s="28">
        <f>I287</f>
        <v>0</v>
      </c>
      <c r="Y290" s="29">
        <f>I292</f>
        <v>0</v>
      </c>
      <c r="Z290" s="29">
        <f>I299</f>
        <v>0</v>
      </c>
      <c r="AA290" s="29">
        <f>I306</f>
        <v>0</v>
      </c>
      <c r="AB290" s="30">
        <f>I313</f>
        <v>0</v>
      </c>
    </row>
    <row r="291" spans="1:28" ht="12" customHeight="1" thickTop="1" thickBot="1">
      <c r="A291" s="1980" t="s">
        <v>1817</v>
      </c>
      <c r="B291" s="743"/>
      <c r="C291" s="739"/>
      <c r="D291" s="739"/>
      <c r="E291" s="764"/>
      <c r="F291" s="743"/>
      <c r="G291" s="764"/>
      <c r="H291" s="96">
        <f t="shared" si="15"/>
        <v>0</v>
      </c>
      <c r="I291" s="1997" t="s">
        <v>1740</v>
      </c>
      <c r="J291" s="1998"/>
      <c r="K291" s="1985" t="s">
        <v>2084</v>
      </c>
      <c r="L291" s="1988" t="e">
        <f>ROUNDDOWN(I292/I315,2)</f>
        <v>#DIV/0!</v>
      </c>
      <c r="M291" s="38"/>
      <c r="O291" s="32">
        <f>L279</f>
        <v>0</v>
      </c>
      <c r="P291" s="33" t="e">
        <f>L283</f>
        <v>#DIV/0!</v>
      </c>
      <c r="Q291" s="34">
        <f>K281</f>
        <v>0</v>
      </c>
      <c r="R291" s="34">
        <f>I315</f>
        <v>0</v>
      </c>
      <c r="S291" s="33" t="e">
        <f>L288</f>
        <v>#DIV/0!</v>
      </c>
      <c r="T291" s="33" t="e">
        <f>L294</f>
        <v>#DIV/0!</v>
      </c>
      <c r="U291" s="33" t="e">
        <f>L301</f>
        <v>#DIV/0!</v>
      </c>
      <c r="V291" s="33" t="e">
        <f>L308</f>
        <v>#DIV/0!</v>
      </c>
      <c r="W291" s="99" t="e">
        <f>L314</f>
        <v>#DIV/0!</v>
      </c>
      <c r="X291" s="35">
        <f>I287</f>
        <v>0</v>
      </c>
      <c r="Y291" s="36">
        <f>I292</f>
        <v>0</v>
      </c>
      <c r="Z291" s="36">
        <f>I299</f>
        <v>0</v>
      </c>
      <c r="AA291" s="36">
        <f>I306</f>
        <v>0</v>
      </c>
      <c r="AB291" s="37">
        <f>I313</f>
        <v>0</v>
      </c>
    </row>
    <row r="292" spans="1:28" ht="12" customHeight="1" thickTop="1" thickBot="1">
      <c r="A292" s="1981"/>
      <c r="B292" s="738"/>
      <c r="C292" s="739"/>
      <c r="D292" s="739"/>
      <c r="E292" s="762"/>
      <c r="F292" s="738"/>
      <c r="G292" s="762"/>
      <c r="H292" s="94">
        <f t="shared" si="15"/>
        <v>0</v>
      </c>
      <c r="I292" s="1989">
        <f>SUM(H291:H297)</f>
        <v>0</v>
      </c>
      <c r="J292" s="1990"/>
      <c r="K292" s="1986"/>
      <c r="L292" s="1988"/>
      <c r="M292" s="38"/>
    </row>
    <row r="293" spans="1:28" ht="12" customHeight="1" thickTop="1" thickBot="1">
      <c r="A293" s="1981"/>
      <c r="B293" s="738"/>
      <c r="C293" s="739"/>
      <c r="D293" s="739"/>
      <c r="E293" s="762"/>
      <c r="F293" s="738"/>
      <c r="G293" s="762"/>
      <c r="H293" s="94">
        <f t="shared" si="15"/>
        <v>0</v>
      </c>
      <c r="I293" s="1989"/>
      <c r="J293" s="1990"/>
      <c r="K293" s="1986"/>
      <c r="L293" s="1988"/>
      <c r="M293" s="38"/>
    </row>
    <row r="294" spans="1:28" ht="12" customHeight="1" thickTop="1" thickBot="1">
      <c r="A294" s="1981"/>
      <c r="B294" s="738"/>
      <c r="C294" s="739"/>
      <c r="D294" s="739"/>
      <c r="E294" s="762"/>
      <c r="F294" s="738"/>
      <c r="G294" s="762"/>
      <c r="H294" s="94">
        <f t="shared" si="15"/>
        <v>0</v>
      </c>
      <c r="I294" s="1989"/>
      <c r="J294" s="1990"/>
      <c r="K294" s="1986"/>
      <c r="L294" s="1988" t="e">
        <f>IF(L291=0,"-",IF(L291-$I$1/100&lt;0,0,IF(L291=1,1,L291-$I$1/100)))</f>
        <v>#DIV/0!</v>
      </c>
      <c r="M294" s="38"/>
    </row>
    <row r="295" spans="1:28" ht="12" customHeight="1" thickTop="1" thickBot="1">
      <c r="A295" s="1981"/>
      <c r="B295" s="738"/>
      <c r="C295" s="739"/>
      <c r="D295" s="739"/>
      <c r="E295" s="762"/>
      <c r="F295" s="738"/>
      <c r="G295" s="762"/>
      <c r="H295" s="94">
        <f t="shared" si="15"/>
        <v>0</v>
      </c>
      <c r="I295" s="1989"/>
      <c r="J295" s="1990"/>
      <c r="K295" s="1986"/>
      <c r="L295" s="1988"/>
      <c r="M295" s="38"/>
    </row>
    <row r="296" spans="1:28" ht="12" customHeight="1" thickTop="1" thickBot="1">
      <c r="A296" s="1981"/>
      <c r="B296" s="738"/>
      <c r="C296" s="739"/>
      <c r="D296" s="739"/>
      <c r="E296" s="762"/>
      <c r="F296" s="738"/>
      <c r="G296" s="762"/>
      <c r="H296" s="94">
        <f t="shared" si="15"/>
        <v>0</v>
      </c>
      <c r="I296" s="1989"/>
      <c r="J296" s="1990"/>
      <c r="K296" s="1986"/>
      <c r="L296" s="1988"/>
      <c r="M296" s="38"/>
    </row>
    <row r="297" spans="1:28" ht="12" customHeight="1" thickTop="1" thickBot="1">
      <c r="A297" s="1982"/>
      <c r="B297" s="741"/>
      <c r="C297" s="740"/>
      <c r="D297" s="740"/>
      <c r="E297" s="763"/>
      <c r="F297" s="741"/>
      <c r="G297" s="763"/>
      <c r="H297" s="95">
        <f t="shared" si="15"/>
        <v>0</v>
      </c>
      <c r="I297" s="1991"/>
      <c r="J297" s="1992"/>
      <c r="K297" s="1987"/>
      <c r="L297" s="1988"/>
      <c r="M297" s="38"/>
    </row>
    <row r="298" spans="1:28" ht="12" customHeight="1" thickTop="1" thickBot="1">
      <c r="A298" s="1999" t="s">
        <v>1821</v>
      </c>
      <c r="B298" s="743"/>
      <c r="C298" s="742"/>
      <c r="D298" s="742"/>
      <c r="E298" s="764"/>
      <c r="F298" s="743"/>
      <c r="G298" s="764"/>
      <c r="H298" s="96">
        <f t="shared" si="15"/>
        <v>0</v>
      </c>
      <c r="I298" s="1983" t="s">
        <v>1741</v>
      </c>
      <c r="J298" s="1984"/>
      <c r="K298" s="2001" t="s">
        <v>2085</v>
      </c>
      <c r="L298" s="1988" t="e">
        <f>ROUNDDOWN(I299/I315,2)</f>
        <v>#DIV/0!</v>
      </c>
      <c r="M298" s="38"/>
    </row>
    <row r="299" spans="1:28" ht="12" customHeight="1" thickTop="1" thickBot="1">
      <c r="A299" s="1981"/>
      <c r="B299" s="738"/>
      <c r="C299" s="739"/>
      <c r="D299" s="739"/>
      <c r="E299" s="762"/>
      <c r="F299" s="738"/>
      <c r="G299" s="762"/>
      <c r="H299" s="94">
        <f t="shared" si="15"/>
        <v>0</v>
      </c>
      <c r="I299" s="1989">
        <f>SUM(H298:H304)</f>
        <v>0</v>
      </c>
      <c r="J299" s="1990"/>
      <c r="K299" s="1986"/>
      <c r="L299" s="1988"/>
      <c r="M299" s="38"/>
    </row>
    <row r="300" spans="1:28" ht="12" customHeight="1" thickTop="1" thickBot="1">
      <c r="A300" s="1981"/>
      <c r="B300" s="738"/>
      <c r="C300" s="739"/>
      <c r="D300" s="739"/>
      <c r="E300" s="762"/>
      <c r="F300" s="738"/>
      <c r="G300" s="762"/>
      <c r="H300" s="94">
        <f t="shared" si="15"/>
        <v>0</v>
      </c>
      <c r="I300" s="1989"/>
      <c r="J300" s="1990"/>
      <c r="K300" s="1986"/>
      <c r="L300" s="1988"/>
      <c r="M300" s="38"/>
    </row>
    <row r="301" spans="1:28" ht="12" customHeight="1" thickTop="1" thickBot="1">
      <c r="A301" s="1981"/>
      <c r="B301" s="738"/>
      <c r="C301" s="739"/>
      <c r="D301" s="739"/>
      <c r="E301" s="762"/>
      <c r="F301" s="738"/>
      <c r="G301" s="762"/>
      <c r="H301" s="94">
        <f t="shared" si="15"/>
        <v>0</v>
      </c>
      <c r="I301" s="1989"/>
      <c r="J301" s="1990"/>
      <c r="K301" s="1986"/>
      <c r="L301" s="1988" t="e">
        <f>IF(L298=0,"-",IF(L298-$I$1/100&lt;0,0,IF(L298=1,1,L298-$I$1/100)))</f>
        <v>#DIV/0!</v>
      </c>
      <c r="M301" s="38"/>
    </row>
    <row r="302" spans="1:28" ht="12" customHeight="1" thickTop="1" thickBot="1">
      <c r="A302" s="1981"/>
      <c r="B302" s="738"/>
      <c r="C302" s="739"/>
      <c r="D302" s="739"/>
      <c r="E302" s="762"/>
      <c r="F302" s="738"/>
      <c r="G302" s="762"/>
      <c r="H302" s="94">
        <f t="shared" si="15"/>
        <v>0</v>
      </c>
      <c r="I302" s="1989"/>
      <c r="J302" s="1990"/>
      <c r="K302" s="1986"/>
      <c r="L302" s="1988"/>
      <c r="M302" s="38"/>
    </row>
    <row r="303" spans="1:28" ht="12" customHeight="1" thickTop="1" thickBot="1">
      <c r="A303" s="1981"/>
      <c r="B303" s="738"/>
      <c r="C303" s="739"/>
      <c r="D303" s="739"/>
      <c r="E303" s="762"/>
      <c r="F303" s="738"/>
      <c r="G303" s="762"/>
      <c r="H303" s="94">
        <f t="shared" si="15"/>
        <v>0</v>
      </c>
      <c r="I303" s="1989"/>
      <c r="J303" s="1990"/>
      <c r="K303" s="1986"/>
      <c r="L303" s="1988"/>
      <c r="M303" s="38"/>
    </row>
    <row r="304" spans="1:28" ht="12" customHeight="1" thickTop="1" thickBot="1">
      <c r="A304" s="2000"/>
      <c r="B304" s="744"/>
      <c r="C304" s="740"/>
      <c r="D304" s="740"/>
      <c r="E304" s="763"/>
      <c r="F304" s="741"/>
      <c r="G304" s="763"/>
      <c r="H304" s="95">
        <f t="shared" si="15"/>
        <v>0</v>
      </c>
      <c r="I304" s="1989"/>
      <c r="J304" s="1990"/>
      <c r="K304" s="2002"/>
      <c r="L304" s="1988"/>
      <c r="M304" s="38"/>
    </row>
    <row r="305" spans="1:31" ht="12" customHeight="1" thickTop="1" thickBot="1">
      <c r="A305" s="1980" t="s">
        <v>1822</v>
      </c>
      <c r="B305" s="745"/>
      <c r="C305" s="742"/>
      <c r="D305" s="742"/>
      <c r="E305" s="764"/>
      <c r="F305" s="743"/>
      <c r="G305" s="764"/>
      <c r="H305" s="96">
        <f t="shared" si="15"/>
        <v>0</v>
      </c>
      <c r="I305" s="1997" t="s">
        <v>1742</v>
      </c>
      <c r="J305" s="1998"/>
      <c r="K305" s="1985" t="s">
        <v>2086</v>
      </c>
      <c r="L305" s="1988" t="e">
        <f>ROUNDDOWN(I306/I315,2)</f>
        <v>#DIV/0!</v>
      </c>
      <c r="M305" s="38"/>
    </row>
    <row r="306" spans="1:31" ht="12" customHeight="1" thickTop="1" thickBot="1">
      <c r="A306" s="1981"/>
      <c r="B306" s="738"/>
      <c r="C306" s="742"/>
      <c r="D306" s="742"/>
      <c r="E306" s="762"/>
      <c r="F306" s="738"/>
      <c r="G306" s="762"/>
      <c r="H306" s="94">
        <f t="shared" si="15"/>
        <v>0</v>
      </c>
      <c r="I306" s="1989">
        <f>SUM(H305:H311)</f>
        <v>0</v>
      </c>
      <c r="J306" s="1990"/>
      <c r="K306" s="1986"/>
      <c r="L306" s="1988"/>
      <c r="M306" s="38"/>
    </row>
    <row r="307" spans="1:31" ht="12" customHeight="1" thickTop="1" thickBot="1">
      <c r="A307" s="1981"/>
      <c r="B307" s="738"/>
      <c r="C307" s="739"/>
      <c r="D307" s="739"/>
      <c r="E307" s="762"/>
      <c r="F307" s="738"/>
      <c r="G307" s="762"/>
      <c r="H307" s="94">
        <f t="shared" si="15"/>
        <v>0</v>
      </c>
      <c r="I307" s="1989"/>
      <c r="J307" s="1990"/>
      <c r="K307" s="1986"/>
      <c r="L307" s="1988"/>
      <c r="M307" s="38"/>
    </row>
    <row r="308" spans="1:31" ht="12" customHeight="1" thickTop="1" thickBot="1">
      <c r="A308" s="1981"/>
      <c r="B308" s="738"/>
      <c r="C308" s="739"/>
      <c r="D308" s="739"/>
      <c r="E308" s="762"/>
      <c r="F308" s="738"/>
      <c r="G308" s="762"/>
      <c r="H308" s="94">
        <f t="shared" si="15"/>
        <v>0</v>
      </c>
      <c r="I308" s="1989"/>
      <c r="J308" s="1990"/>
      <c r="K308" s="1986"/>
      <c r="L308" s="1988" t="e">
        <f>IF(L305=0,"-",IF(L305-$I$1/100&lt;0,0,IF(L305=1,1,L305-$I$1/100)))</f>
        <v>#DIV/0!</v>
      </c>
      <c r="M308" s="38"/>
    </row>
    <row r="309" spans="1:31" ht="12" customHeight="1" thickTop="1" thickBot="1">
      <c r="A309" s="1981"/>
      <c r="B309" s="738"/>
      <c r="C309" s="739"/>
      <c r="D309" s="739"/>
      <c r="E309" s="762"/>
      <c r="F309" s="738"/>
      <c r="G309" s="762"/>
      <c r="H309" s="94">
        <f t="shared" si="15"/>
        <v>0</v>
      </c>
      <c r="I309" s="1989"/>
      <c r="J309" s="1990"/>
      <c r="K309" s="1986"/>
      <c r="L309" s="1988"/>
      <c r="M309" s="38"/>
    </row>
    <row r="310" spans="1:31" ht="12" customHeight="1" thickTop="1" thickBot="1">
      <c r="A310" s="1981"/>
      <c r="B310" s="738"/>
      <c r="C310" s="739"/>
      <c r="D310" s="739"/>
      <c r="E310" s="762"/>
      <c r="F310" s="738"/>
      <c r="G310" s="762"/>
      <c r="H310" s="94">
        <f t="shared" si="15"/>
        <v>0</v>
      </c>
      <c r="I310" s="1989"/>
      <c r="J310" s="1990"/>
      <c r="K310" s="1986"/>
      <c r="L310" s="1988"/>
      <c r="M310" s="38"/>
    </row>
    <row r="311" spans="1:31" ht="12" customHeight="1" thickTop="1" thickBot="1">
      <c r="A311" s="1982"/>
      <c r="B311" s="741"/>
      <c r="C311" s="740"/>
      <c r="D311" s="740"/>
      <c r="E311" s="763"/>
      <c r="F311" s="741"/>
      <c r="G311" s="763"/>
      <c r="H311" s="95">
        <f t="shared" si="15"/>
        <v>0</v>
      </c>
      <c r="I311" s="1991"/>
      <c r="J311" s="1992"/>
      <c r="K311" s="1987"/>
      <c r="L311" s="1988"/>
      <c r="M311" s="38"/>
    </row>
    <row r="312" spans="1:31" ht="12" customHeight="1" thickTop="1" thickBot="1">
      <c r="A312" s="1980" t="s">
        <v>1823</v>
      </c>
      <c r="B312" s="681"/>
      <c r="C312" s="742"/>
      <c r="D312" s="742"/>
      <c r="E312" s="764"/>
      <c r="F312" s="743"/>
      <c r="G312" s="764"/>
      <c r="H312" s="96">
        <f t="shared" si="15"/>
        <v>0</v>
      </c>
      <c r="I312" s="1983" t="s">
        <v>526</v>
      </c>
      <c r="J312" s="1984"/>
      <c r="K312" s="1985" t="s">
        <v>2087</v>
      </c>
      <c r="L312" s="1988" t="e">
        <f>ROUNDDOWN(I313/I315,2)</f>
        <v>#DIV/0!</v>
      </c>
      <c r="M312" s="38"/>
    </row>
    <row r="313" spans="1:31" ht="12" customHeight="1" thickTop="1" thickBot="1">
      <c r="A313" s="1981"/>
      <c r="B313" s="738"/>
      <c r="C313" s="739"/>
      <c r="D313" s="739"/>
      <c r="E313" s="762"/>
      <c r="F313" s="738"/>
      <c r="G313" s="762"/>
      <c r="H313" s="94">
        <f t="shared" si="15"/>
        <v>0</v>
      </c>
      <c r="I313" s="1989">
        <f>SUM(H312:H314)</f>
        <v>0</v>
      </c>
      <c r="J313" s="1990"/>
      <c r="K313" s="1986"/>
      <c r="L313" s="1988"/>
      <c r="M313" s="38"/>
    </row>
    <row r="314" spans="1:31" ht="12" customHeight="1" thickTop="1" thickBot="1">
      <c r="A314" s="1982"/>
      <c r="B314" s="741"/>
      <c r="C314" s="740"/>
      <c r="D314" s="740"/>
      <c r="E314" s="763"/>
      <c r="F314" s="741"/>
      <c r="G314" s="763"/>
      <c r="H314" s="95">
        <f t="shared" si="15"/>
        <v>0</v>
      </c>
      <c r="I314" s="1991"/>
      <c r="J314" s="1992"/>
      <c r="K314" s="1987"/>
      <c r="L314" s="97" t="e">
        <f>IF(L312=0,"-",IF(L312-$I$1/100&lt;0,0,IF(L312=1,1,L312-$I$1/100)))</f>
        <v>#DIV/0!</v>
      </c>
      <c r="M314" s="38"/>
    </row>
    <row r="315" spans="1:31" ht="12" customHeight="1" thickTop="1" thickBot="1">
      <c r="A315" s="47"/>
      <c r="B315" s="38"/>
      <c r="C315" s="38"/>
      <c r="D315" s="38"/>
      <c r="E315" s="38"/>
      <c r="F315" s="38"/>
      <c r="G315" s="1993" t="s">
        <v>527</v>
      </c>
      <c r="H315" s="1994"/>
      <c r="I315" s="1995">
        <f>SUM(I287,I292,I299,I306,I313)</f>
        <v>0</v>
      </c>
      <c r="J315" s="1996"/>
      <c r="K315" s="38"/>
      <c r="L315" s="97"/>
      <c r="M315" s="38"/>
    </row>
    <row r="316" spans="1:31" ht="12" customHeight="1" thickTop="1">
      <c r="A316" s="47"/>
      <c r="B316" s="38"/>
      <c r="C316" s="38"/>
      <c r="D316" s="38"/>
      <c r="E316" s="38"/>
      <c r="F316" s="38"/>
      <c r="G316" s="47"/>
      <c r="H316" s="47"/>
      <c r="I316" s="986"/>
      <c r="J316" s="986"/>
      <c r="K316" s="38"/>
      <c r="L316" s="992"/>
      <c r="M316" s="38"/>
    </row>
    <row r="317" spans="1:31" ht="36" customHeight="1">
      <c r="A317" s="38"/>
      <c r="B317" s="38"/>
      <c r="C317" s="38"/>
      <c r="D317" s="38"/>
      <c r="E317" s="38"/>
      <c r="F317" s="38"/>
      <c r="G317" s="38"/>
      <c r="H317" s="38"/>
      <c r="I317" s="38"/>
      <c r="J317" s="38"/>
      <c r="K317" s="38"/>
      <c r="L317" s="38"/>
      <c r="M317" s="38"/>
    </row>
    <row r="318" spans="1:31" ht="12" customHeight="1" thickBot="1">
      <c r="A318" s="38"/>
      <c r="B318" s="38"/>
      <c r="C318" s="38"/>
      <c r="D318" s="38"/>
      <c r="E318" s="38"/>
      <c r="F318" s="38"/>
      <c r="G318" s="38"/>
      <c r="H318" s="38"/>
      <c r="I318" s="38"/>
      <c r="J318" s="38"/>
      <c r="K318" s="38"/>
      <c r="L318" s="38"/>
      <c r="M318" s="38"/>
    </row>
    <row r="319" spans="1:31" ht="24" customHeight="1" thickTop="1" thickBot="1">
      <c r="A319" s="994" t="s">
        <v>2208</v>
      </c>
      <c r="B319" s="678"/>
      <c r="C319" s="678"/>
      <c r="D319" s="678"/>
      <c r="E319" s="678"/>
      <c r="F319" s="678"/>
      <c r="G319" s="678"/>
      <c r="H319" s="678"/>
      <c r="I319" s="678"/>
      <c r="J319" s="678"/>
      <c r="K319" s="678"/>
      <c r="L319" s="678"/>
      <c r="M319" s="38"/>
      <c r="X319" s="2007" t="s">
        <v>668</v>
      </c>
      <c r="Y319" s="2007"/>
      <c r="Z319" s="2007"/>
      <c r="AA319" s="2007"/>
      <c r="AB319" s="2007"/>
    </row>
    <row r="320" spans="1:31" ht="12" customHeight="1" thickTop="1">
      <c r="A320" s="2008" t="s">
        <v>1147</v>
      </c>
      <c r="B320" s="85" t="s">
        <v>1148</v>
      </c>
      <c r="C320" s="761"/>
      <c r="D320" s="761"/>
      <c r="E320" s="761"/>
      <c r="F320" s="761"/>
      <c r="G320" s="761"/>
      <c r="H320" s="761"/>
      <c r="I320" s="761"/>
      <c r="J320" s="761"/>
      <c r="K320" s="2010"/>
      <c r="L320" s="2011"/>
      <c r="M320" s="38"/>
      <c r="O320" s="9" t="s">
        <v>1564</v>
      </c>
      <c r="P320" s="10" t="s">
        <v>573</v>
      </c>
      <c r="Q320" s="11" t="s">
        <v>1149</v>
      </c>
      <c r="R320" s="11" t="s">
        <v>1150</v>
      </c>
      <c r="S320" s="12" t="s">
        <v>370</v>
      </c>
      <c r="T320" s="12" t="s">
        <v>371</v>
      </c>
      <c r="U320" s="12" t="s">
        <v>372</v>
      </c>
      <c r="V320" s="12" t="s">
        <v>373</v>
      </c>
      <c r="W320" s="13" t="s">
        <v>374</v>
      </c>
      <c r="X320" s="14" t="s">
        <v>370</v>
      </c>
      <c r="Y320" s="12" t="s">
        <v>371</v>
      </c>
      <c r="Z320" s="12" t="s">
        <v>372</v>
      </c>
      <c r="AA320" s="12" t="s">
        <v>373</v>
      </c>
      <c r="AB320" s="13" t="s">
        <v>374</v>
      </c>
      <c r="AE320" s="15"/>
    </row>
    <row r="321" spans="1:28" ht="12" customHeight="1">
      <c r="A321" s="2009"/>
      <c r="B321" s="86" t="s">
        <v>1152</v>
      </c>
      <c r="C321" s="679"/>
      <c r="D321" s="679"/>
      <c r="E321" s="679"/>
      <c r="F321" s="679"/>
      <c r="G321" s="679"/>
      <c r="H321" s="679"/>
      <c r="I321" s="679"/>
      <c r="J321" s="680"/>
      <c r="K321" s="2012">
        <f>SUM(C321:J321)</f>
        <v>0</v>
      </c>
      <c r="L321" s="2013"/>
      <c r="M321" s="38"/>
      <c r="O321" s="16">
        <f>B319</f>
        <v>0</v>
      </c>
      <c r="P321" s="17" t="e">
        <f>L323</f>
        <v>#DIV/0!</v>
      </c>
      <c r="Q321" s="18">
        <f>K321</f>
        <v>0</v>
      </c>
      <c r="R321" s="18">
        <f>I355</f>
        <v>0</v>
      </c>
      <c r="S321" s="17" t="e">
        <f>L328</f>
        <v>#DIV/0!</v>
      </c>
      <c r="T321" s="17" t="e">
        <f>L334</f>
        <v>#DIV/0!</v>
      </c>
      <c r="U321" s="17" t="e">
        <f>L341</f>
        <v>#DIV/0!</v>
      </c>
      <c r="V321" s="17" t="e">
        <f>L348</f>
        <v>#DIV/0!</v>
      </c>
      <c r="W321" s="19" t="e">
        <f>L354</f>
        <v>#DIV/0!</v>
      </c>
      <c r="X321" s="20">
        <f>I327</f>
        <v>0</v>
      </c>
      <c r="Y321" s="21">
        <f>I332</f>
        <v>0</v>
      </c>
      <c r="Z321" s="21">
        <f>I339</f>
        <v>0</v>
      </c>
      <c r="AA321" s="21">
        <f>I346</f>
        <v>0</v>
      </c>
      <c r="AB321" s="22">
        <f>I353</f>
        <v>0</v>
      </c>
    </row>
    <row r="322" spans="1:28" ht="12" customHeight="1" thickBot="1">
      <c r="A322" s="1999"/>
      <c r="B322" s="86" t="s">
        <v>1154</v>
      </c>
      <c r="C322" s="87">
        <f>C321/1.65</f>
        <v>0</v>
      </c>
      <c r="D322" s="87">
        <f t="shared" ref="D322:J322" si="16">D321/1.65</f>
        <v>0</v>
      </c>
      <c r="E322" s="87">
        <f t="shared" si="16"/>
        <v>0</v>
      </c>
      <c r="F322" s="87">
        <f t="shared" si="16"/>
        <v>0</v>
      </c>
      <c r="G322" s="87">
        <f t="shared" si="16"/>
        <v>0</v>
      </c>
      <c r="H322" s="87">
        <f t="shared" si="16"/>
        <v>0</v>
      </c>
      <c r="I322" s="87">
        <f t="shared" si="16"/>
        <v>0</v>
      </c>
      <c r="J322" s="87">
        <f t="shared" si="16"/>
        <v>0</v>
      </c>
      <c r="K322" s="23" t="s">
        <v>1155</v>
      </c>
      <c r="L322" s="24" t="s">
        <v>1156</v>
      </c>
      <c r="M322" s="38"/>
      <c r="O322" s="25">
        <f>C319</f>
        <v>0</v>
      </c>
      <c r="P322" s="26" t="e">
        <f>L323</f>
        <v>#DIV/0!</v>
      </c>
      <c r="Q322" s="27">
        <f>K321</f>
        <v>0</v>
      </c>
      <c r="R322" s="27">
        <f>I355</f>
        <v>0</v>
      </c>
      <c r="S322" s="26" t="e">
        <f>L328</f>
        <v>#DIV/0!</v>
      </c>
      <c r="T322" s="26" t="e">
        <f>L334</f>
        <v>#DIV/0!</v>
      </c>
      <c r="U322" s="26" t="e">
        <f>L341</f>
        <v>#DIV/0!</v>
      </c>
      <c r="V322" s="26" t="e">
        <f>L348</f>
        <v>#DIV/0!</v>
      </c>
      <c r="W322" s="98" t="e">
        <f>L354</f>
        <v>#DIV/0!</v>
      </c>
      <c r="X322" s="28">
        <f>I327</f>
        <v>0</v>
      </c>
      <c r="Y322" s="29">
        <f>I332</f>
        <v>0</v>
      </c>
      <c r="Z322" s="29">
        <f>I339</f>
        <v>0</v>
      </c>
      <c r="AA322" s="29">
        <f>I346</f>
        <v>0</v>
      </c>
      <c r="AB322" s="30">
        <f>I353</f>
        <v>0</v>
      </c>
    </row>
    <row r="323" spans="1:28" ht="12" customHeight="1" thickTop="1" thickBot="1">
      <c r="A323" s="2014" t="s">
        <v>1735</v>
      </c>
      <c r="B323" s="2015"/>
      <c r="C323" s="2015"/>
      <c r="D323" s="2015"/>
      <c r="E323" s="2016"/>
      <c r="F323" s="88">
        <f>I355</f>
        <v>0</v>
      </c>
      <c r="G323" s="89" t="s">
        <v>1736</v>
      </c>
      <c r="H323" s="90">
        <f>K321</f>
        <v>0</v>
      </c>
      <c r="I323" s="89" t="s">
        <v>798</v>
      </c>
      <c r="J323" s="89" t="s">
        <v>1738</v>
      </c>
      <c r="K323" s="91" t="e">
        <f>ROUNDDOWN(I355/K321,2)</f>
        <v>#DIV/0!</v>
      </c>
      <c r="L323" s="91" t="e">
        <f>K323-$I$1/100</f>
        <v>#DIV/0!</v>
      </c>
      <c r="M323" s="38"/>
      <c r="O323" s="25">
        <f>D319</f>
        <v>0</v>
      </c>
      <c r="P323" s="26" t="e">
        <f>L323</f>
        <v>#DIV/0!</v>
      </c>
      <c r="Q323" s="27">
        <f>K321</f>
        <v>0</v>
      </c>
      <c r="R323" s="27">
        <f>I355</f>
        <v>0</v>
      </c>
      <c r="S323" s="26" t="e">
        <f>L328</f>
        <v>#DIV/0!</v>
      </c>
      <c r="T323" s="26" t="e">
        <f>L334</f>
        <v>#DIV/0!</v>
      </c>
      <c r="U323" s="26" t="e">
        <f>L341</f>
        <v>#DIV/0!</v>
      </c>
      <c r="V323" s="26" t="e">
        <f>L348</f>
        <v>#DIV/0!</v>
      </c>
      <c r="W323" s="98" t="e">
        <f>L354</f>
        <v>#DIV/0!</v>
      </c>
      <c r="X323" s="28">
        <f>I327</f>
        <v>0</v>
      </c>
      <c r="Y323" s="29">
        <f>I332</f>
        <v>0</v>
      </c>
      <c r="Z323" s="29">
        <f>I339</f>
        <v>0</v>
      </c>
      <c r="AA323" s="29">
        <f>I346</f>
        <v>0</v>
      </c>
      <c r="AB323" s="30">
        <f>I353</f>
        <v>0</v>
      </c>
    </row>
    <row r="324" spans="1:28" ht="12" customHeight="1" thickTop="1">
      <c r="A324" s="38"/>
      <c r="B324" s="38"/>
      <c r="C324" s="38"/>
      <c r="D324" s="38"/>
      <c r="E324" s="38"/>
      <c r="F324" s="38"/>
      <c r="G324" s="38"/>
      <c r="H324" s="38"/>
      <c r="I324" s="38"/>
      <c r="J324" s="38"/>
      <c r="K324" s="63"/>
      <c r="L324" s="92"/>
      <c r="M324" s="38"/>
      <c r="O324" s="25">
        <f>E319</f>
        <v>0</v>
      </c>
      <c r="P324" s="26" t="e">
        <f>L323</f>
        <v>#DIV/0!</v>
      </c>
      <c r="Q324" s="27">
        <f>K321</f>
        <v>0</v>
      </c>
      <c r="R324" s="27">
        <f>I355</f>
        <v>0</v>
      </c>
      <c r="S324" s="26" t="e">
        <f>L328</f>
        <v>#DIV/0!</v>
      </c>
      <c r="T324" s="26" t="e">
        <f>L334</f>
        <v>#DIV/0!</v>
      </c>
      <c r="U324" s="26" t="e">
        <f>L341</f>
        <v>#DIV/0!</v>
      </c>
      <c r="V324" s="26" t="e">
        <f>L348</f>
        <v>#DIV/0!</v>
      </c>
      <c r="W324" s="98" t="e">
        <f>L354</f>
        <v>#DIV/0!</v>
      </c>
      <c r="X324" s="28">
        <f>I327</f>
        <v>0</v>
      </c>
      <c r="Y324" s="29">
        <f>I332</f>
        <v>0</v>
      </c>
      <c r="Z324" s="29">
        <f>I339</f>
        <v>0</v>
      </c>
      <c r="AA324" s="29">
        <f>I346</f>
        <v>0</v>
      </c>
      <c r="AB324" s="30">
        <f>I353</f>
        <v>0</v>
      </c>
    </row>
    <row r="325" spans="1:28" ht="12" customHeight="1" thickBot="1">
      <c r="A325" s="93"/>
      <c r="B325" s="31" t="s">
        <v>29</v>
      </c>
      <c r="C325" s="31" t="s">
        <v>30</v>
      </c>
      <c r="D325" s="31" t="s">
        <v>31</v>
      </c>
      <c r="E325" s="31" t="s">
        <v>484</v>
      </c>
      <c r="F325" s="31" t="s">
        <v>32</v>
      </c>
      <c r="G325" s="31" t="s">
        <v>33</v>
      </c>
      <c r="H325" s="31" t="s">
        <v>34</v>
      </c>
      <c r="I325" s="1981" t="s">
        <v>35</v>
      </c>
      <c r="J325" s="2017"/>
      <c r="K325" s="2018" t="s">
        <v>36</v>
      </c>
      <c r="L325" s="2019"/>
      <c r="M325" s="38"/>
      <c r="O325" s="25">
        <f>F319</f>
        <v>0</v>
      </c>
      <c r="P325" s="26" t="e">
        <f>L323</f>
        <v>#DIV/0!</v>
      </c>
      <c r="Q325" s="27">
        <f>K321</f>
        <v>0</v>
      </c>
      <c r="R325" s="27">
        <f>I355</f>
        <v>0</v>
      </c>
      <c r="S325" s="26" t="e">
        <f>L328</f>
        <v>#DIV/0!</v>
      </c>
      <c r="T325" s="26" t="e">
        <f>L334</f>
        <v>#DIV/0!</v>
      </c>
      <c r="U325" s="26" t="e">
        <f>L341</f>
        <v>#DIV/0!</v>
      </c>
      <c r="V325" s="26" t="e">
        <f>L348</f>
        <v>#DIV/0!</v>
      </c>
      <c r="W325" s="98" t="e">
        <f>L354</f>
        <v>#DIV/0!</v>
      </c>
      <c r="X325" s="28">
        <f>I327</f>
        <v>0</v>
      </c>
      <c r="Y325" s="29">
        <f>I332</f>
        <v>0</v>
      </c>
      <c r="Z325" s="29">
        <f>I339</f>
        <v>0</v>
      </c>
      <c r="AA325" s="29">
        <f>I346</f>
        <v>0</v>
      </c>
      <c r="AB325" s="30">
        <f>I353</f>
        <v>0</v>
      </c>
    </row>
    <row r="326" spans="1:28" ht="12" customHeight="1" thickTop="1">
      <c r="A326" s="1981" t="s">
        <v>1811</v>
      </c>
      <c r="B326" s="738"/>
      <c r="C326" s="739"/>
      <c r="D326" s="739"/>
      <c r="E326" s="762"/>
      <c r="F326" s="738"/>
      <c r="G326" s="762"/>
      <c r="H326" s="94">
        <f t="shared" ref="H326:H354" si="17">ROUNDDOWN(C326*D326,2)</f>
        <v>0</v>
      </c>
      <c r="I326" s="1616" t="s">
        <v>1739</v>
      </c>
      <c r="J326" s="1617"/>
      <c r="K326" s="2003" t="s">
        <v>2083</v>
      </c>
      <c r="L326" s="2004" t="e">
        <f>ROUNDDOWN(I327/I355,2)</f>
        <v>#DIV/0!</v>
      </c>
      <c r="M326" s="38"/>
      <c r="O326" s="25">
        <f>G319</f>
        <v>0</v>
      </c>
      <c r="P326" s="26" t="e">
        <f>L323</f>
        <v>#DIV/0!</v>
      </c>
      <c r="Q326" s="27">
        <f>K321</f>
        <v>0</v>
      </c>
      <c r="R326" s="27">
        <f>I355</f>
        <v>0</v>
      </c>
      <c r="S326" s="26" t="e">
        <f>L328</f>
        <v>#DIV/0!</v>
      </c>
      <c r="T326" s="26" t="e">
        <f>L334</f>
        <v>#DIV/0!</v>
      </c>
      <c r="U326" s="26" t="e">
        <f>L341</f>
        <v>#DIV/0!</v>
      </c>
      <c r="V326" s="26" t="e">
        <f>L348</f>
        <v>#DIV/0!</v>
      </c>
      <c r="W326" s="98" t="e">
        <f>L354</f>
        <v>#DIV/0!</v>
      </c>
      <c r="X326" s="28">
        <f>I327</f>
        <v>0</v>
      </c>
      <c r="Y326" s="29">
        <f>I332</f>
        <v>0</v>
      </c>
      <c r="Z326" s="29">
        <f>I339</f>
        <v>0</v>
      </c>
      <c r="AA326" s="29">
        <f>I346</f>
        <v>0</v>
      </c>
      <c r="AB326" s="30">
        <f>I353</f>
        <v>0</v>
      </c>
    </row>
    <row r="327" spans="1:28" ht="12" customHeight="1" thickBot="1">
      <c r="A327" s="1981"/>
      <c r="B327" s="738"/>
      <c r="C327" s="739"/>
      <c r="D327" s="739"/>
      <c r="E327" s="762"/>
      <c r="F327" s="738"/>
      <c r="G327" s="762"/>
      <c r="H327" s="94">
        <f t="shared" si="17"/>
        <v>0</v>
      </c>
      <c r="I327" s="1989">
        <f>SUM(H326:H330)</f>
        <v>0</v>
      </c>
      <c r="J327" s="1990"/>
      <c r="K327" s="1986"/>
      <c r="L327" s="2005"/>
      <c r="M327" s="38"/>
      <c r="O327" s="25">
        <f>H319</f>
        <v>0</v>
      </c>
      <c r="P327" s="26" t="e">
        <f>L323</f>
        <v>#DIV/0!</v>
      </c>
      <c r="Q327" s="27">
        <f>K321</f>
        <v>0</v>
      </c>
      <c r="R327" s="27">
        <f>I355</f>
        <v>0</v>
      </c>
      <c r="S327" s="26" t="e">
        <f>L328</f>
        <v>#DIV/0!</v>
      </c>
      <c r="T327" s="26" t="e">
        <f>L334</f>
        <v>#DIV/0!</v>
      </c>
      <c r="U327" s="26" t="e">
        <f>L341</f>
        <v>#DIV/0!</v>
      </c>
      <c r="V327" s="26" t="e">
        <f>L348</f>
        <v>#DIV/0!</v>
      </c>
      <c r="W327" s="98" t="e">
        <f>L354</f>
        <v>#DIV/0!</v>
      </c>
      <c r="X327" s="28">
        <f>I327</f>
        <v>0</v>
      </c>
      <c r="Y327" s="29">
        <f>I332</f>
        <v>0</v>
      </c>
      <c r="Z327" s="29">
        <f>I339</f>
        <v>0</v>
      </c>
      <c r="AA327" s="29">
        <f>I346</f>
        <v>0</v>
      </c>
      <c r="AB327" s="30">
        <f>I353</f>
        <v>0</v>
      </c>
    </row>
    <row r="328" spans="1:28" ht="12" customHeight="1" thickTop="1">
      <c r="A328" s="1981"/>
      <c r="B328" s="738"/>
      <c r="C328" s="739"/>
      <c r="D328" s="739"/>
      <c r="E328" s="762"/>
      <c r="F328" s="738"/>
      <c r="G328" s="762"/>
      <c r="H328" s="94">
        <f t="shared" si="17"/>
        <v>0</v>
      </c>
      <c r="I328" s="1989"/>
      <c r="J328" s="1990"/>
      <c r="K328" s="1986"/>
      <c r="L328" s="2004" t="e">
        <f>IF(L326=0,"-",IF(L326-$I$1/100&lt;0,0,IF(L326=1,1,L326-$I$1/100)))</f>
        <v>#DIV/0!</v>
      </c>
      <c r="M328" s="38"/>
      <c r="O328" s="25">
        <f>I319</f>
        <v>0</v>
      </c>
      <c r="P328" s="26" t="e">
        <f>L323</f>
        <v>#DIV/0!</v>
      </c>
      <c r="Q328" s="27">
        <f>K321</f>
        <v>0</v>
      </c>
      <c r="R328" s="27">
        <f>I355</f>
        <v>0</v>
      </c>
      <c r="S328" s="26" t="e">
        <f>L328</f>
        <v>#DIV/0!</v>
      </c>
      <c r="T328" s="26" t="e">
        <f>L334</f>
        <v>#DIV/0!</v>
      </c>
      <c r="U328" s="26" t="e">
        <f>L341</f>
        <v>#DIV/0!</v>
      </c>
      <c r="V328" s="26" t="e">
        <f>L348</f>
        <v>#DIV/0!</v>
      </c>
      <c r="W328" s="98" t="e">
        <f>L354</f>
        <v>#DIV/0!</v>
      </c>
      <c r="X328" s="28">
        <f>I327</f>
        <v>0</v>
      </c>
      <c r="Y328" s="29">
        <f>I332</f>
        <v>0</v>
      </c>
      <c r="Z328" s="29">
        <f>I339</f>
        <v>0</v>
      </c>
      <c r="AA328" s="29">
        <f>I346</f>
        <v>0</v>
      </c>
      <c r="AB328" s="30">
        <f>I353</f>
        <v>0</v>
      </c>
    </row>
    <row r="329" spans="1:28" ht="12" customHeight="1">
      <c r="A329" s="1981"/>
      <c r="B329" s="738"/>
      <c r="C329" s="739"/>
      <c r="D329" s="739"/>
      <c r="E329" s="762"/>
      <c r="F329" s="738"/>
      <c r="G329" s="762"/>
      <c r="H329" s="94">
        <f t="shared" si="17"/>
        <v>0</v>
      </c>
      <c r="I329" s="1989"/>
      <c r="J329" s="1990"/>
      <c r="K329" s="1986"/>
      <c r="L329" s="2006"/>
      <c r="M329" s="38"/>
      <c r="O329" s="25">
        <f>J319</f>
        <v>0</v>
      </c>
      <c r="P329" s="26" t="e">
        <f>L323</f>
        <v>#DIV/0!</v>
      </c>
      <c r="Q329" s="27">
        <f>K321</f>
        <v>0</v>
      </c>
      <c r="R329" s="27">
        <f>I355</f>
        <v>0</v>
      </c>
      <c r="S329" s="26" t="e">
        <f>L328</f>
        <v>#DIV/0!</v>
      </c>
      <c r="T329" s="26" t="e">
        <f>L334</f>
        <v>#DIV/0!</v>
      </c>
      <c r="U329" s="26" t="e">
        <f>L341</f>
        <v>#DIV/0!</v>
      </c>
      <c r="V329" s="26" t="e">
        <f>L348</f>
        <v>#DIV/0!</v>
      </c>
      <c r="W329" s="98" t="e">
        <f>L354</f>
        <v>#DIV/0!</v>
      </c>
      <c r="X329" s="28">
        <f>I327</f>
        <v>0</v>
      </c>
      <c r="Y329" s="29">
        <f>I332</f>
        <v>0</v>
      </c>
      <c r="Z329" s="29">
        <f>I339</f>
        <v>0</v>
      </c>
      <c r="AA329" s="29">
        <f>I346</f>
        <v>0</v>
      </c>
      <c r="AB329" s="30">
        <f>I353</f>
        <v>0</v>
      </c>
    </row>
    <row r="330" spans="1:28" ht="12" customHeight="1" thickBot="1">
      <c r="A330" s="1982"/>
      <c r="B330" s="741"/>
      <c r="C330" s="740"/>
      <c r="D330" s="740"/>
      <c r="E330" s="763"/>
      <c r="F330" s="741"/>
      <c r="G330" s="763"/>
      <c r="H330" s="95">
        <f t="shared" si="17"/>
        <v>0</v>
      </c>
      <c r="I330" s="1991"/>
      <c r="J330" s="1992"/>
      <c r="K330" s="1987"/>
      <c r="L330" s="2005"/>
      <c r="M330" s="38"/>
      <c r="O330" s="25">
        <f>K319</f>
        <v>0</v>
      </c>
      <c r="P330" s="26" t="e">
        <f>L323</f>
        <v>#DIV/0!</v>
      </c>
      <c r="Q330" s="27">
        <f>K321</f>
        <v>0</v>
      </c>
      <c r="R330" s="27">
        <f>I355</f>
        <v>0</v>
      </c>
      <c r="S330" s="26" t="e">
        <f>L328</f>
        <v>#DIV/0!</v>
      </c>
      <c r="T330" s="26" t="e">
        <f>L334</f>
        <v>#DIV/0!</v>
      </c>
      <c r="U330" s="26" t="e">
        <f>L341</f>
        <v>#DIV/0!</v>
      </c>
      <c r="V330" s="26" t="e">
        <f>L348</f>
        <v>#DIV/0!</v>
      </c>
      <c r="W330" s="98" t="e">
        <f>L354</f>
        <v>#DIV/0!</v>
      </c>
      <c r="X330" s="28">
        <f>I327</f>
        <v>0</v>
      </c>
      <c r="Y330" s="29">
        <f>I332</f>
        <v>0</v>
      </c>
      <c r="Z330" s="29">
        <f>I339</f>
        <v>0</v>
      </c>
      <c r="AA330" s="29">
        <f>I346</f>
        <v>0</v>
      </c>
      <c r="AB330" s="30">
        <f>I353</f>
        <v>0</v>
      </c>
    </row>
    <row r="331" spans="1:28" ht="12" customHeight="1" thickTop="1" thickBot="1">
      <c r="A331" s="1980" t="s">
        <v>1817</v>
      </c>
      <c r="B331" s="743"/>
      <c r="C331" s="739"/>
      <c r="D331" s="739"/>
      <c r="E331" s="764"/>
      <c r="F331" s="743"/>
      <c r="G331" s="764"/>
      <c r="H331" s="96">
        <f t="shared" si="17"/>
        <v>0</v>
      </c>
      <c r="I331" s="1997" t="s">
        <v>1740</v>
      </c>
      <c r="J331" s="1998"/>
      <c r="K331" s="1985" t="s">
        <v>2084</v>
      </c>
      <c r="L331" s="1988" t="e">
        <f>ROUNDDOWN(I332/I355,2)</f>
        <v>#DIV/0!</v>
      </c>
      <c r="M331" s="38"/>
      <c r="O331" s="32">
        <f>L319</f>
        <v>0</v>
      </c>
      <c r="P331" s="33" t="e">
        <f>L323</f>
        <v>#DIV/0!</v>
      </c>
      <c r="Q331" s="34">
        <f>K321</f>
        <v>0</v>
      </c>
      <c r="R331" s="34">
        <f>I355</f>
        <v>0</v>
      </c>
      <c r="S331" s="33" t="e">
        <f>L328</f>
        <v>#DIV/0!</v>
      </c>
      <c r="T331" s="33" t="e">
        <f>L334</f>
        <v>#DIV/0!</v>
      </c>
      <c r="U331" s="33" t="e">
        <f>L341</f>
        <v>#DIV/0!</v>
      </c>
      <c r="V331" s="33" t="e">
        <f>L348</f>
        <v>#DIV/0!</v>
      </c>
      <c r="W331" s="99" t="e">
        <f>L354</f>
        <v>#DIV/0!</v>
      </c>
      <c r="X331" s="35">
        <f>I327</f>
        <v>0</v>
      </c>
      <c r="Y331" s="36">
        <f>I332</f>
        <v>0</v>
      </c>
      <c r="Z331" s="36">
        <f>I339</f>
        <v>0</v>
      </c>
      <c r="AA331" s="36">
        <f>I346</f>
        <v>0</v>
      </c>
      <c r="AB331" s="37">
        <f>I353</f>
        <v>0</v>
      </c>
    </row>
    <row r="332" spans="1:28" ht="12" customHeight="1" thickTop="1" thickBot="1">
      <c r="A332" s="1981"/>
      <c r="B332" s="738"/>
      <c r="C332" s="739"/>
      <c r="D332" s="739"/>
      <c r="E332" s="762"/>
      <c r="F332" s="738"/>
      <c r="G332" s="762"/>
      <c r="H332" s="94">
        <f t="shared" si="17"/>
        <v>0</v>
      </c>
      <c r="I332" s="1989">
        <f>SUM(H331:H337)</f>
        <v>0</v>
      </c>
      <c r="J332" s="1990"/>
      <c r="K332" s="1986"/>
      <c r="L332" s="1988"/>
      <c r="M332" s="38"/>
    </row>
    <row r="333" spans="1:28" ht="12" customHeight="1" thickTop="1" thickBot="1">
      <c r="A333" s="1981"/>
      <c r="B333" s="738"/>
      <c r="C333" s="739"/>
      <c r="D333" s="739"/>
      <c r="E333" s="762"/>
      <c r="F333" s="738"/>
      <c r="G333" s="762"/>
      <c r="H333" s="94">
        <f t="shared" si="17"/>
        <v>0</v>
      </c>
      <c r="I333" s="1989"/>
      <c r="J333" s="1990"/>
      <c r="K333" s="1986"/>
      <c r="L333" s="1988"/>
      <c r="M333" s="38"/>
    </row>
    <row r="334" spans="1:28" ht="12" customHeight="1" thickTop="1" thickBot="1">
      <c r="A334" s="1981"/>
      <c r="B334" s="738"/>
      <c r="C334" s="739"/>
      <c r="D334" s="739"/>
      <c r="E334" s="762"/>
      <c r="F334" s="738"/>
      <c r="G334" s="762"/>
      <c r="H334" s="94">
        <f t="shared" si="17"/>
        <v>0</v>
      </c>
      <c r="I334" s="1989"/>
      <c r="J334" s="1990"/>
      <c r="K334" s="1986"/>
      <c r="L334" s="1988" t="e">
        <f>IF(L331=0,"-",IF(L331-$I$1/100&lt;0,0,IF(L331=1,1,L331-$I$1/100)))</f>
        <v>#DIV/0!</v>
      </c>
      <c r="M334" s="38"/>
    </row>
    <row r="335" spans="1:28" ht="12" customHeight="1" thickTop="1" thickBot="1">
      <c r="A335" s="1981"/>
      <c r="B335" s="738"/>
      <c r="C335" s="739"/>
      <c r="D335" s="739"/>
      <c r="E335" s="762"/>
      <c r="F335" s="738"/>
      <c r="G335" s="762"/>
      <c r="H335" s="94">
        <f t="shared" si="17"/>
        <v>0</v>
      </c>
      <c r="I335" s="1989"/>
      <c r="J335" s="1990"/>
      <c r="K335" s="1986"/>
      <c r="L335" s="1988"/>
      <c r="M335" s="38"/>
    </row>
    <row r="336" spans="1:28" ht="12" customHeight="1" thickTop="1" thickBot="1">
      <c r="A336" s="1981"/>
      <c r="B336" s="738"/>
      <c r="C336" s="739"/>
      <c r="D336" s="739"/>
      <c r="E336" s="762"/>
      <c r="F336" s="738"/>
      <c r="G336" s="762"/>
      <c r="H336" s="94">
        <f t="shared" si="17"/>
        <v>0</v>
      </c>
      <c r="I336" s="1989"/>
      <c r="J336" s="1990"/>
      <c r="K336" s="1986"/>
      <c r="L336" s="1988"/>
      <c r="M336" s="38"/>
    </row>
    <row r="337" spans="1:13" ht="12" customHeight="1" thickTop="1" thickBot="1">
      <c r="A337" s="1982"/>
      <c r="B337" s="741"/>
      <c r="C337" s="740"/>
      <c r="D337" s="740"/>
      <c r="E337" s="763"/>
      <c r="F337" s="741"/>
      <c r="G337" s="763"/>
      <c r="H337" s="95">
        <f t="shared" si="17"/>
        <v>0</v>
      </c>
      <c r="I337" s="1991"/>
      <c r="J337" s="1992"/>
      <c r="K337" s="1987"/>
      <c r="L337" s="1988"/>
      <c r="M337" s="38"/>
    </row>
    <row r="338" spans="1:13" ht="12" customHeight="1" thickTop="1" thickBot="1">
      <c r="A338" s="1999" t="s">
        <v>1821</v>
      </c>
      <c r="B338" s="743"/>
      <c r="C338" s="742"/>
      <c r="D338" s="742"/>
      <c r="E338" s="764"/>
      <c r="F338" s="743"/>
      <c r="G338" s="764"/>
      <c r="H338" s="96">
        <f t="shared" si="17"/>
        <v>0</v>
      </c>
      <c r="I338" s="1983" t="s">
        <v>1741</v>
      </c>
      <c r="J338" s="1984"/>
      <c r="K338" s="2001" t="s">
        <v>2085</v>
      </c>
      <c r="L338" s="1988" t="e">
        <f>ROUNDDOWN(I339/I355,2)</f>
        <v>#DIV/0!</v>
      </c>
      <c r="M338" s="38"/>
    </row>
    <row r="339" spans="1:13" ht="12" customHeight="1" thickTop="1" thickBot="1">
      <c r="A339" s="1981"/>
      <c r="B339" s="738"/>
      <c r="C339" s="739"/>
      <c r="D339" s="739"/>
      <c r="E339" s="762"/>
      <c r="F339" s="738"/>
      <c r="G339" s="762"/>
      <c r="H339" s="94">
        <f t="shared" si="17"/>
        <v>0</v>
      </c>
      <c r="I339" s="1989">
        <f>SUM(H338:H344)</f>
        <v>0</v>
      </c>
      <c r="J339" s="1990"/>
      <c r="K339" s="1986"/>
      <c r="L339" s="1988"/>
      <c r="M339" s="38"/>
    </row>
    <row r="340" spans="1:13" ht="12" customHeight="1" thickTop="1" thickBot="1">
      <c r="A340" s="1981"/>
      <c r="B340" s="738"/>
      <c r="C340" s="739"/>
      <c r="D340" s="739"/>
      <c r="E340" s="762"/>
      <c r="F340" s="738"/>
      <c r="G340" s="762"/>
      <c r="H340" s="94">
        <f t="shared" si="17"/>
        <v>0</v>
      </c>
      <c r="I340" s="1989"/>
      <c r="J340" s="1990"/>
      <c r="K340" s="1986"/>
      <c r="L340" s="1988"/>
      <c r="M340" s="38"/>
    </row>
    <row r="341" spans="1:13" ht="12" customHeight="1" thickTop="1" thickBot="1">
      <c r="A341" s="1981"/>
      <c r="B341" s="738"/>
      <c r="C341" s="739"/>
      <c r="D341" s="739"/>
      <c r="E341" s="762"/>
      <c r="F341" s="738"/>
      <c r="G341" s="762"/>
      <c r="H341" s="94">
        <f t="shared" si="17"/>
        <v>0</v>
      </c>
      <c r="I341" s="1989"/>
      <c r="J341" s="1990"/>
      <c r="K341" s="1986"/>
      <c r="L341" s="1988" t="e">
        <f>IF(L338=0,"-",IF(L338-$I$1/100&lt;0,0,IF(L338=1,1,L338-$I$1/100)))</f>
        <v>#DIV/0!</v>
      </c>
      <c r="M341" s="38"/>
    </row>
    <row r="342" spans="1:13" ht="12" customHeight="1" thickTop="1" thickBot="1">
      <c r="A342" s="1981"/>
      <c r="B342" s="738"/>
      <c r="C342" s="739"/>
      <c r="D342" s="739"/>
      <c r="E342" s="762"/>
      <c r="F342" s="738"/>
      <c r="G342" s="762"/>
      <c r="H342" s="94">
        <f t="shared" si="17"/>
        <v>0</v>
      </c>
      <c r="I342" s="1989"/>
      <c r="J342" s="1990"/>
      <c r="K342" s="1986"/>
      <c r="L342" s="1988"/>
      <c r="M342" s="38"/>
    </row>
    <row r="343" spans="1:13" ht="12" customHeight="1" thickTop="1" thickBot="1">
      <c r="A343" s="1981"/>
      <c r="B343" s="738"/>
      <c r="C343" s="739"/>
      <c r="D343" s="739"/>
      <c r="E343" s="762"/>
      <c r="F343" s="738"/>
      <c r="G343" s="762"/>
      <c r="H343" s="94">
        <f t="shared" si="17"/>
        <v>0</v>
      </c>
      <c r="I343" s="1989"/>
      <c r="J343" s="1990"/>
      <c r="K343" s="1986"/>
      <c r="L343" s="1988"/>
      <c r="M343" s="38"/>
    </row>
    <row r="344" spans="1:13" ht="12" customHeight="1" thickTop="1" thickBot="1">
      <c r="A344" s="2000"/>
      <c r="B344" s="744"/>
      <c r="C344" s="740"/>
      <c r="D344" s="740"/>
      <c r="E344" s="763"/>
      <c r="F344" s="741"/>
      <c r="G344" s="763"/>
      <c r="H344" s="95">
        <f t="shared" si="17"/>
        <v>0</v>
      </c>
      <c r="I344" s="1989"/>
      <c r="J344" s="1990"/>
      <c r="K344" s="2002"/>
      <c r="L344" s="1988"/>
      <c r="M344" s="38"/>
    </row>
    <row r="345" spans="1:13" ht="12" customHeight="1" thickTop="1" thickBot="1">
      <c r="A345" s="1980" t="s">
        <v>1822</v>
      </c>
      <c r="B345" s="745"/>
      <c r="C345" s="742"/>
      <c r="D345" s="742"/>
      <c r="E345" s="764"/>
      <c r="F345" s="743"/>
      <c r="G345" s="764"/>
      <c r="H345" s="96">
        <f t="shared" si="17"/>
        <v>0</v>
      </c>
      <c r="I345" s="1997" t="s">
        <v>1742</v>
      </c>
      <c r="J345" s="1998"/>
      <c r="K345" s="1985" t="s">
        <v>2086</v>
      </c>
      <c r="L345" s="1988" t="e">
        <f>ROUNDDOWN(I346/I355,2)</f>
        <v>#DIV/0!</v>
      </c>
      <c r="M345" s="38"/>
    </row>
    <row r="346" spans="1:13" ht="12" customHeight="1" thickTop="1" thickBot="1">
      <c r="A346" s="1981"/>
      <c r="B346" s="738"/>
      <c r="C346" s="742"/>
      <c r="D346" s="742"/>
      <c r="E346" s="762"/>
      <c r="F346" s="738"/>
      <c r="G346" s="762"/>
      <c r="H346" s="94">
        <f t="shared" si="17"/>
        <v>0</v>
      </c>
      <c r="I346" s="1989">
        <f>SUM(H345:H351)</f>
        <v>0</v>
      </c>
      <c r="J346" s="1990"/>
      <c r="K346" s="1986"/>
      <c r="L346" s="1988"/>
      <c r="M346" s="38"/>
    </row>
    <row r="347" spans="1:13" ht="12" customHeight="1" thickTop="1" thickBot="1">
      <c r="A347" s="1981"/>
      <c r="B347" s="738"/>
      <c r="C347" s="739"/>
      <c r="D347" s="739"/>
      <c r="E347" s="762"/>
      <c r="F347" s="738"/>
      <c r="G347" s="762"/>
      <c r="H347" s="94">
        <f t="shared" si="17"/>
        <v>0</v>
      </c>
      <c r="I347" s="1989"/>
      <c r="J347" s="1990"/>
      <c r="K347" s="1986"/>
      <c r="L347" s="1988"/>
      <c r="M347" s="38"/>
    </row>
    <row r="348" spans="1:13" ht="12" customHeight="1" thickTop="1" thickBot="1">
      <c r="A348" s="1981"/>
      <c r="B348" s="738"/>
      <c r="C348" s="739"/>
      <c r="D348" s="739"/>
      <c r="E348" s="762"/>
      <c r="F348" s="738"/>
      <c r="G348" s="762"/>
      <c r="H348" s="94">
        <f t="shared" si="17"/>
        <v>0</v>
      </c>
      <c r="I348" s="1989"/>
      <c r="J348" s="1990"/>
      <c r="K348" s="1986"/>
      <c r="L348" s="1988" t="e">
        <f>IF(L345=0,"-",IF(L345-$I$1/100&lt;0,0,IF(L345=1,1,L345-$I$1/100)))</f>
        <v>#DIV/0!</v>
      </c>
      <c r="M348" s="38"/>
    </row>
    <row r="349" spans="1:13" ht="12" customHeight="1" thickTop="1" thickBot="1">
      <c r="A349" s="1981"/>
      <c r="B349" s="738"/>
      <c r="C349" s="739"/>
      <c r="D349" s="739"/>
      <c r="E349" s="762"/>
      <c r="F349" s="738"/>
      <c r="G349" s="762"/>
      <c r="H349" s="94">
        <f t="shared" si="17"/>
        <v>0</v>
      </c>
      <c r="I349" s="1989"/>
      <c r="J349" s="1990"/>
      <c r="K349" s="1986"/>
      <c r="L349" s="1988"/>
      <c r="M349" s="38"/>
    </row>
    <row r="350" spans="1:13" ht="12" customHeight="1" thickTop="1" thickBot="1">
      <c r="A350" s="1981"/>
      <c r="B350" s="738"/>
      <c r="C350" s="739"/>
      <c r="D350" s="739"/>
      <c r="E350" s="762"/>
      <c r="F350" s="738"/>
      <c r="G350" s="762"/>
      <c r="H350" s="94">
        <f t="shared" si="17"/>
        <v>0</v>
      </c>
      <c r="I350" s="1989"/>
      <c r="J350" s="1990"/>
      <c r="K350" s="1986"/>
      <c r="L350" s="1988"/>
      <c r="M350" s="38"/>
    </row>
    <row r="351" spans="1:13" ht="12" customHeight="1" thickTop="1" thickBot="1">
      <c r="A351" s="1982"/>
      <c r="B351" s="741"/>
      <c r="C351" s="740"/>
      <c r="D351" s="740"/>
      <c r="E351" s="763"/>
      <c r="F351" s="741"/>
      <c r="G351" s="763"/>
      <c r="H351" s="95">
        <f t="shared" si="17"/>
        <v>0</v>
      </c>
      <c r="I351" s="1991"/>
      <c r="J351" s="1992"/>
      <c r="K351" s="1987"/>
      <c r="L351" s="1988"/>
      <c r="M351" s="38"/>
    </row>
    <row r="352" spans="1:13" ht="12" customHeight="1" thickTop="1" thickBot="1">
      <c r="A352" s="1980" t="s">
        <v>1823</v>
      </c>
      <c r="B352" s="681"/>
      <c r="C352" s="742"/>
      <c r="D352" s="742"/>
      <c r="E352" s="764"/>
      <c r="F352" s="743"/>
      <c r="G352" s="764"/>
      <c r="H352" s="96">
        <f t="shared" si="17"/>
        <v>0</v>
      </c>
      <c r="I352" s="1983" t="s">
        <v>526</v>
      </c>
      <c r="J352" s="1984"/>
      <c r="K352" s="1985" t="s">
        <v>2087</v>
      </c>
      <c r="L352" s="1988" t="e">
        <f>ROUNDDOWN(I353/I355,2)</f>
        <v>#DIV/0!</v>
      </c>
      <c r="M352" s="38"/>
    </row>
    <row r="353" spans="1:31" ht="12" customHeight="1" thickTop="1" thickBot="1">
      <c r="A353" s="1981"/>
      <c r="B353" s="738"/>
      <c r="C353" s="739"/>
      <c r="D353" s="739"/>
      <c r="E353" s="762"/>
      <c r="F353" s="738"/>
      <c r="G353" s="762"/>
      <c r="H353" s="94">
        <f t="shared" si="17"/>
        <v>0</v>
      </c>
      <c r="I353" s="1989">
        <f>SUM(H352:H354)</f>
        <v>0</v>
      </c>
      <c r="J353" s="1990"/>
      <c r="K353" s="1986"/>
      <c r="L353" s="1988"/>
      <c r="M353" s="38"/>
    </row>
    <row r="354" spans="1:31" ht="12" customHeight="1" thickTop="1" thickBot="1">
      <c r="A354" s="1982"/>
      <c r="B354" s="741"/>
      <c r="C354" s="740"/>
      <c r="D354" s="740"/>
      <c r="E354" s="763"/>
      <c r="F354" s="741"/>
      <c r="G354" s="763"/>
      <c r="H354" s="95">
        <f t="shared" si="17"/>
        <v>0</v>
      </c>
      <c r="I354" s="1991"/>
      <c r="J354" s="1992"/>
      <c r="K354" s="1987"/>
      <c r="L354" s="97" t="e">
        <f>IF(L352=0,"-",IF(L352-$I$1/100&lt;0,0,IF(L352=1,1,L352-$I$1/100)))</f>
        <v>#DIV/0!</v>
      </c>
      <c r="M354" s="38"/>
    </row>
    <row r="355" spans="1:31" ht="12" customHeight="1" thickTop="1" thickBot="1">
      <c r="A355" s="47"/>
      <c r="B355" s="38"/>
      <c r="C355" s="38"/>
      <c r="D355" s="38"/>
      <c r="E355" s="38"/>
      <c r="F355" s="38"/>
      <c r="G355" s="1993" t="s">
        <v>527</v>
      </c>
      <c r="H355" s="1994"/>
      <c r="I355" s="1995">
        <f>SUM(I327,I332,I339,I346,I353)</f>
        <v>0</v>
      </c>
      <c r="J355" s="1996"/>
      <c r="K355" s="38"/>
      <c r="L355" s="97"/>
      <c r="M355" s="38"/>
    </row>
    <row r="356" spans="1:31" ht="12" customHeight="1" thickTop="1">
      <c r="A356" s="38"/>
      <c r="B356" s="38"/>
      <c r="C356" s="38"/>
      <c r="D356" s="38"/>
      <c r="E356" s="38"/>
      <c r="F356" s="38"/>
      <c r="G356" s="38"/>
      <c r="H356" s="38"/>
      <c r="I356" s="38"/>
      <c r="J356" s="38"/>
      <c r="K356" s="38"/>
      <c r="L356" s="38"/>
      <c r="M356" s="38"/>
    </row>
    <row r="357" spans="1:31" ht="12" customHeight="1" thickBot="1">
      <c r="A357" s="38"/>
      <c r="B357" s="38"/>
      <c r="C357" s="38"/>
      <c r="D357" s="38"/>
      <c r="E357" s="38"/>
      <c r="F357" s="38"/>
      <c r="G357" s="38"/>
      <c r="H357" s="38"/>
      <c r="I357" s="38"/>
      <c r="J357" s="38"/>
      <c r="K357" s="38"/>
      <c r="L357" s="38"/>
      <c r="M357" s="38"/>
    </row>
    <row r="358" spans="1:31" ht="24" customHeight="1" thickTop="1" thickBot="1">
      <c r="A358" s="994" t="s">
        <v>2208</v>
      </c>
      <c r="B358" s="678"/>
      <c r="C358" s="678"/>
      <c r="D358" s="678"/>
      <c r="E358" s="678"/>
      <c r="F358" s="678"/>
      <c r="G358" s="678"/>
      <c r="H358" s="678"/>
      <c r="I358" s="678"/>
      <c r="J358" s="678"/>
      <c r="K358" s="678"/>
      <c r="L358" s="678"/>
      <c r="M358" s="38"/>
      <c r="X358" s="2007" t="s">
        <v>668</v>
      </c>
      <c r="Y358" s="2007"/>
      <c r="Z358" s="2007"/>
      <c r="AA358" s="2007"/>
      <c r="AB358" s="2007"/>
    </row>
    <row r="359" spans="1:31" ht="12" customHeight="1" thickTop="1">
      <c r="A359" s="2008" t="s">
        <v>1147</v>
      </c>
      <c r="B359" s="85" t="s">
        <v>1148</v>
      </c>
      <c r="C359" s="761"/>
      <c r="D359" s="761"/>
      <c r="E359" s="761"/>
      <c r="F359" s="761"/>
      <c r="G359" s="761"/>
      <c r="H359" s="761"/>
      <c r="I359" s="761"/>
      <c r="J359" s="761"/>
      <c r="K359" s="2010"/>
      <c r="L359" s="2011"/>
      <c r="M359" s="38"/>
      <c r="O359" s="9" t="s">
        <v>1564</v>
      </c>
      <c r="P359" s="10" t="s">
        <v>573</v>
      </c>
      <c r="Q359" s="11" t="s">
        <v>1149</v>
      </c>
      <c r="R359" s="11" t="s">
        <v>1150</v>
      </c>
      <c r="S359" s="12" t="s">
        <v>370</v>
      </c>
      <c r="T359" s="12" t="s">
        <v>371</v>
      </c>
      <c r="U359" s="12" t="s">
        <v>372</v>
      </c>
      <c r="V359" s="12" t="s">
        <v>373</v>
      </c>
      <c r="W359" s="13" t="s">
        <v>374</v>
      </c>
      <c r="X359" s="14" t="s">
        <v>370</v>
      </c>
      <c r="Y359" s="12" t="s">
        <v>371</v>
      </c>
      <c r="Z359" s="12" t="s">
        <v>372</v>
      </c>
      <c r="AA359" s="12" t="s">
        <v>373</v>
      </c>
      <c r="AB359" s="13" t="s">
        <v>374</v>
      </c>
      <c r="AE359" s="15"/>
    </row>
    <row r="360" spans="1:31" ht="12" customHeight="1">
      <c r="A360" s="2009"/>
      <c r="B360" s="86" t="s">
        <v>1152</v>
      </c>
      <c r="C360" s="679"/>
      <c r="D360" s="679"/>
      <c r="E360" s="679"/>
      <c r="F360" s="679"/>
      <c r="G360" s="679"/>
      <c r="H360" s="679"/>
      <c r="I360" s="679"/>
      <c r="J360" s="680"/>
      <c r="K360" s="2012">
        <f>SUM(C360:J360)</f>
        <v>0</v>
      </c>
      <c r="L360" s="2013"/>
      <c r="M360" s="38"/>
      <c r="O360" s="16">
        <f>B358</f>
        <v>0</v>
      </c>
      <c r="P360" s="17" t="e">
        <f>L362</f>
        <v>#DIV/0!</v>
      </c>
      <c r="Q360" s="18">
        <f>K360</f>
        <v>0</v>
      </c>
      <c r="R360" s="18">
        <f>I394</f>
        <v>0</v>
      </c>
      <c r="S360" s="17" t="e">
        <f>L367</f>
        <v>#DIV/0!</v>
      </c>
      <c r="T360" s="17" t="e">
        <f>L373</f>
        <v>#DIV/0!</v>
      </c>
      <c r="U360" s="17" t="e">
        <f>L380</f>
        <v>#DIV/0!</v>
      </c>
      <c r="V360" s="17" t="e">
        <f>L387</f>
        <v>#DIV/0!</v>
      </c>
      <c r="W360" s="19" t="e">
        <f>L393</f>
        <v>#DIV/0!</v>
      </c>
      <c r="X360" s="20">
        <f>I366</f>
        <v>0</v>
      </c>
      <c r="Y360" s="21">
        <f>I371</f>
        <v>0</v>
      </c>
      <c r="Z360" s="21">
        <f>I378</f>
        <v>0</v>
      </c>
      <c r="AA360" s="21">
        <f>I385</f>
        <v>0</v>
      </c>
      <c r="AB360" s="22">
        <f>I392</f>
        <v>0</v>
      </c>
    </row>
    <row r="361" spans="1:31" ht="12" customHeight="1" thickBot="1">
      <c r="A361" s="1999"/>
      <c r="B361" s="86" t="s">
        <v>1154</v>
      </c>
      <c r="C361" s="87">
        <f>C360/1.65</f>
        <v>0</v>
      </c>
      <c r="D361" s="87">
        <f t="shared" ref="D361:J361" si="18">D360/1.65</f>
        <v>0</v>
      </c>
      <c r="E361" s="87">
        <f t="shared" si="18"/>
        <v>0</v>
      </c>
      <c r="F361" s="87">
        <f t="shared" si="18"/>
        <v>0</v>
      </c>
      <c r="G361" s="87">
        <f t="shared" si="18"/>
        <v>0</v>
      </c>
      <c r="H361" s="87">
        <f t="shared" si="18"/>
        <v>0</v>
      </c>
      <c r="I361" s="87">
        <f t="shared" si="18"/>
        <v>0</v>
      </c>
      <c r="J361" s="87">
        <f t="shared" si="18"/>
        <v>0</v>
      </c>
      <c r="K361" s="23" t="s">
        <v>1155</v>
      </c>
      <c r="L361" s="24" t="s">
        <v>1156</v>
      </c>
      <c r="M361" s="38"/>
      <c r="O361" s="25">
        <f>C358</f>
        <v>0</v>
      </c>
      <c r="P361" s="26" t="e">
        <f>L362</f>
        <v>#DIV/0!</v>
      </c>
      <c r="Q361" s="27">
        <f>K360</f>
        <v>0</v>
      </c>
      <c r="R361" s="27">
        <f>I394</f>
        <v>0</v>
      </c>
      <c r="S361" s="26" t="e">
        <f>L367</f>
        <v>#DIV/0!</v>
      </c>
      <c r="T361" s="26" t="e">
        <f>L373</f>
        <v>#DIV/0!</v>
      </c>
      <c r="U361" s="26" t="e">
        <f>L380</f>
        <v>#DIV/0!</v>
      </c>
      <c r="V361" s="26" t="e">
        <f>L387</f>
        <v>#DIV/0!</v>
      </c>
      <c r="W361" s="98" t="e">
        <f>L393</f>
        <v>#DIV/0!</v>
      </c>
      <c r="X361" s="28">
        <f>I366</f>
        <v>0</v>
      </c>
      <c r="Y361" s="29">
        <f>I371</f>
        <v>0</v>
      </c>
      <c r="Z361" s="29">
        <f>I378</f>
        <v>0</v>
      </c>
      <c r="AA361" s="29">
        <f>I385</f>
        <v>0</v>
      </c>
      <c r="AB361" s="30">
        <f>I392</f>
        <v>0</v>
      </c>
    </row>
    <row r="362" spans="1:31" ht="12" customHeight="1" thickTop="1" thickBot="1">
      <c r="A362" s="2014" t="s">
        <v>1735</v>
      </c>
      <c r="B362" s="2015"/>
      <c r="C362" s="2015"/>
      <c r="D362" s="2015"/>
      <c r="E362" s="2016"/>
      <c r="F362" s="88">
        <f>I394</f>
        <v>0</v>
      </c>
      <c r="G362" s="89" t="s">
        <v>1736</v>
      </c>
      <c r="H362" s="90">
        <f>K360</f>
        <v>0</v>
      </c>
      <c r="I362" s="89" t="s">
        <v>798</v>
      </c>
      <c r="J362" s="89" t="s">
        <v>1738</v>
      </c>
      <c r="K362" s="91" t="e">
        <f>ROUNDDOWN(I394/K360,2)</f>
        <v>#DIV/0!</v>
      </c>
      <c r="L362" s="91" t="e">
        <f>K362-$I$1/100</f>
        <v>#DIV/0!</v>
      </c>
      <c r="M362" s="38"/>
      <c r="O362" s="25">
        <f>D358</f>
        <v>0</v>
      </c>
      <c r="P362" s="26" t="e">
        <f>L362</f>
        <v>#DIV/0!</v>
      </c>
      <c r="Q362" s="27">
        <f>K360</f>
        <v>0</v>
      </c>
      <c r="R362" s="27">
        <f>I394</f>
        <v>0</v>
      </c>
      <c r="S362" s="26" t="e">
        <f>L367</f>
        <v>#DIV/0!</v>
      </c>
      <c r="T362" s="26" t="e">
        <f>L373</f>
        <v>#DIV/0!</v>
      </c>
      <c r="U362" s="26" t="e">
        <f>L380</f>
        <v>#DIV/0!</v>
      </c>
      <c r="V362" s="26" t="e">
        <f>L387</f>
        <v>#DIV/0!</v>
      </c>
      <c r="W362" s="98" t="e">
        <f>L393</f>
        <v>#DIV/0!</v>
      </c>
      <c r="X362" s="28">
        <f>I366</f>
        <v>0</v>
      </c>
      <c r="Y362" s="29">
        <f>I371</f>
        <v>0</v>
      </c>
      <c r="Z362" s="29">
        <f>I378</f>
        <v>0</v>
      </c>
      <c r="AA362" s="29">
        <f>I385</f>
        <v>0</v>
      </c>
      <c r="AB362" s="30">
        <f>I392</f>
        <v>0</v>
      </c>
    </row>
    <row r="363" spans="1:31" ht="12" customHeight="1" thickTop="1">
      <c r="A363" s="38"/>
      <c r="B363" s="38"/>
      <c r="C363" s="38"/>
      <c r="D363" s="38"/>
      <c r="E363" s="38"/>
      <c r="F363" s="38"/>
      <c r="G363" s="38"/>
      <c r="H363" s="38"/>
      <c r="I363" s="38"/>
      <c r="J363" s="38"/>
      <c r="K363" s="63"/>
      <c r="L363" s="92"/>
      <c r="M363" s="38"/>
      <c r="O363" s="25">
        <f>E358</f>
        <v>0</v>
      </c>
      <c r="P363" s="26" t="e">
        <f>L362</f>
        <v>#DIV/0!</v>
      </c>
      <c r="Q363" s="27">
        <f>K360</f>
        <v>0</v>
      </c>
      <c r="R363" s="27">
        <f>I394</f>
        <v>0</v>
      </c>
      <c r="S363" s="26" t="e">
        <f>L367</f>
        <v>#DIV/0!</v>
      </c>
      <c r="T363" s="26" t="e">
        <f>L373</f>
        <v>#DIV/0!</v>
      </c>
      <c r="U363" s="26" t="e">
        <f>L380</f>
        <v>#DIV/0!</v>
      </c>
      <c r="V363" s="26" t="e">
        <f>L387</f>
        <v>#DIV/0!</v>
      </c>
      <c r="W363" s="98" t="e">
        <f>L393</f>
        <v>#DIV/0!</v>
      </c>
      <c r="X363" s="28">
        <f>I366</f>
        <v>0</v>
      </c>
      <c r="Y363" s="29">
        <f>I371</f>
        <v>0</v>
      </c>
      <c r="Z363" s="29">
        <f>I378</f>
        <v>0</v>
      </c>
      <c r="AA363" s="29">
        <f>I385</f>
        <v>0</v>
      </c>
      <c r="AB363" s="30">
        <f>I392</f>
        <v>0</v>
      </c>
    </row>
    <row r="364" spans="1:31" ht="12" customHeight="1" thickBot="1">
      <c r="A364" s="93"/>
      <c r="B364" s="31" t="s">
        <v>29</v>
      </c>
      <c r="C364" s="31" t="s">
        <v>30</v>
      </c>
      <c r="D364" s="31" t="s">
        <v>31</v>
      </c>
      <c r="E364" s="31" t="s">
        <v>484</v>
      </c>
      <c r="F364" s="31" t="s">
        <v>32</v>
      </c>
      <c r="G364" s="31" t="s">
        <v>33</v>
      </c>
      <c r="H364" s="31" t="s">
        <v>34</v>
      </c>
      <c r="I364" s="1981" t="s">
        <v>35</v>
      </c>
      <c r="J364" s="2017"/>
      <c r="K364" s="2018" t="s">
        <v>36</v>
      </c>
      <c r="L364" s="2019"/>
      <c r="M364" s="38"/>
      <c r="O364" s="25">
        <f>F358</f>
        <v>0</v>
      </c>
      <c r="P364" s="26" t="e">
        <f>L362</f>
        <v>#DIV/0!</v>
      </c>
      <c r="Q364" s="27">
        <f>K360</f>
        <v>0</v>
      </c>
      <c r="R364" s="27">
        <f>I394</f>
        <v>0</v>
      </c>
      <c r="S364" s="26" t="e">
        <f>L367</f>
        <v>#DIV/0!</v>
      </c>
      <c r="T364" s="26" t="e">
        <f>L373</f>
        <v>#DIV/0!</v>
      </c>
      <c r="U364" s="26" t="e">
        <f>L380</f>
        <v>#DIV/0!</v>
      </c>
      <c r="V364" s="26" t="e">
        <f>L387</f>
        <v>#DIV/0!</v>
      </c>
      <c r="W364" s="98" t="e">
        <f>L393</f>
        <v>#DIV/0!</v>
      </c>
      <c r="X364" s="28">
        <f>I366</f>
        <v>0</v>
      </c>
      <c r="Y364" s="29">
        <f>I371</f>
        <v>0</v>
      </c>
      <c r="Z364" s="29">
        <f>I378</f>
        <v>0</v>
      </c>
      <c r="AA364" s="29">
        <f>I385</f>
        <v>0</v>
      </c>
      <c r="AB364" s="30">
        <f>I392</f>
        <v>0</v>
      </c>
    </row>
    <row r="365" spans="1:31" ht="12" customHeight="1" thickTop="1">
      <c r="A365" s="1981" t="s">
        <v>1811</v>
      </c>
      <c r="B365" s="738"/>
      <c r="C365" s="739"/>
      <c r="D365" s="739"/>
      <c r="E365" s="762"/>
      <c r="F365" s="738"/>
      <c r="G365" s="762"/>
      <c r="H365" s="94">
        <f t="shared" ref="H365:H393" si="19">ROUNDDOWN(C365*D365,2)</f>
        <v>0</v>
      </c>
      <c r="I365" s="1616" t="s">
        <v>1739</v>
      </c>
      <c r="J365" s="1617"/>
      <c r="K365" s="2003" t="s">
        <v>2083</v>
      </c>
      <c r="L365" s="2004" t="e">
        <f>ROUNDDOWN(I366/I394,2)</f>
        <v>#DIV/0!</v>
      </c>
      <c r="M365" s="38"/>
      <c r="O365" s="25">
        <f>G358</f>
        <v>0</v>
      </c>
      <c r="P365" s="26" t="e">
        <f>L362</f>
        <v>#DIV/0!</v>
      </c>
      <c r="Q365" s="27">
        <f>K360</f>
        <v>0</v>
      </c>
      <c r="R365" s="27">
        <f>I394</f>
        <v>0</v>
      </c>
      <c r="S365" s="26" t="e">
        <f>L367</f>
        <v>#DIV/0!</v>
      </c>
      <c r="T365" s="26" t="e">
        <f>L373</f>
        <v>#DIV/0!</v>
      </c>
      <c r="U365" s="26" t="e">
        <f>L380</f>
        <v>#DIV/0!</v>
      </c>
      <c r="V365" s="26" t="e">
        <f>L387</f>
        <v>#DIV/0!</v>
      </c>
      <c r="W365" s="98" t="e">
        <f>L393</f>
        <v>#DIV/0!</v>
      </c>
      <c r="X365" s="28">
        <f>I366</f>
        <v>0</v>
      </c>
      <c r="Y365" s="29">
        <f>I371</f>
        <v>0</v>
      </c>
      <c r="Z365" s="29">
        <f>I378</f>
        <v>0</v>
      </c>
      <c r="AA365" s="29">
        <f>I385</f>
        <v>0</v>
      </c>
      <c r="AB365" s="30">
        <f>I392</f>
        <v>0</v>
      </c>
    </row>
    <row r="366" spans="1:31" ht="12" customHeight="1" thickBot="1">
      <c r="A366" s="1981"/>
      <c r="B366" s="738"/>
      <c r="C366" s="739"/>
      <c r="D366" s="739"/>
      <c r="E366" s="762"/>
      <c r="F366" s="738"/>
      <c r="G366" s="762"/>
      <c r="H366" s="94">
        <f t="shared" si="19"/>
        <v>0</v>
      </c>
      <c r="I366" s="1989">
        <f>SUM(H365:H369)</f>
        <v>0</v>
      </c>
      <c r="J366" s="1990"/>
      <c r="K366" s="1986"/>
      <c r="L366" s="2005"/>
      <c r="M366" s="38"/>
      <c r="O366" s="25">
        <f>H358</f>
        <v>0</v>
      </c>
      <c r="P366" s="26" t="e">
        <f>L362</f>
        <v>#DIV/0!</v>
      </c>
      <c r="Q366" s="27">
        <f>K360</f>
        <v>0</v>
      </c>
      <c r="R366" s="27">
        <f>I394</f>
        <v>0</v>
      </c>
      <c r="S366" s="26" t="e">
        <f>L367</f>
        <v>#DIV/0!</v>
      </c>
      <c r="T366" s="26" t="e">
        <f>L373</f>
        <v>#DIV/0!</v>
      </c>
      <c r="U366" s="26" t="e">
        <f>L380</f>
        <v>#DIV/0!</v>
      </c>
      <c r="V366" s="26" t="e">
        <f>L387</f>
        <v>#DIV/0!</v>
      </c>
      <c r="W366" s="98" t="e">
        <f>L393</f>
        <v>#DIV/0!</v>
      </c>
      <c r="X366" s="28">
        <f>I366</f>
        <v>0</v>
      </c>
      <c r="Y366" s="29">
        <f>I371</f>
        <v>0</v>
      </c>
      <c r="Z366" s="29">
        <f>I378</f>
        <v>0</v>
      </c>
      <c r="AA366" s="29">
        <f>I385</f>
        <v>0</v>
      </c>
      <c r="AB366" s="30">
        <f>I392</f>
        <v>0</v>
      </c>
    </row>
    <row r="367" spans="1:31" ht="12" customHeight="1" thickTop="1">
      <c r="A367" s="1981"/>
      <c r="B367" s="738"/>
      <c r="C367" s="739"/>
      <c r="D367" s="739"/>
      <c r="E367" s="762"/>
      <c r="F367" s="738"/>
      <c r="G367" s="762"/>
      <c r="H367" s="94">
        <f t="shared" si="19"/>
        <v>0</v>
      </c>
      <c r="I367" s="1989"/>
      <c r="J367" s="1990"/>
      <c r="K367" s="1986"/>
      <c r="L367" s="2004" t="e">
        <f>IF(L365=0,"-",IF(L365-$I$1/100&lt;0,0,IF(L365=1,1,L365-$I$1/100)))</f>
        <v>#DIV/0!</v>
      </c>
      <c r="M367" s="38"/>
      <c r="O367" s="25">
        <f>I358</f>
        <v>0</v>
      </c>
      <c r="P367" s="26" t="e">
        <f>L362</f>
        <v>#DIV/0!</v>
      </c>
      <c r="Q367" s="27">
        <f>K360</f>
        <v>0</v>
      </c>
      <c r="R367" s="27">
        <f>I394</f>
        <v>0</v>
      </c>
      <c r="S367" s="26" t="e">
        <f>L367</f>
        <v>#DIV/0!</v>
      </c>
      <c r="T367" s="26" t="e">
        <f>L373</f>
        <v>#DIV/0!</v>
      </c>
      <c r="U367" s="26" t="e">
        <f>L380</f>
        <v>#DIV/0!</v>
      </c>
      <c r="V367" s="26" t="e">
        <f>L387</f>
        <v>#DIV/0!</v>
      </c>
      <c r="W367" s="98" t="e">
        <f>L393</f>
        <v>#DIV/0!</v>
      </c>
      <c r="X367" s="28">
        <f>I366</f>
        <v>0</v>
      </c>
      <c r="Y367" s="29">
        <f>I371</f>
        <v>0</v>
      </c>
      <c r="Z367" s="29">
        <f>I378</f>
        <v>0</v>
      </c>
      <c r="AA367" s="29">
        <f>I385</f>
        <v>0</v>
      </c>
      <c r="AB367" s="30">
        <f>I392</f>
        <v>0</v>
      </c>
    </row>
    <row r="368" spans="1:31" ht="12" customHeight="1">
      <c r="A368" s="1981"/>
      <c r="B368" s="738"/>
      <c r="C368" s="739"/>
      <c r="D368" s="739"/>
      <c r="E368" s="762"/>
      <c r="F368" s="738"/>
      <c r="G368" s="762"/>
      <c r="H368" s="94">
        <f t="shared" si="19"/>
        <v>0</v>
      </c>
      <c r="I368" s="1989"/>
      <c r="J368" s="1990"/>
      <c r="K368" s="1986"/>
      <c r="L368" s="2006"/>
      <c r="M368" s="38"/>
      <c r="O368" s="25">
        <f>J358</f>
        <v>0</v>
      </c>
      <c r="P368" s="26" t="e">
        <f>L362</f>
        <v>#DIV/0!</v>
      </c>
      <c r="Q368" s="27">
        <f>K360</f>
        <v>0</v>
      </c>
      <c r="R368" s="27">
        <f>I394</f>
        <v>0</v>
      </c>
      <c r="S368" s="26" t="e">
        <f>L367</f>
        <v>#DIV/0!</v>
      </c>
      <c r="T368" s="26" t="e">
        <f>L373</f>
        <v>#DIV/0!</v>
      </c>
      <c r="U368" s="26" t="e">
        <f>L380</f>
        <v>#DIV/0!</v>
      </c>
      <c r="V368" s="26" t="e">
        <f>L387</f>
        <v>#DIV/0!</v>
      </c>
      <c r="W368" s="98" t="e">
        <f>L393</f>
        <v>#DIV/0!</v>
      </c>
      <c r="X368" s="28">
        <f>I366</f>
        <v>0</v>
      </c>
      <c r="Y368" s="29">
        <f>I371</f>
        <v>0</v>
      </c>
      <c r="Z368" s="29">
        <f>I378</f>
        <v>0</v>
      </c>
      <c r="AA368" s="29">
        <f>I385</f>
        <v>0</v>
      </c>
      <c r="AB368" s="30">
        <f>I392</f>
        <v>0</v>
      </c>
    </row>
    <row r="369" spans="1:28" ht="12" customHeight="1" thickBot="1">
      <c r="A369" s="1982"/>
      <c r="B369" s="741"/>
      <c r="C369" s="740"/>
      <c r="D369" s="740"/>
      <c r="E369" s="763"/>
      <c r="F369" s="741"/>
      <c r="G369" s="763"/>
      <c r="H369" s="95">
        <f t="shared" si="19"/>
        <v>0</v>
      </c>
      <c r="I369" s="1991"/>
      <c r="J369" s="1992"/>
      <c r="K369" s="1987"/>
      <c r="L369" s="2005"/>
      <c r="M369" s="38"/>
      <c r="O369" s="25">
        <f>K358</f>
        <v>0</v>
      </c>
      <c r="P369" s="26" t="e">
        <f>L362</f>
        <v>#DIV/0!</v>
      </c>
      <c r="Q369" s="27">
        <f>K360</f>
        <v>0</v>
      </c>
      <c r="R369" s="27">
        <f>I394</f>
        <v>0</v>
      </c>
      <c r="S369" s="26" t="e">
        <f>L367</f>
        <v>#DIV/0!</v>
      </c>
      <c r="T369" s="26" t="e">
        <f>L373</f>
        <v>#DIV/0!</v>
      </c>
      <c r="U369" s="26" t="e">
        <f>L380</f>
        <v>#DIV/0!</v>
      </c>
      <c r="V369" s="26" t="e">
        <f>L387</f>
        <v>#DIV/0!</v>
      </c>
      <c r="W369" s="98" t="e">
        <f>L393</f>
        <v>#DIV/0!</v>
      </c>
      <c r="X369" s="28">
        <f>I366</f>
        <v>0</v>
      </c>
      <c r="Y369" s="29">
        <f>I371</f>
        <v>0</v>
      </c>
      <c r="Z369" s="29">
        <f>I378</f>
        <v>0</v>
      </c>
      <c r="AA369" s="29">
        <f>I385</f>
        <v>0</v>
      </c>
      <c r="AB369" s="30">
        <f>I392</f>
        <v>0</v>
      </c>
    </row>
    <row r="370" spans="1:28" ht="12" customHeight="1" thickTop="1" thickBot="1">
      <c r="A370" s="1980" t="s">
        <v>1817</v>
      </c>
      <c r="B370" s="743"/>
      <c r="C370" s="739"/>
      <c r="D370" s="739"/>
      <c r="E370" s="764"/>
      <c r="F370" s="743"/>
      <c r="G370" s="764"/>
      <c r="H370" s="96">
        <f t="shared" si="19"/>
        <v>0</v>
      </c>
      <c r="I370" s="1997" t="s">
        <v>1740</v>
      </c>
      <c r="J370" s="1998"/>
      <c r="K370" s="1985" t="s">
        <v>2084</v>
      </c>
      <c r="L370" s="1988" t="e">
        <f>ROUNDDOWN(I371/I394,2)</f>
        <v>#DIV/0!</v>
      </c>
      <c r="M370" s="38"/>
      <c r="O370" s="32">
        <f>L358</f>
        <v>0</v>
      </c>
      <c r="P370" s="33" t="e">
        <f>L362</f>
        <v>#DIV/0!</v>
      </c>
      <c r="Q370" s="34">
        <f>K360</f>
        <v>0</v>
      </c>
      <c r="R370" s="34">
        <f>I394</f>
        <v>0</v>
      </c>
      <c r="S370" s="33" t="e">
        <f>L367</f>
        <v>#DIV/0!</v>
      </c>
      <c r="T370" s="33" t="e">
        <f>L373</f>
        <v>#DIV/0!</v>
      </c>
      <c r="U370" s="33" t="e">
        <f>L380</f>
        <v>#DIV/0!</v>
      </c>
      <c r="V370" s="33" t="e">
        <f>L387</f>
        <v>#DIV/0!</v>
      </c>
      <c r="W370" s="99" t="e">
        <f>L393</f>
        <v>#DIV/0!</v>
      </c>
      <c r="X370" s="35">
        <f>I366</f>
        <v>0</v>
      </c>
      <c r="Y370" s="36">
        <f>I371</f>
        <v>0</v>
      </c>
      <c r="Z370" s="36">
        <f>I378</f>
        <v>0</v>
      </c>
      <c r="AA370" s="36">
        <f>I385</f>
        <v>0</v>
      </c>
      <c r="AB370" s="37">
        <f>I392</f>
        <v>0</v>
      </c>
    </row>
    <row r="371" spans="1:28" ht="12" customHeight="1" thickTop="1" thickBot="1">
      <c r="A371" s="1981"/>
      <c r="B371" s="738"/>
      <c r="C371" s="739"/>
      <c r="D371" s="739"/>
      <c r="E371" s="762"/>
      <c r="F371" s="738"/>
      <c r="G371" s="762"/>
      <c r="H371" s="94">
        <f t="shared" si="19"/>
        <v>0</v>
      </c>
      <c r="I371" s="1989">
        <f>SUM(H370:H376)</f>
        <v>0</v>
      </c>
      <c r="J371" s="1990"/>
      <c r="K371" s="1986"/>
      <c r="L371" s="1988"/>
      <c r="M371" s="38"/>
    </row>
    <row r="372" spans="1:28" ht="12" customHeight="1" thickTop="1" thickBot="1">
      <c r="A372" s="1981"/>
      <c r="B372" s="738"/>
      <c r="C372" s="739"/>
      <c r="D372" s="739"/>
      <c r="E372" s="762"/>
      <c r="F372" s="738"/>
      <c r="G372" s="762"/>
      <c r="H372" s="94">
        <f t="shared" si="19"/>
        <v>0</v>
      </c>
      <c r="I372" s="1989"/>
      <c r="J372" s="1990"/>
      <c r="K372" s="1986"/>
      <c r="L372" s="1988"/>
      <c r="M372" s="38"/>
    </row>
    <row r="373" spans="1:28" ht="12" customHeight="1" thickTop="1" thickBot="1">
      <c r="A373" s="1981"/>
      <c r="B373" s="738"/>
      <c r="C373" s="739"/>
      <c r="D373" s="739"/>
      <c r="E373" s="762"/>
      <c r="F373" s="738"/>
      <c r="G373" s="762"/>
      <c r="H373" s="94">
        <f t="shared" si="19"/>
        <v>0</v>
      </c>
      <c r="I373" s="1989"/>
      <c r="J373" s="1990"/>
      <c r="K373" s="1986"/>
      <c r="L373" s="1988" t="e">
        <f>IF(L370=0,"-",IF(L370-$I$1/100&lt;0,0,IF(L370=1,1,L370-$I$1/100)))</f>
        <v>#DIV/0!</v>
      </c>
      <c r="M373" s="38"/>
    </row>
    <row r="374" spans="1:28" ht="12" customHeight="1" thickTop="1" thickBot="1">
      <c r="A374" s="1981"/>
      <c r="B374" s="738"/>
      <c r="C374" s="739"/>
      <c r="D374" s="739"/>
      <c r="E374" s="762"/>
      <c r="F374" s="738"/>
      <c r="G374" s="762"/>
      <c r="H374" s="94">
        <f t="shared" si="19"/>
        <v>0</v>
      </c>
      <c r="I374" s="1989"/>
      <c r="J374" s="1990"/>
      <c r="K374" s="1986"/>
      <c r="L374" s="1988"/>
      <c r="M374" s="38"/>
    </row>
    <row r="375" spans="1:28" ht="12" customHeight="1" thickTop="1" thickBot="1">
      <c r="A375" s="1981"/>
      <c r="B375" s="738"/>
      <c r="C375" s="739"/>
      <c r="D375" s="739"/>
      <c r="E375" s="762"/>
      <c r="F375" s="738"/>
      <c r="G375" s="762"/>
      <c r="H375" s="94">
        <f t="shared" si="19"/>
        <v>0</v>
      </c>
      <c r="I375" s="1989"/>
      <c r="J375" s="1990"/>
      <c r="K375" s="1986"/>
      <c r="L375" s="1988"/>
      <c r="M375" s="38"/>
    </row>
    <row r="376" spans="1:28" ht="12" customHeight="1" thickTop="1" thickBot="1">
      <c r="A376" s="1982"/>
      <c r="B376" s="741"/>
      <c r="C376" s="740"/>
      <c r="D376" s="740"/>
      <c r="E376" s="763"/>
      <c r="F376" s="741"/>
      <c r="G376" s="763"/>
      <c r="H376" s="95">
        <f t="shared" si="19"/>
        <v>0</v>
      </c>
      <c r="I376" s="1991"/>
      <c r="J376" s="1992"/>
      <c r="K376" s="1987"/>
      <c r="L376" s="1988"/>
      <c r="M376" s="38"/>
    </row>
    <row r="377" spans="1:28" ht="12" customHeight="1" thickTop="1" thickBot="1">
      <c r="A377" s="1999" t="s">
        <v>1821</v>
      </c>
      <c r="B377" s="743"/>
      <c r="C377" s="742"/>
      <c r="D377" s="742"/>
      <c r="E377" s="764"/>
      <c r="F377" s="743"/>
      <c r="G377" s="764"/>
      <c r="H377" s="96">
        <f t="shared" si="19"/>
        <v>0</v>
      </c>
      <c r="I377" s="1983" t="s">
        <v>1741</v>
      </c>
      <c r="J377" s="1984"/>
      <c r="K377" s="2001" t="s">
        <v>2085</v>
      </c>
      <c r="L377" s="1988" t="e">
        <f>ROUNDDOWN(I378/I394,2)</f>
        <v>#DIV/0!</v>
      </c>
      <c r="M377" s="38"/>
    </row>
    <row r="378" spans="1:28" ht="12" customHeight="1" thickTop="1" thickBot="1">
      <c r="A378" s="1981"/>
      <c r="B378" s="738"/>
      <c r="C378" s="739"/>
      <c r="D378" s="739"/>
      <c r="E378" s="762"/>
      <c r="F378" s="738"/>
      <c r="G378" s="762"/>
      <c r="H378" s="94">
        <f t="shared" si="19"/>
        <v>0</v>
      </c>
      <c r="I378" s="1989">
        <f>SUM(H377:H383)</f>
        <v>0</v>
      </c>
      <c r="J378" s="1990"/>
      <c r="K378" s="1986"/>
      <c r="L378" s="1988"/>
      <c r="M378" s="38"/>
    </row>
    <row r="379" spans="1:28" ht="12" customHeight="1" thickTop="1" thickBot="1">
      <c r="A379" s="1981"/>
      <c r="B379" s="738"/>
      <c r="C379" s="739"/>
      <c r="D379" s="739"/>
      <c r="E379" s="762"/>
      <c r="F379" s="738"/>
      <c r="G379" s="762"/>
      <c r="H379" s="94">
        <f t="shared" si="19"/>
        <v>0</v>
      </c>
      <c r="I379" s="1989"/>
      <c r="J379" s="1990"/>
      <c r="K379" s="1986"/>
      <c r="L379" s="1988"/>
      <c r="M379" s="38"/>
    </row>
    <row r="380" spans="1:28" ht="12" customHeight="1" thickTop="1" thickBot="1">
      <c r="A380" s="1981"/>
      <c r="B380" s="738"/>
      <c r="C380" s="739"/>
      <c r="D380" s="739"/>
      <c r="E380" s="762"/>
      <c r="F380" s="738"/>
      <c r="G380" s="762"/>
      <c r="H380" s="94">
        <f t="shared" si="19"/>
        <v>0</v>
      </c>
      <c r="I380" s="1989"/>
      <c r="J380" s="1990"/>
      <c r="K380" s="1986"/>
      <c r="L380" s="1988" t="e">
        <f>IF(L377=0,"-",IF(L377-$I$1/100&lt;0,0,IF(L377=1,1,L377-$I$1/100)))</f>
        <v>#DIV/0!</v>
      </c>
      <c r="M380" s="38"/>
    </row>
    <row r="381" spans="1:28" ht="12" customHeight="1" thickTop="1" thickBot="1">
      <c r="A381" s="1981"/>
      <c r="B381" s="738"/>
      <c r="C381" s="739"/>
      <c r="D381" s="739"/>
      <c r="E381" s="762"/>
      <c r="F381" s="738"/>
      <c r="G381" s="762"/>
      <c r="H381" s="94">
        <f t="shared" si="19"/>
        <v>0</v>
      </c>
      <c r="I381" s="1989"/>
      <c r="J381" s="1990"/>
      <c r="K381" s="1986"/>
      <c r="L381" s="1988"/>
      <c r="M381" s="38"/>
    </row>
    <row r="382" spans="1:28" ht="12" customHeight="1" thickTop="1" thickBot="1">
      <c r="A382" s="1981"/>
      <c r="B382" s="738"/>
      <c r="C382" s="739"/>
      <c r="D382" s="739"/>
      <c r="E382" s="762"/>
      <c r="F382" s="738"/>
      <c r="G382" s="762"/>
      <c r="H382" s="94">
        <f t="shared" si="19"/>
        <v>0</v>
      </c>
      <c r="I382" s="1989"/>
      <c r="J382" s="1990"/>
      <c r="K382" s="1986"/>
      <c r="L382" s="1988"/>
      <c r="M382" s="38"/>
    </row>
    <row r="383" spans="1:28" ht="12" customHeight="1" thickTop="1" thickBot="1">
      <c r="A383" s="2000"/>
      <c r="B383" s="744"/>
      <c r="C383" s="740"/>
      <c r="D383" s="740"/>
      <c r="E383" s="763"/>
      <c r="F383" s="741"/>
      <c r="G383" s="763"/>
      <c r="H383" s="95">
        <f t="shared" si="19"/>
        <v>0</v>
      </c>
      <c r="I383" s="1989"/>
      <c r="J383" s="1990"/>
      <c r="K383" s="2002"/>
      <c r="L383" s="1988"/>
      <c r="M383" s="38"/>
    </row>
    <row r="384" spans="1:28" ht="12" customHeight="1" thickTop="1" thickBot="1">
      <c r="A384" s="1980" t="s">
        <v>1822</v>
      </c>
      <c r="B384" s="745"/>
      <c r="C384" s="742"/>
      <c r="D384" s="742"/>
      <c r="E384" s="764"/>
      <c r="F384" s="743"/>
      <c r="G384" s="764"/>
      <c r="H384" s="96">
        <f t="shared" si="19"/>
        <v>0</v>
      </c>
      <c r="I384" s="1997" t="s">
        <v>1742</v>
      </c>
      <c r="J384" s="1998"/>
      <c r="K384" s="1985" t="s">
        <v>2086</v>
      </c>
      <c r="L384" s="1988" t="e">
        <f>ROUNDDOWN(I385/I394,2)</f>
        <v>#DIV/0!</v>
      </c>
      <c r="M384" s="38"/>
    </row>
    <row r="385" spans="1:31" ht="12" customHeight="1" thickTop="1" thickBot="1">
      <c r="A385" s="1981"/>
      <c r="B385" s="738"/>
      <c r="C385" s="742"/>
      <c r="D385" s="742"/>
      <c r="E385" s="762"/>
      <c r="F385" s="738"/>
      <c r="G385" s="762"/>
      <c r="H385" s="94">
        <f t="shared" si="19"/>
        <v>0</v>
      </c>
      <c r="I385" s="1989">
        <f>SUM(H384:H390)</f>
        <v>0</v>
      </c>
      <c r="J385" s="1990"/>
      <c r="K385" s="1986"/>
      <c r="L385" s="1988"/>
      <c r="M385" s="38"/>
    </row>
    <row r="386" spans="1:31" ht="12" customHeight="1" thickTop="1" thickBot="1">
      <c r="A386" s="1981"/>
      <c r="B386" s="738"/>
      <c r="C386" s="739"/>
      <c r="D386" s="739"/>
      <c r="E386" s="762"/>
      <c r="F386" s="738"/>
      <c r="G386" s="762"/>
      <c r="H386" s="94">
        <f t="shared" si="19"/>
        <v>0</v>
      </c>
      <c r="I386" s="1989"/>
      <c r="J386" s="1990"/>
      <c r="K386" s="1986"/>
      <c r="L386" s="1988"/>
      <c r="M386" s="38"/>
    </row>
    <row r="387" spans="1:31" ht="12" customHeight="1" thickTop="1" thickBot="1">
      <c r="A387" s="1981"/>
      <c r="B387" s="738"/>
      <c r="C387" s="739"/>
      <c r="D387" s="739"/>
      <c r="E387" s="762"/>
      <c r="F387" s="738"/>
      <c r="G387" s="762"/>
      <c r="H387" s="94">
        <f t="shared" si="19"/>
        <v>0</v>
      </c>
      <c r="I387" s="1989"/>
      <c r="J387" s="1990"/>
      <c r="K387" s="1986"/>
      <c r="L387" s="1988" t="e">
        <f>IF(L384=0,"-",IF(L384-$I$1/100&lt;0,0,IF(L384=1,1,L384-$I$1/100)))</f>
        <v>#DIV/0!</v>
      </c>
      <c r="M387" s="38"/>
    </row>
    <row r="388" spans="1:31" ht="12" customHeight="1" thickTop="1" thickBot="1">
      <c r="A388" s="1981"/>
      <c r="B388" s="738"/>
      <c r="C388" s="739"/>
      <c r="D388" s="739"/>
      <c r="E388" s="762"/>
      <c r="F388" s="738"/>
      <c r="G388" s="762"/>
      <c r="H388" s="94">
        <f t="shared" si="19"/>
        <v>0</v>
      </c>
      <c r="I388" s="1989"/>
      <c r="J388" s="1990"/>
      <c r="K388" s="1986"/>
      <c r="L388" s="1988"/>
      <c r="M388" s="38"/>
    </row>
    <row r="389" spans="1:31" ht="12" customHeight="1" thickTop="1" thickBot="1">
      <c r="A389" s="1981"/>
      <c r="B389" s="738"/>
      <c r="C389" s="739"/>
      <c r="D389" s="739"/>
      <c r="E389" s="762"/>
      <c r="F389" s="738"/>
      <c r="G389" s="762"/>
      <c r="H389" s="94">
        <f t="shared" si="19"/>
        <v>0</v>
      </c>
      <c r="I389" s="1989"/>
      <c r="J389" s="1990"/>
      <c r="K389" s="1986"/>
      <c r="L389" s="1988"/>
      <c r="M389" s="38"/>
    </row>
    <row r="390" spans="1:31" ht="12" customHeight="1" thickTop="1" thickBot="1">
      <c r="A390" s="1982"/>
      <c r="B390" s="741"/>
      <c r="C390" s="740"/>
      <c r="D390" s="740"/>
      <c r="E390" s="763"/>
      <c r="F390" s="741"/>
      <c r="G390" s="763"/>
      <c r="H390" s="95">
        <f t="shared" si="19"/>
        <v>0</v>
      </c>
      <c r="I390" s="1991"/>
      <c r="J390" s="1992"/>
      <c r="K390" s="1987"/>
      <c r="L390" s="1988"/>
      <c r="M390" s="38"/>
    </row>
    <row r="391" spans="1:31" ht="12" customHeight="1" thickTop="1" thickBot="1">
      <c r="A391" s="1980" t="s">
        <v>1823</v>
      </c>
      <c r="B391" s="681"/>
      <c r="C391" s="742"/>
      <c r="D391" s="742"/>
      <c r="E391" s="764"/>
      <c r="F391" s="743"/>
      <c r="G391" s="764"/>
      <c r="H391" s="96">
        <f t="shared" si="19"/>
        <v>0</v>
      </c>
      <c r="I391" s="1983" t="s">
        <v>526</v>
      </c>
      <c r="J391" s="1984"/>
      <c r="K391" s="1985" t="s">
        <v>2087</v>
      </c>
      <c r="L391" s="1988" t="e">
        <f>ROUNDDOWN(I392/I394,2)</f>
        <v>#DIV/0!</v>
      </c>
      <c r="M391" s="38"/>
    </row>
    <row r="392" spans="1:31" ht="12" customHeight="1" thickTop="1" thickBot="1">
      <c r="A392" s="1981"/>
      <c r="B392" s="738"/>
      <c r="C392" s="739"/>
      <c r="D392" s="739"/>
      <c r="E392" s="762"/>
      <c r="F392" s="738"/>
      <c r="G392" s="762"/>
      <c r="H392" s="94">
        <f t="shared" si="19"/>
        <v>0</v>
      </c>
      <c r="I392" s="1989">
        <f>SUM(H391:H393)</f>
        <v>0</v>
      </c>
      <c r="J392" s="1990"/>
      <c r="K392" s="1986"/>
      <c r="L392" s="1988"/>
      <c r="M392" s="38"/>
    </row>
    <row r="393" spans="1:31" ht="12" customHeight="1" thickTop="1" thickBot="1">
      <c r="A393" s="1982"/>
      <c r="B393" s="741"/>
      <c r="C393" s="740"/>
      <c r="D393" s="740"/>
      <c r="E393" s="763"/>
      <c r="F393" s="741"/>
      <c r="G393" s="763"/>
      <c r="H393" s="95">
        <f t="shared" si="19"/>
        <v>0</v>
      </c>
      <c r="I393" s="1991"/>
      <c r="J393" s="1992"/>
      <c r="K393" s="1987"/>
      <c r="L393" s="97" t="e">
        <f>IF(L391=0,"-",IF(L391-$I$1/100&lt;0,0,IF(L391=1,1,L391-$I$1/100)))</f>
        <v>#DIV/0!</v>
      </c>
      <c r="M393" s="38"/>
    </row>
    <row r="394" spans="1:31" ht="12" customHeight="1" thickTop="1" thickBot="1">
      <c r="A394" s="47"/>
      <c r="B394" s="38"/>
      <c r="C394" s="38"/>
      <c r="D394" s="38"/>
      <c r="E394" s="38"/>
      <c r="F394" s="38"/>
      <c r="G394" s="1993" t="s">
        <v>527</v>
      </c>
      <c r="H394" s="1994"/>
      <c r="I394" s="1995">
        <f>SUM(I366,I371,I378,I385,I392)</f>
        <v>0</v>
      </c>
      <c r="J394" s="1996"/>
      <c r="K394" s="38"/>
      <c r="L394" s="97"/>
      <c r="M394" s="38"/>
    </row>
    <row r="395" spans="1:31" ht="12" customHeight="1" thickTop="1">
      <c r="A395" s="47"/>
      <c r="B395" s="38"/>
      <c r="C395" s="38"/>
      <c r="D395" s="38"/>
      <c r="E395" s="38"/>
      <c r="F395" s="38"/>
      <c r="G395" s="47"/>
      <c r="H395" s="47"/>
      <c r="I395" s="986"/>
      <c r="J395" s="986"/>
      <c r="K395" s="38"/>
      <c r="L395" s="992"/>
      <c r="M395" s="38"/>
    </row>
    <row r="396" spans="1:31" ht="36" customHeight="1">
      <c r="A396" s="38"/>
      <c r="B396" s="38"/>
      <c r="C396" s="38"/>
      <c r="D396" s="38"/>
      <c r="E396" s="38"/>
      <c r="F396" s="38"/>
      <c r="G396" s="38"/>
      <c r="H396" s="38"/>
      <c r="I396" s="38"/>
      <c r="J396" s="38"/>
      <c r="K396" s="38"/>
      <c r="L396" s="38"/>
      <c r="M396" s="38"/>
    </row>
    <row r="397" spans="1:31" ht="12" customHeight="1" thickBot="1">
      <c r="A397" s="38"/>
      <c r="B397" s="38"/>
      <c r="C397" s="38"/>
      <c r="D397" s="38"/>
      <c r="E397" s="38"/>
      <c r="F397" s="38"/>
      <c r="G397" s="38"/>
      <c r="H397" s="38"/>
      <c r="I397" s="38"/>
      <c r="J397" s="38"/>
      <c r="K397" s="38"/>
      <c r="L397" s="38"/>
      <c r="M397" s="38"/>
    </row>
    <row r="398" spans="1:31" ht="24" customHeight="1" thickTop="1" thickBot="1">
      <c r="A398" s="994" t="s">
        <v>2208</v>
      </c>
      <c r="B398" s="678"/>
      <c r="C398" s="678"/>
      <c r="D398" s="678"/>
      <c r="E398" s="678"/>
      <c r="F398" s="678"/>
      <c r="G398" s="678"/>
      <c r="H398" s="678"/>
      <c r="I398" s="678"/>
      <c r="J398" s="678"/>
      <c r="K398" s="678"/>
      <c r="L398" s="678"/>
      <c r="M398" s="38"/>
      <c r="X398" s="2007" t="s">
        <v>668</v>
      </c>
      <c r="Y398" s="2007"/>
      <c r="Z398" s="2007"/>
      <c r="AA398" s="2007"/>
      <c r="AB398" s="2007"/>
    </row>
    <row r="399" spans="1:31" ht="12" customHeight="1" thickTop="1">
      <c r="A399" s="2008" t="s">
        <v>1147</v>
      </c>
      <c r="B399" s="85" t="s">
        <v>1148</v>
      </c>
      <c r="C399" s="761"/>
      <c r="D399" s="761"/>
      <c r="E399" s="761"/>
      <c r="F399" s="761"/>
      <c r="G399" s="761"/>
      <c r="H399" s="761"/>
      <c r="I399" s="761"/>
      <c r="J399" s="761"/>
      <c r="K399" s="2010"/>
      <c r="L399" s="2011"/>
      <c r="M399" s="38"/>
      <c r="O399" s="9" t="s">
        <v>1564</v>
      </c>
      <c r="P399" s="10" t="s">
        <v>573</v>
      </c>
      <c r="Q399" s="11" t="s">
        <v>1149</v>
      </c>
      <c r="R399" s="11" t="s">
        <v>1150</v>
      </c>
      <c r="S399" s="12" t="s">
        <v>370</v>
      </c>
      <c r="T399" s="12" t="s">
        <v>371</v>
      </c>
      <c r="U399" s="12" t="s">
        <v>372</v>
      </c>
      <c r="V399" s="12" t="s">
        <v>373</v>
      </c>
      <c r="W399" s="13" t="s">
        <v>374</v>
      </c>
      <c r="X399" s="14" t="s">
        <v>370</v>
      </c>
      <c r="Y399" s="12" t="s">
        <v>371</v>
      </c>
      <c r="Z399" s="12" t="s">
        <v>372</v>
      </c>
      <c r="AA399" s="12" t="s">
        <v>373</v>
      </c>
      <c r="AB399" s="13" t="s">
        <v>374</v>
      </c>
      <c r="AE399" s="15"/>
    </row>
    <row r="400" spans="1:31" ht="12" customHeight="1">
      <c r="A400" s="2009"/>
      <c r="B400" s="86" t="s">
        <v>1152</v>
      </c>
      <c r="C400" s="679"/>
      <c r="D400" s="679"/>
      <c r="E400" s="679"/>
      <c r="F400" s="679"/>
      <c r="G400" s="679"/>
      <c r="H400" s="679"/>
      <c r="I400" s="679"/>
      <c r="J400" s="680"/>
      <c r="K400" s="2012">
        <f>SUM(C400:J400)</f>
        <v>0</v>
      </c>
      <c r="L400" s="2013"/>
      <c r="M400" s="38"/>
      <c r="O400" s="16">
        <f>B398</f>
        <v>0</v>
      </c>
      <c r="P400" s="17" t="e">
        <f>L402</f>
        <v>#DIV/0!</v>
      </c>
      <c r="Q400" s="18">
        <f>K400</f>
        <v>0</v>
      </c>
      <c r="R400" s="18">
        <f>I434</f>
        <v>0</v>
      </c>
      <c r="S400" s="17" t="e">
        <f>L407</f>
        <v>#DIV/0!</v>
      </c>
      <c r="T400" s="17" t="e">
        <f>L413</f>
        <v>#DIV/0!</v>
      </c>
      <c r="U400" s="17" t="e">
        <f>L420</f>
        <v>#DIV/0!</v>
      </c>
      <c r="V400" s="17" t="e">
        <f>L427</f>
        <v>#DIV/0!</v>
      </c>
      <c r="W400" s="19" t="e">
        <f>L433</f>
        <v>#DIV/0!</v>
      </c>
      <c r="X400" s="20">
        <f>I406</f>
        <v>0</v>
      </c>
      <c r="Y400" s="21">
        <f>I411</f>
        <v>0</v>
      </c>
      <c r="Z400" s="21">
        <f>I418</f>
        <v>0</v>
      </c>
      <c r="AA400" s="21">
        <f>I425</f>
        <v>0</v>
      </c>
      <c r="AB400" s="22">
        <f>I432</f>
        <v>0</v>
      </c>
    </row>
    <row r="401" spans="1:28" ht="12" customHeight="1" thickBot="1">
      <c r="A401" s="1999"/>
      <c r="B401" s="86" t="s">
        <v>1154</v>
      </c>
      <c r="C401" s="87">
        <f>C400/1.65</f>
        <v>0</v>
      </c>
      <c r="D401" s="87">
        <f t="shared" ref="D401:J401" si="20">D400/1.65</f>
        <v>0</v>
      </c>
      <c r="E401" s="87">
        <f t="shared" si="20"/>
        <v>0</v>
      </c>
      <c r="F401" s="87">
        <f t="shared" si="20"/>
        <v>0</v>
      </c>
      <c r="G401" s="87">
        <f t="shared" si="20"/>
        <v>0</v>
      </c>
      <c r="H401" s="87">
        <f t="shared" si="20"/>
        <v>0</v>
      </c>
      <c r="I401" s="87">
        <f t="shared" si="20"/>
        <v>0</v>
      </c>
      <c r="J401" s="87">
        <f t="shared" si="20"/>
        <v>0</v>
      </c>
      <c r="K401" s="23" t="s">
        <v>1155</v>
      </c>
      <c r="L401" s="24" t="s">
        <v>1156</v>
      </c>
      <c r="M401" s="38"/>
      <c r="O401" s="25">
        <f>C398</f>
        <v>0</v>
      </c>
      <c r="P401" s="26" t="e">
        <f>L402</f>
        <v>#DIV/0!</v>
      </c>
      <c r="Q401" s="27">
        <f>K400</f>
        <v>0</v>
      </c>
      <c r="R401" s="27">
        <f>I434</f>
        <v>0</v>
      </c>
      <c r="S401" s="26" t="e">
        <f>L407</f>
        <v>#DIV/0!</v>
      </c>
      <c r="T401" s="26" t="e">
        <f>L413</f>
        <v>#DIV/0!</v>
      </c>
      <c r="U401" s="26" t="e">
        <f>L420</f>
        <v>#DIV/0!</v>
      </c>
      <c r="V401" s="26" t="e">
        <f>L427</f>
        <v>#DIV/0!</v>
      </c>
      <c r="W401" s="98" t="e">
        <f>L433</f>
        <v>#DIV/0!</v>
      </c>
      <c r="X401" s="28">
        <f>I406</f>
        <v>0</v>
      </c>
      <c r="Y401" s="29">
        <f>I411</f>
        <v>0</v>
      </c>
      <c r="Z401" s="29">
        <f>I418</f>
        <v>0</v>
      </c>
      <c r="AA401" s="29">
        <f>I425</f>
        <v>0</v>
      </c>
      <c r="AB401" s="30">
        <f>I432</f>
        <v>0</v>
      </c>
    </row>
    <row r="402" spans="1:28" ht="12" customHeight="1" thickTop="1" thickBot="1">
      <c r="A402" s="2014" t="s">
        <v>1735</v>
      </c>
      <c r="B402" s="2015"/>
      <c r="C402" s="2015"/>
      <c r="D402" s="2015"/>
      <c r="E402" s="2016"/>
      <c r="F402" s="88">
        <f>I434</f>
        <v>0</v>
      </c>
      <c r="G402" s="89" t="s">
        <v>1736</v>
      </c>
      <c r="H402" s="90">
        <f>K400</f>
        <v>0</v>
      </c>
      <c r="I402" s="89" t="s">
        <v>1737</v>
      </c>
      <c r="J402" s="89" t="s">
        <v>1738</v>
      </c>
      <c r="K402" s="91" t="e">
        <f>ROUNDDOWN(I434/K400,2)</f>
        <v>#DIV/0!</v>
      </c>
      <c r="L402" s="91" t="e">
        <f>K402-$I$1/100</f>
        <v>#DIV/0!</v>
      </c>
      <c r="M402" s="38"/>
      <c r="O402" s="25">
        <f>D398</f>
        <v>0</v>
      </c>
      <c r="P402" s="26" t="e">
        <f>L402</f>
        <v>#DIV/0!</v>
      </c>
      <c r="Q402" s="27">
        <f>K400</f>
        <v>0</v>
      </c>
      <c r="R402" s="27">
        <f>I434</f>
        <v>0</v>
      </c>
      <c r="S402" s="26" t="e">
        <f>L407</f>
        <v>#DIV/0!</v>
      </c>
      <c r="T402" s="26" t="e">
        <f>L413</f>
        <v>#DIV/0!</v>
      </c>
      <c r="U402" s="26" t="e">
        <f>L420</f>
        <v>#DIV/0!</v>
      </c>
      <c r="V402" s="26" t="e">
        <f>L427</f>
        <v>#DIV/0!</v>
      </c>
      <c r="W402" s="98" t="e">
        <f>L433</f>
        <v>#DIV/0!</v>
      </c>
      <c r="X402" s="28">
        <f>I406</f>
        <v>0</v>
      </c>
      <c r="Y402" s="29">
        <f>I411</f>
        <v>0</v>
      </c>
      <c r="Z402" s="29">
        <f>I418</f>
        <v>0</v>
      </c>
      <c r="AA402" s="29">
        <f>I425</f>
        <v>0</v>
      </c>
      <c r="AB402" s="30">
        <f>I432</f>
        <v>0</v>
      </c>
    </row>
    <row r="403" spans="1:28" ht="12" customHeight="1" thickTop="1">
      <c r="A403" s="38"/>
      <c r="B403" s="38"/>
      <c r="C403" s="38"/>
      <c r="D403" s="38"/>
      <c r="E403" s="38"/>
      <c r="F403" s="38"/>
      <c r="G403" s="38"/>
      <c r="H403" s="38"/>
      <c r="I403" s="38"/>
      <c r="J403" s="38"/>
      <c r="K403" s="63"/>
      <c r="L403" s="92"/>
      <c r="M403" s="38"/>
      <c r="O403" s="25">
        <f>E398</f>
        <v>0</v>
      </c>
      <c r="P403" s="26" t="e">
        <f>L402</f>
        <v>#DIV/0!</v>
      </c>
      <c r="Q403" s="27">
        <f>K400</f>
        <v>0</v>
      </c>
      <c r="R403" s="27">
        <f>I434</f>
        <v>0</v>
      </c>
      <c r="S403" s="26" t="e">
        <f>L407</f>
        <v>#DIV/0!</v>
      </c>
      <c r="T403" s="26" t="e">
        <f>L413</f>
        <v>#DIV/0!</v>
      </c>
      <c r="U403" s="26" t="e">
        <f>L420</f>
        <v>#DIV/0!</v>
      </c>
      <c r="V403" s="26" t="e">
        <f>L427</f>
        <v>#DIV/0!</v>
      </c>
      <c r="W403" s="98" t="e">
        <f>L433</f>
        <v>#DIV/0!</v>
      </c>
      <c r="X403" s="28">
        <f>I406</f>
        <v>0</v>
      </c>
      <c r="Y403" s="29">
        <f>I411</f>
        <v>0</v>
      </c>
      <c r="Z403" s="29">
        <f>I418</f>
        <v>0</v>
      </c>
      <c r="AA403" s="29">
        <f>I425</f>
        <v>0</v>
      </c>
      <c r="AB403" s="30">
        <f>I432</f>
        <v>0</v>
      </c>
    </row>
    <row r="404" spans="1:28" ht="12" customHeight="1" thickBot="1">
      <c r="A404" s="93"/>
      <c r="B404" s="31" t="s">
        <v>29</v>
      </c>
      <c r="C404" s="31" t="s">
        <v>30</v>
      </c>
      <c r="D404" s="31" t="s">
        <v>31</v>
      </c>
      <c r="E404" s="31" t="s">
        <v>484</v>
      </c>
      <c r="F404" s="31" t="s">
        <v>32</v>
      </c>
      <c r="G404" s="31" t="s">
        <v>33</v>
      </c>
      <c r="H404" s="31" t="s">
        <v>34</v>
      </c>
      <c r="I404" s="1981" t="s">
        <v>35</v>
      </c>
      <c r="J404" s="2017"/>
      <c r="K404" s="2018" t="s">
        <v>36</v>
      </c>
      <c r="L404" s="2019"/>
      <c r="M404" s="38"/>
      <c r="O404" s="25">
        <f>F398</f>
        <v>0</v>
      </c>
      <c r="P404" s="26" t="e">
        <f>L402</f>
        <v>#DIV/0!</v>
      </c>
      <c r="Q404" s="27">
        <f>K400</f>
        <v>0</v>
      </c>
      <c r="R404" s="27">
        <f>I434</f>
        <v>0</v>
      </c>
      <c r="S404" s="26" t="e">
        <f>L407</f>
        <v>#DIV/0!</v>
      </c>
      <c r="T404" s="26" t="e">
        <f>L413</f>
        <v>#DIV/0!</v>
      </c>
      <c r="U404" s="26" t="e">
        <f>L420</f>
        <v>#DIV/0!</v>
      </c>
      <c r="V404" s="26" t="e">
        <f>L427</f>
        <v>#DIV/0!</v>
      </c>
      <c r="W404" s="98" t="e">
        <f>L433</f>
        <v>#DIV/0!</v>
      </c>
      <c r="X404" s="28">
        <f>I406</f>
        <v>0</v>
      </c>
      <c r="Y404" s="29">
        <f>I411</f>
        <v>0</v>
      </c>
      <c r="Z404" s="29">
        <f>I418</f>
        <v>0</v>
      </c>
      <c r="AA404" s="29">
        <f>I425</f>
        <v>0</v>
      </c>
      <c r="AB404" s="30">
        <f>I432</f>
        <v>0</v>
      </c>
    </row>
    <row r="405" spans="1:28" ht="12" customHeight="1" thickTop="1">
      <c r="A405" s="1981" t="s">
        <v>1811</v>
      </c>
      <c r="B405" s="738"/>
      <c r="C405" s="739"/>
      <c r="D405" s="739"/>
      <c r="E405" s="762"/>
      <c r="F405" s="738"/>
      <c r="G405" s="762"/>
      <c r="H405" s="94">
        <f t="shared" ref="H405:H433" si="21">ROUNDDOWN(C405*D405,2)</f>
        <v>0</v>
      </c>
      <c r="I405" s="1616" t="s">
        <v>1739</v>
      </c>
      <c r="J405" s="1617"/>
      <c r="K405" s="2003" t="s">
        <v>2083</v>
      </c>
      <c r="L405" s="2004" t="e">
        <f>ROUNDDOWN(I406/I434,2)</f>
        <v>#DIV/0!</v>
      </c>
      <c r="M405" s="38"/>
      <c r="O405" s="25">
        <f>G398</f>
        <v>0</v>
      </c>
      <c r="P405" s="26" t="e">
        <f>L402</f>
        <v>#DIV/0!</v>
      </c>
      <c r="Q405" s="27">
        <f>K400</f>
        <v>0</v>
      </c>
      <c r="R405" s="27">
        <f>I434</f>
        <v>0</v>
      </c>
      <c r="S405" s="26" t="e">
        <f>L407</f>
        <v>#DIV/0!</v>
      </c>
      <c r="T405" s="26" t="e">
        <f>L413</f>
        <v>#DIV/0!</v>
      </c>
      <c r="U405" s="26" t="e">
        <f>L420</f>
        <v>#DIV/0!</v>
      </c>
      <c r="V405" s="26" t="e">
        <f>L427</f>
        <v>#DIV/0!</v>
      </c>
      <c r="W405" s="98" t="e">
        <f>L433</f>
        <v>#DIV/0!</v>
      </c>
      <c r="X405" s="28">
        <f>I406</f>
        <v>0</v>
      </c>
      <c r="Y405" s="29">
        <f>I411</f>
        <v>0</v>
      </c>
      <c r="Z405" s="29">
        <f>I418</f>
        <v>0</v>
      </c>
      <c r="AA405" s="29">
        <f>I425</f>
        <v>0</v>
      </c>
      <c r="AB405" s="30">
        <f>I432</f>
        <v>0</v>
      </c>
    </row>
    <row r="406" spans="1:28" ht="12" customHeight="1" thickBot="1">
      <c r="A406" s="1981"/>
      <c r="B406" s="738"/>
      <c r="C406" s="739"/>
      <c r="D406" s="739"/>
      <c r="E406" s="762"/>
      <c r="F406" s="738"/>
      <c r="G406" s="762"/>
      <c r="H406" s="94">
        <f t="shared" si="21"/>
        <v>0</v>
      </c>
      <c r="I406" s="1989">
        <f>SUM(H405:H409)</f>
        <v>0</v>
      </c>
      <c r="J406" s="1990"/>
      <c r="K406" s="1986"/>
      <c r="L406" s="2005"/>
      <c r="M406" s="38"/>
      <c r="O406" s="25">
        <f>H398</f>
        <v>0</v>
      </c>
      <c r="P406" s="26" t="e">
        <f>L402</f>
        <v>#DIV/0!</v>
      </c>
      <c r="Q406" s="27">
        <f>K400</f>
        <v>0</v>
      </c>
      <c r="R406" s="27">
        <f>I434</f>
        <v>0</v>
      </c>
      <c r="S406" s="26" t="e">
        <f>L407</f>
        <v>#DIV/0!</v>
      </c>
      <c r="T406" s="26" t="e">
        <f>L413</f>
        <v>#DIV/0!</v>
      </c>
      <c r="U406" s="26" t="e">
        <f>L420</f>
        <v>#DIV/0!</v>
      </c>
      <c r="V406" s="26" t="e">
        <f>L427</f>
        <v>#DIV/0!</v>
      </c>
      <c r="W406" s="98" t="e">
        <f>L433</f>
        <v>#DIV/0!</v>
      </c>
      <c r="X406" s="28">
        <f>I406</f>
        <v>0</v>
      </c>
      <c r="Y406" s="29">
        <f>I411</f>
        <v>0</v>
      </c>
      <c r="Z406" s="29">
        <f>I418</f>
        <v>0</v>
      </c>
      <c r="AA406" s="29">
        <f>I425</f>
        <v>0</v>
      </c>
      <c r="AB406" s="30">
        <f>I432</f>
        <v>0</v>
      </c>
    </row>
    <row r="407" spans="1:28" ht="12" customHeight="1" thickTop="1">
      <c r="A407" s="1981"/>
      <c r="B407" s="738"/>
      <c r="C407" s="739"/>
      <c r="D407" s="739"/>
      <c r="E407" s="762"/>
      <c r="F407" s="738"/>
      <c r="G407" s="762"/>
      <c r="H407" s="94">
        <f t="shared" si="21"/>
        <v>0</v>
      </c>
      <c r="I407" s="1989"/>
      <c r="J407" s="1990"/>
      <c r="K407" s="1986"/>
      <c r="L407" s="2004" t="e">
        <f>IF(L405=0,"-",IF(L405-$I$1/100&lt;0,0,IF(L405=1,1,L405-$I$1/100)))</f>
        <v>#DIV/0!</v>
      </c>
      <c r="M407" s="38"/>
      <c r="O407" s="25">
        <f>I398</f>
        <v>0</v>
      </c>
      <c r="P407" s="26" t="e">
        <f>L402</f>
        <v>#DIV/0!</v>
      </c>
      <c r="Q407" s="27">
        <f>K400</f>
        <v>0</v>
      </c>
      <c r="R407" s="27">
        <f>I434</f>
        <v>0</v>
      </c>
      <c r="S407" s="26" t="e">
        <f>L407</f>
        <v>#DIV/0!</v>
      </c>
      <c r="T407" s="26" t="e">
        <f>L413</f>
        <v>#DIV/0!</v>
      </c>
      <c r="U407" s="26" t="e">
        <f>L420</f>
        <v>#DIV/0!</v>
      </c>
      <c r="V407" s="26" t="e">
        <f>L427</f>
        <v>#DIV/0!</v>
      </c>
      <c r="W407" s="98" t="e">
        <f>L433</f>
        <v>#DIV/0!</v>
      </c>
      <c r="X407" s="28">
        <f>I406</f>
        <v>0</v>
      </c>
      <c r="Y407" s="29">
        <f>I411</f>
        <v>0</v>
      </c>
      <c r="Z407" s="29">
        <f>I418</f>
        <v>0</v>
      </c>
      <c r="AA407" s="29">
        <f>I425</f>
        <v>0</v>
      </c>
      <c r="AB407" s="30">
        <f>I432</f>
        <v>0</v>
      </c>
    </row>
    <row r="408" spans="1:28" ht="12" customHeight="1">
      <c r="A408" s="1981"/>
      <c r="B408" s="738"/>
      <c r="C408" s="739"/>
      <c r="D408" s="739"/>
      <c r="E408" s="762"/>
      <c r="F408" s="738"/>
      <c r="G408" s="762"/>
      <c r="H408" s="94">
        <f t="shared" si="21"/>
        <v>0</v>
      </c>
      <c r="I408" s="1989"/>
      <c r="J408" s="1990"/>
      <c r="K408" s="1986"/>
      <c r="L408" s="2006"/>
      <c r="M408" s="38"/>
      <c r="O408" s="25">
        <f>J398</f>
        <v>0</v>
      </c>
      <c r="P408" s="26" t="e">
        <f>L402</f>
        <v>#DIV/0!</v>
      </c>
      <c r="Q408" s="27">
        <f>K400</f>
        <v>0</v>
      </c>
      <c r="R408" s="27">
        <f>I434</f>
        <v>0</v>
      </c>
      <c r="S408" s="26" t="e">
        <f>L407</f>
        <v>#DIV/0!</v>
      </c>
      <c r="T408" s="26" t="e">
        <f>L413</f>
        <v>#DIV/0!</v>
      </c>
      <c r="U408" s="26" t="e">
        <f>L420</f>
        <v>#DIV/0!</v>
      </c>
      <c r="V408" s="26" t="e">
        <f>L427</f>
        <v>#DIV/0!</v>
      </c>
      <c r="W408" s="98" t="e">
        <f>L433</f>
        <v>#DIV/0!</v>
      </c>
      <c r="X408" s="28">
        <f>I406</f>
        <v>0</v>
      </c>
      <c r="Y408" s="29">
        <f>I411</f>
        <v>0</v>
      </c>
      <c r="Z408" s="29">
        <f>I418</f>
        <v>0</v>
      </c>
      <c r="AA408" s="29">
        <f>I425</f>
        <v>0</v>
      </c>
      <c r="AB408" s="30">
        <f>I432</f>
        <v>0</v>
      </c>
    </row>
    <row r="409" spans="1:28" ht="12" customHeight="1" thickBot="1">
      <c r="A409" s="1982"/>
      <c r="B409" s="741"/>
      <c r="C409" s="740"/>
      <c r="D409" s="740"/>
      <c r="E409" s="763"/>
      <c r="F409" s="741"/>
      <c r="G409" s="763"/>
      <c r="H409" s="95">
        <f t="shared" si="21"/>
        <v>0</v>
      </c>
      <c r="I409" s="1991"/>
      <c r="J409" s="1992"/>
      <c r="K409" s="1987"/>
      <c r="L409" s="2005"/>
      <c r="M409" s="38"/>
      <c r="O409" s="25">
        <f>K398</f>
        <v>0</v>
      </c>
      <c r="P409" s="26" t="e">
        <f>L402</f>
        <v>#DIV/0!</v>
      </c>
      <c r="Q409" s="27">
        <f>K400</f>
        <v>0</v>
      </c>
      <c r="R409" s="27">
        <f>I434</f>
        <v>0</v>
      </c>
      <c r="S409" s="26" t="e">
        <f>L407</f>
        <v>#DIV/0!</v>
      </c>
      <c r="T409" s="26" t="e">
        <f>L413</f>
        <v>#DIV/0!</v>
      </c>
      <c r="U409" s="26" t="e">
        <f>L420</f>
        <v>#DIV/0!</v>
      </c>
      <c r="V409" s="26" t="e">
        <f>L427</f>
        <v>#DIV/0!</v>
      </c>
      <c r="W409" s="98" t="e">
        <f>L433</f>
        <v>#DIV/0!</v>
      </c>
      <c r="X409" s="28">
        <f>I406</f>
        <v>0</v>
      </c>
      <c r="Y409" s="29">
        <f>I411</f>
        <v>0</v>
      </c>
      <c r="Z409" s="29">
        <f>I418</f>
        <v>0</v>
      </c>
      <c r="AA409" s="29">
        <f>I425</f>
        <v>0</v>
      </c>
      <c r="AB409" s="30">
        <f>I432</f>
        <v>0</v>
      </c>
    </row>
    <row r="410" spans="1:28" ht="12" customHeight="1" thickTop="1" thickBot="1">
      <c r="A410" s="1980" t="s">
        <v>1817</v>
      </c>
      <c r="B410" s="743"/>
      <c r="C410" s="739"/>
      <c r="D410" s="739"/>
      <c r="E410" s="764"/>
      <c r="F410" s="743"/>
      <c r="G410" s="764"/>
      <c r="H410" s="96">
        <f t="shared" si="21"/>
        <v>0</v>
      </c>
      <c r="I410" s="1997" t="s">
        <v>1740</v>
      </c>
      <c r="J410" s="1998"/>
      <c r="K410" s="1985" t="s">
        <v>2084</v>
      </c>
      <c r="L410" s="1988" t="e">
        <f>ROUNDDOWN(I411/I434,2)</f>
        <v>#DIV/0!</v>
      </c>
      <c r="M410" s="38"/>
      <c r="O410" s="32">
        <f>L398</f>
        <v>0</v>
      </c>
      <c r="P410" s="33" t="e">
        <f>L402</f>
        <v>#DIV/0!</v>
      </c>
      <c r="Q410" s="34">
        <f>K400</f>
        <v>0</v>
      </c>
      <c r="R410" s="34">
        <f>I434</f>
        <v>0</v>
      </c>
      <c r="S410" s="33" t="e">
        <f>L407</f>
        <v>#DIV/0!</v>
      </c>
      <c r="T410" s="33" t="e">
        <f>L413</f>
        <v>#DIV/0!</v>
      </c>
      <c r="U410" s="33" t="e">
        <f>L420</f>
        <v>#DIV/0!</v>
      </c>
      <c r="V410" s="33" t="e">
        <f>L427</f>
        <v>#DIV/0!</v>
      </c>
      <c r="W410" s="99" t="e">
        <f>L433</f>
        <v>#DIV/0!</v>
      </c>
      <c r="X410" s="35">
        <f>I406</f>
        <v>0</v>
      </c>
      <c r="Y410" s="36">
        <f>I411</f>
        <v>0</v>
      </c>
      <c r="Z410" s="36">
        <f>I418</f>
        <v>0</v>
      </c>
      <c r="AA410" s="36">
        <f>I425</f>
        <v>0</v>
      </c>
      <c r="AB410" s="37">
        <f>I432</f>
        <v>0</v>
      </c>
    </row>
    <row r="411" spans="1:28" ht="12" customHeight="1" thickTop="1" thickBot="1">
      <c r="A411" s="1981"/>
      <c r="B411" s="738"/>
      <c r="C411" s="739"/>
      <c r="D411" s="739"/>
      <c r="E411" s="762"/>
      <c r="F411" s="738"/>
      <c r="G411" s="762"/>
      <c r="H411" s="94">
        <f t="shared" si="21"/>
        <v>0</v>
      </c>
      <c r="I411" s="1989">
        <f>SUM(H410:H416)</f>
        <v>0</v>
      </c>
      <c r="J411" s="1990"/>
      <c r="K411" s="1986"/>
      <c r="L411" s="1988"/>
      <c r="M411" s="38"/>
    </row>
    <row r="412" spans="1:28" ht="12" customHeight="1" thickTop="1" thickBot="1">
      <c r="A412" s="1981"/>
      <c r="B412" s="738"/>
      <c r="C412" s="739"/>
      <c r="D412" s="739"/>
      <c r="E412" s="762"/>
      <c r="F412" s="738"/>
      <c r="G412" s="762"/>
      <c r="H412" s="94">
        <f t="shared" si="21"/>
        <v>0</v>
      </c>
      <c r="I412" s="1989"/>
      <c r="J412" s="1990"/>
      <c r="K412" s="1986"/>
      <c r="L412" s="1988"/>
      <c r="M412" s="38"/>
    </row>
    <row r="413" spans="1:28" ht="12" customHeight="1" thickTop="1" thickBot="1">
      <c r="A413" s="1981"/>
      <c r="B413" s="738"/>
      <c r="C413" s="739"/>
      <c r="D413" s="739"/>
      <c r="E413" s="762"/>
      <c r="F413" s="738"/>
      <c r="G413" s="762"/>
      <c r="H413" s="94">
        <f t="shared" si="21"/>
        <v>0</v>
      </c>
      <c r="I413" s="1989"/>
      <c r="J413" s="1990"/>
      <c r="K413" s="1986"/>
      <c r="L413" s="1988" t="e">
        <f>IF(L410=0,"-",IF(L410-$I$1/100&lt;0,0,IF(L410=1,1,L410-$I$1/100)))</f>
        <v>#DIV/0!</v>
      </c>
      <c r="M413" s="38"/>
    </row>
    <row r="414" spans="1:28" ht="12" customHeight="1" thickTop="1" thickBot="1">
      <c r="A414" s="1981"/>
      <c r="B414" s="738"/>
      <c r="C414" s="739"/>
      <c r="D414" s="739"/>
      <c r="E414" s="762"/>
      <c r="F414" s="738"/>
      <c r="G414" s="762"/>
      <c r="H414" s="94">
        <f t="shared" si="21"/>
        <v>0</v>
      </c>
      <c r="I414" s="1989"/>
      <c r="J414" s="1990"/>
      <c r="K414" s="1986"/>
      <c r="L414" s="1988"/>
      <c r="M414" s="38"/>
    </row>
    <row r="415" spans="1:28" ht="12" customHeight="1" thickTop="1" thickBot="1">
      <c r="A415" s="1981"/>
      <c r="B415" s="738"/>
      <c r="C415" s="739"/>
      <c r="D415" s="739"/>
      <c r="E415" s="762"/>
      <c r="F415" s="738"/>
      <c r="G415" s="762"/>
      <c r="H415" s="94">
        <f t="shared" si="21"/>
        <v>0</v>
      </c>
      <c r="I415" s="1989"/>
      <c r="J415" s="1990"/>
      <c r="K415" s="1986"/>
      <c r="L415" s="1988"/>
      <c r="M415" s="38"/>
    </row>
    <row r="416" spans="1:28" ht="12" customHeight="1" thickTop="1" thickBot="1">
      <c r="A416" s="1982"/>
      <c r="B416" s="741"/>
      <c r="C416" s="740"/>
      <c r="D416" s="740"/>
      <c r="E416" s="763"/>
      <c r="F416" s="741"/>
      <c r="G416" s="763"/>
      <c r="H416" s="95">
        <f t="shared" si="21"/>
        <v>0</v>
      </c>
      <c r="I416" s="1991"/>
      <c r="J416" s="1992"/>
      <c r="K416" s="1987"/>
      <c r="L416" s="1988"/>
      <c r="M416" s="38"/>
    </row>
    <row r="417" spans="1:13" ht="12" customHeight="1" thickTop="1" thickBot="1">
      <c r="A417" s="1999" t="s">
        <v>1821</v>
      </c>
      <c r="B417" s="743"/>
      <c r="C417" s="742"/>
      <c r="D417" s="742"/>
      <c r="E417" s="764"/>
      <c r="F417" s="743"/>
      <c r="G417" s="764"/>
      <c r="H417" s="96">
        <f t="shared" si="21"/>
        <v>0</v>
      </c>
      <c r="I417" s="1983" t="s">
        <v>1741</v>
      </c>
      <c r="J417" s="1984"/>
      <c r="K417" s="2001" t="s">
        <v>2085</v>
      </c>
      <c r="L417" s="1988" t="e">
        <f>ROUNDDOWN(I418/I434,2)</f>
        <v>#DIV/0!</v>
      </c>
      <c r="M417" s="38"/>
    </row>
    <row r="418" spans="1:13" ht="12" customHeight="1" thickTop="1" thickBot="1">
      <c r="A418" s="1981"/>
      <c r="B418" s="738"/>
      <c r="C418" s="739"/>
      <c r="D418" s="739"/>
      <c r="E418" s="762"/>
      <c r="F418" s="738"/>
      <c r="G418" s="762"/>
      <c r="H418" s="94">
        <f t="shared" si="21"/>
        <v>0</v>
      </c>
      <c r="I418" s="1989">
        <f>SUM(H417:H423)</f>
        <v>0</v>
      </c>
      <c r="J418" s="1990"/>
      <c r="K418" s="1986"/>
      <c r="L418" s="1988"/>
      <c r="M418" s="38"/>
    </row>
    <row r="419" spans="1:13" ht="12" customHeight="1" thickTop="1" thickBot="1">
      <c r="A419" s="1981"/>
      <c r="B419" s="738"/>
      <c r="C419" s="739"/>
      <c r="D419" s="739"/>
      <c r="E419" s="762"/>
      <c r="F419" s="738"/>
      <c r="G419" s="762"/>
      <c r="H419" s="94">
        <f t="shared" si="21"/>
        <v>0</v>
      </c>
      <c r="I419" s="1989"/>
      <c r="J419" s="1990"/>
      <c r="K419" s="1986"/>
      <c r="L419" s="1988"/>
      <c r="M419" s="38"/>
    </row>
    <row r="420" spans="1:13" ht="12" customHeight="1" thickTop="1" thickBot="1">
      <c r="A420" s="1981"/>
      <c r="B420" s="738"/>
      <c r="C420" s="739"/>
      <c r="D420" s="739"/>
      <c r="E420" s="762"/>
      <c r="F420" s="738"/>
      <c r="G420" s="762"/>
      <c r="H420" s="94">
        <f t="shared" si="21"/>
        <v>0</v>
      </c>
      <c r="I420" s="1989"/>
      <c r="J420" s="1990"/>
      <c r="K420" s="1986"/>
      <c r="L420" s="1988" t="e">
        <f>IF(L417=0,"-",IF(L417-$I$1/100&lt;0,0,IF(L417=1,1,L417-$I$1/100)))</f>
        <v>#DIV/0!</v>
      </c>
      <c r="M420" s="38"/>
    </row>
    <row r="421" spans="1:13" ht="12" customHeight="1" thickTop="1" thickBot="1">
      <c r="A421" s="1981"/>
      <c r="B421" s="738"/>
      <c r="C421" s="739"/>
      <c r="D421" s="739"/>
      <c r="E421" s="762"/>
      <c r="F421" s="738"/>
      <c r="G421" s="762"/>
      <c r="H421" s="94">
        <f t="shared" si="21"/>
        <v>0</v>
      </c>
      <c r="I421" s="1989"/>
      <c r="J421" s="1990"/>
      <c r="K421" s="1986"/>
      <c r="L421" s="1988"/>
      <c r="M421" s="38"/>
    </row>
    <row r="422" spans="1:13" ht="12" customHeight="1" thickTop="1" thickBot="1">
      <c r="A422" s="1981"/>
      <c r="B422" s="738"/>
      <c r="C422" s="739"/>
      <c r="D422" s="739"/>
      <c r="E422" s="762"/>
      <c r="F422" s="738"/>
      <c r="G422" s="762"/>
      <c r="H422" s="94">
        <f t="shared" si="21"/>
        <v>0</v>
      </c>
      <c r="I422" s="1989"/>
      <c r="J422" s="1990"/>
      <c r="K422" s="1986"/>
      <c r="L422" s="1988"/>
      <c r="M422" s="38"/>
    </row>
    <row r="423" spans="1:13" ht="12" customHeight="1" thickTop="1" thickBot="1">
      <c r="A423" s="2000"/>
      <c r="B423" s="744"/>
      <c r="C423" s="740"/>
      <c r="D423" s="740"/>
      <c r="E423" s="763"/>
      <c r="F423" s="741"/>
      <c r="G423" s="763"/>
      <c r="H423" s="95">
        <f t="shared" si="21"/>
        <v>0</v>
      </c>
      <c r="I423" s="1989"/>
      <c r="J423" s="1990"/>
      <c r="K423" s="2002"/>
      <c r="L423" s="1988"/>
      <c r="M423" s="38"/>
    </row>
    <row r="424" spans="1:13" ht="12" customHeight="1" thickTop="1" thickBot="1">
      <c r="A424" s="1980" t="s">
        <v>1822</v>
      </c>
      <c r="B424" s="745"/>
      <c r="C424" s="742"/>
      <c r="D424" s="742"/>
      <c r="E424" s="764"/>
      <c r="F424" s="743"/>
      <c r="G424" s="764"/>
      <c r="H424" s="96">
        <f t="shared" si="21"/>
        <v>0</v>
      </c>
      <c r="I424" s="1997" t="s">
        <v>1742</v>
      </c>
      <c r="J424" s="1998"/>
      <c r="K424" s="1985" t="s">
        <v>2086</v>
      </c>
      <c r="L424" s="1988" t="e">
        <f>ROUNDDOWN(I425/I434,2)</f>
        <v>#DIV/0!</v>
      </c>
      <c r="M424" s="38"/>
    </row>
    <row r="425" spans="1:13" ht="12" customHeight="1" thickTop="1" thickBot="1">
      <c r="A425" s="1981"/>
      <c r="B425" s="738"/>
      <c r="C425" s="742"/>
      <c r="D425" s="742"/>
      <c r="E425" s="762"/>
      <c r="F425" s="738"/>
      <c r="G425" s="762"/>
      <c r="H425" s="94">
        <f t="shared" si="21"/>
        <v>0</v>
      </c>
      <c r="I425" s="1989">
        <f>SUM(H424:H430)</f>
        <v>0</v>
      </c>
      <c r="J425" s="1990"/>
      <c r="K425" s="1986"/>
      <c r="L425" s="1988"/>
      <c r="M425" s="38"/>
    </row>
    <row r="426" spans="1:13" ht="12" customHeight="1" thickTop="1" thickBot="1">
      <c r="A426" s="1981"/>
      <c r="B426" s="738"/>
      <c r="C426" s="739"/>
      <c r="D426" s="739"/>
      <c r="E426" s="762"/>
      <c r="F426" s="738"/>
      <c r="G426" s="762"/>
      <c r="H426" s="94">
        <f t="shared" si="21"/>
        <v>0</v>
      </c>
      <c r="I426" s="1989"/>
      <c r="J426" s="1990"/>
      <c r="K426" s="1986"/>
      <c r="L426" s="1988"/>
      <c r="M426" s="38"/>
    </row>
    <row r="427" spans="1:13" ht="12" customHeight="1" thickTop="1" thickBot="1">
      <c r="A427" s="1981"/>
      <c r="B427" s="738"/>
      <c r="C427" s="739"/>
      <c r="D427" s="739"/>
      <c r="E427" s="762"/>
      <c r="F427" s="738"/>
      <c r="G427" s="762"/>
      <c r="H427" s="94">
        <f t="shared" si="21"/>
        <v>0</v>
      </c>
      <c r="I427" s="1989"/>
      <c r="J427" s="1990"/>
      <c r="K427" s="1986"/>
      <c r="L427" s="1988" t="e">
        <f>IF(L424=0,"-",IF(L424-$I$1/100&lt;0,0,IF(L424=1,1,L424-$I$1/100)))</f>
        <v>#DIV/0!</v>
      </c>
      <c r="M427" s="38"/>
    </row>
    <row r="428" spans="1:13" ht="12" customHeight="1" thickTop="1" thickBot="1">
      <c r="A428" s="1981"/>
      <c r="B428" s="738"/>
      <c r="C428" s="739"/>
      <c r="D428" s="739"/>
      <c r="E428" s="762"/>
      <c r="F428" s="738"/>
      <c r="G428" s="762"/>
      <c r="H428" s="94">
        <f t="shared" si="21"/>
        <v>0</v>
      </c>
      <c r="I428" s="1989"/>
      <c r="J428" s="1990"/>
      <c r="K428" s="1986"/>
      <c r="L428" s="1988"/>
      <c r="M428" s="38"/>
    </row>
    <row r="429" spans="1:13" ht="12" customHeight="1" thickTop="1" thickBot="1">
      <c r="A429" s="1981"/>
      <c r="B429" s="738"/>
      <c r="C429" s="739"/>
      <c r="D429" s="739"/>
      <c r="E429" s="762"/>
      <c r="F429" s="738"/>
      <c r="G429" s="762"/>
      <c r="H429" s="94">
        <f t="shared" si="21"/>
        <v>0</v>
      </c>
      <c r="I429" s="1989"/>
      <c r="J429" s="1990"/>
      <c r="K429" s="1986"/>
      <c r="L429" s="1988"/>
      <c r="M429" s="38"/>
    </row>
    <row r="430" spans="1:13" ht="12" customHeight="1" thickTop="1" thickBot="1">
      <c r="A430" s="1982"/>
      <c r="B430" s="741"/>
      <c r="C430" s="740"/>
      <c r="D430" s="740"/>
      <c r="E430" s="763"/>
      <c r="F430" s="741"/>
      <c r="G430" s="763"/>
      <c r="H430" s="95">
        <f t="shared" si="21"/>
        <v>0</v>
      </c>
      <c r="I430" s="1991"/>
      <c r="J430" s="1992"/>
      <c r="K430" s="1987"/>
      <c r="L430" s="1988"/>
      <c r="M430" s="38"/>
    </row>
    <row r="431" spans="1:13" ht="12" customHeight="1" thickTop="1" thickBot="1">
      <c r="A431" s="1980" t="s">
        <v>1823</v>
      </c>
      <c r="B431" s="681"/>
      <c r="C431" s="742"/>
      <c r="D431" s="742"/>
      <c r="E431" s="764"/>
      <c r="F431" s="743"/>
      <c r="G431" s="764"/>
      <c r="H431" s="96">
        <f t="shared" si="21"/>
        <v>0</v>
      </c>
      <c r="I431" s="1983" t="s">
        <v>526</v>
      </c>
      <c r="J431" s="1984"/>
      <c r="K431" s="1985" t="s">
        <v>2087</v>
      </c>
      <c r="L431" s="1988" t="e">
        <f>ROUNDDOWN(I432/I434,2)</f>
        <v>#DIV/0!</v>
      </c>
      <c r="M431" s="38"/>
    </row>
    <row r="432" spans="1:13" ht="12" customHeight="1" thickTop="1" thickBot="1">
      <c r="A432" s="1981"/>
      <c r="B432" s="738"/>
      <c r="C432" s="739"/>
      <c r="D432" s="739"/>
      <c r="E432" s="762"/>
      <c r="F432" s="738"/>
      <c r="G432" s="762"/>
      <c r="H432" s="94">
        <f t="shared" si="21"/>
        <v>0</v>
      </c>
      <c r="I432" s="1989">
        <f>SUM(H431:H433)</f>
        <v>0</v>
      </c>
      <c r="J432" s="1990"/>
      <c r="K432" s="1986"/>
      <c r="L432" s="1988"/>
      <c r="M432" s="38"/>
    </row>
    <row r="433" spans="1:31" ht="12" customHeight="1" thickTop="1" thickBot="1">
      <c r="A433" s="1982"/>
      <c r="B433" s="741"/>
      <c r="C433" s="740"/>
      <c r="D433" s="740"/>
      <c r="E433" s="763"/>
      <c r="F433" s="741"/>
      <c r="G433" s="763"/>
      <c r="H433" s="95">
        <f t="shared" si="21"/>
        <v>0</v>
      </c>
      <c r="I433" s="1991"/>
      <c r="J433" s="1992"/>
      <c r="K433" s="1987"/>
      <c r="L433" s="97" t="e">
        <f>IF(L431=0,"-",IF(L431-$I$1/100&lt;0,0,IF(L431=1,1,L431-$I$1/100)))</f>
        <v>#DIV/0!</v>
      </c>
      <c r="M433" s="38"/>
    </row>
    <row r="434" spans="1:31" ht="12" customHeight="1" thickTop="1" thickBot="1">
      <c r="A434" s="47"/>
      <c r="B434" s="38"/>
      <c r="C434" s="38"/>
      <c r="D434" s="38"/>
      <c r="E434" s="38"/>
      <c r="F434" s="38"/>
      <c r="G434" s="1993" t="s">
        <v>527</v>
      </c>
      <c r="H434" s="1994"/>
      <c r="I434" s="1995">
        <f>SUM(I406,I411,I418,I425,I432)</f>
        <v>0</v>
      </c>
      <c r="J434" s="1996"/>
      <c r="K434" s="38"/>
      <c r="L434" s="97"/>
      <c r="M434" s="38"/>
    </row>
    <row r="435" spans="1:31" ht="12" customHeight="1" thickTop="1">
      <c r="A435" s="38"/>
      <c r="B435" s="38"/>
      <c r="C435" s="38"/>
      <c r="D435" s="38"/>
      <c r="E435" s="38"/>
      <c r="F435" s="38"/>
      <c r="G435" s="38"/>
      <c r="H435" s="38"/>
      <c r="I435" s="38"/>
      <c r="J435" s="38"/>
      <c r="K435" s="38"/>
      <c r="L435" s="38"/>
      <c r="M435" s="38"/>
    </row>
    <row r="436" spans="1:31" ht="12" customHeight="1" thickBot="1">
      <c r="A436" s="38"/>
      <c r="B436" s="38"/>
      <c r="C436" s="38"/>
      <c r="D436" s="38"/>
      <c r="E436" s="38"/>
      <c r="F436" s="38"/>
      <c r="G436" s="38"/>
      <c r="H436" s="38"/>
      <c r="I436" s="38"/>
      <c r="J436" s="38"/>
      <c r="K436" s="38"/>
      <c r="L436" s="38"/>
      <c r="M436" s="38"/>
    </row>
    <row r="437" spans="1:31" ht="24" customHeight="1" thickTop="1" thickBot="1">
      <c r="A437" s="994" t="s">
        <v>2208</v>
      </c>
      <c r="B437" s="678"/>
      <c r="C437" s="678"/>
      <c r="D437" s="678"/>
      <c r="E437" s="678"/>
      <c r="F437" s="678"/>
      <c r="G437" s="678"/>
      <c r="H437" s="678"/>
      <c r="I437" s="678"/>
      <c r="J437" s="678"/>
      <c r="K437" s="678"/>
      <c r="L437" s="678"/>
      <c r="M437" s="38"/>
      <c r="X437" s="2007" t="s">
        <v>668</v>
      </c>
      <c r="Y437" s="2007"/>
      <c r="Z437" s="2007"/>
      <c r="AA437" s="2007"/>
      <c r="AB437" s="2007"/>
    </row>
    <row r="438" spans="1:31" ht="12" customHeight="1" thickTop="1">
      <c r="A438" s="2008" t="s">
        <v>1147</v>
      </c>
      <c r="B438" s="85" t="s">
        <v>1148</v>
      </c>
      <c r="C438" s="761"/>
      <c r="D438" s="761"/>
      <c r="E438" s="761"/>
      <c r="F438" s="761"/>
      <c r="G438" s="761"/>
      <c r="H438" s="761"/>
      <c r="I438" s="761"/>
      <c r="J438" s="761"/>
      <c r="K438" s="2010"/>
      <c r="L438" s="2011"/>
      <c r="M438" s="38"/>
      <c r="O438" s="9" t="s">
        <v>1564</v>
      </c>
      <c r="P438" s="10" t="s">
        <v>573</v>
      </c>
      <c r="Q438" s="11" t="s">
        <v>1149</v>
      </c>
      <c r="R438" s="11" t="s">
        <v>1150</v>
      </c>
      <c r="S438" s="12" t="s">
        <v>370</v>
      </c>
      <c r="T438" s="12" t="s">
        <v>371</v>
      </c>
      <c r="U438" s="12" t="s">
        <v>372</v>
      </c>
      <c r="V438" s="12" t="s">
        <v>373</v>
      </c>
      <c r="W438" s="13" t="s">
        <v>374</v>
      </c>
      <c r="X438" s="14" t="s">
        <v>370</v>
      </c>
      <c r="Y438" s="12" t="s">
        <v>371</v>
      </c>
      <c r="Z438" s="12" t="s">
        <v>372</v>
      </c>
      <c r="AA438" s="12" t="s">
        <v>373</v>
      </c>
      <c r="AB438" s="13" t="s">
        <v>374</v>
      </c>
      <c r="AE438" s="15"/>
    </row>
    <row r="439" spans="1:31" ht="12" customHeight="1">
      <c r="A439" s="2009"/>
      <c r="B439" s="86" t="s">
        <v>1152</v>
      </c>
      <c r="C439" s="679"/>
      <c r="D439" s="679"/>
      <c r="E439" s="679"/>
      <c r="F439" s="679"/>
      <c r="G439" s="679"/>
      <c r="H439" s="679"/>
      <c r="I439" s="679"/>
      <c r="J439" s="680"/>
      <c r="K439" s="2012">
        <f>SUM(C439:J439)</f>
        <v>0</v>
      </c>
      <c r="L439" s="2013"/>
      <c r="M439" s="38"/>
      <c r="O439" s="16">
        <f>B437</f>
        <v>0</v>
      </c>
      <c r="P439" s="17" t="e">
        <f>L441</f>
        <v>#DIV/0!</v>
      </c>
      <c r="Q439" s="18">
        <f>K439</f>
        <v>0</v>
      </c>
      <c r="R439" s="18">
        <f>I473</f>
        <v>0</v>
      </c>
      <c r="S439" s="17" t="e">
        <f>L446</f>
        <v>#DIV/0!</v>
      </c>
      <c r="T439" s="17" t="e">
        <f>L452</f>
        <v>#DIV/0!</v>
      </c>
      <c r="U439" s="17" t="e">
        <f>L459</f>
        <v>#DIV/0!</v>
      </c>
      <c r="V439" s="17" t="e">
        <f>L466</f>
        <v>#DIV/0!</v>
      </c>
      <c r="W439" s="19" t="e">
        <f>L472</f>
        <v>#DIV/0!</v>
      </c>
      <c r="X439" s="20">
        <f>I445</f>
        <v>0</v>
      </c>
      <c r="Y439" s="21">
        <f>I450</f>
        <v>0</v>
      </c>
      <c r="Z439" s="21">
        <f>I457</f>
        <v>0</v>
      </c>
      <c r="AA439" s="21">
        <f>I464</f>
        <v>0</v>
      </c>
      <c r="AB439" s="22">
        <f>I471</f>
        <v>0</v>
      </c>
    </row>
    <row r="440" spans="1:31" ht="12" customHeight="1" thickBot="1">
      <c r="A440" s="1999"/>
      <c r="B440" s="86" t="s">
        <v>1154</v>
      </c>
      <c r="C440" s="87">
        <f>C439/1.65</f>
        <v>0</v>
      </c>
      <c r="D440" s="87">
        <f t="shared" ref="D440:J440" si="22">D439/1.65</f>
        <v>0</v>
      </c>
      <c r="E440" s="87">
        <f t="shared" si="22"/>
        <v>0</v>
      </c>
      <c r="F440" s="87">
        <f t="shared" si="22"/>
        <v>0</v>
      </c>
      <c r="G440" s="87">
        <f t="shared" si="22"/>
        <v>0</v>
      </c>
      <c r="H440" s="87">
        <f t="shared" si="22"/>
        <v>0</v>
      </c>
      <c r="I440" s="87">
        <f t="shared" si="22"/>
        <v>0</v>
      </c>
      <c r="J440" s="87">
        <f t="shared" si="22"/>
        <v>0</v>
      </c>
      <c r="K440" s="23" t="s">
        <v>1155</v>
      </c>
      <c r="L440" s="24" t="s">
        <v>1156</v>
      </c>
      <c r="M440" s="38"/>
      <c r="O440" s="25">
        <f>C437</f>
        <v>0</v>
      </c>
      <c r="P440" s="26" t="e">
        <f>L441</f>
        <v>#DIV/0!</v>
      </c>
      <c r="Q440" s="27">
        <f>K439</f>
        <v>0</v>
      </c>
      <c r="R440" s="27">
        <f>I473</f>
        <v>0</v>
      </c>
      <c r="S440" s="26" t="e">
        <f>L446</f>
        <v>#DIV/0!</v>
      </c>
      <c r="T440" s="26" t="e">
        <f>L452</f>
        <v>#DIV/0!</v>
      </c>
      <c r="U440" s="26" t="e">
        <f>L459</f>
        <v>#DIV/0!</v>
      </c>
      <c r="V440" s="26" t="e">
        <f>L466</f>
        <v>#DIV/0!</v>
      </c>
      <c r="W440" s="98" t="e">
        <f>L472</f>
        <v>#DIV/0!</v>
      </c>
      <c r="X440" s="28">
        <f>I445</f>
        <v>0</v>
      </c>
      <c r="Y440" s="29">
        <f>I450</f>
        <v>0</v>
      </c>
      <c r="Z440" s="29">
        <f>I457</f>
        <v>0</v>
      </c>
      <c r="AA440" s="29">
        <f>I464</f>
        <v>0</v>
      </c>
      <c r="AB440" s="30">
        <f>I471</f>
        <v>0</v>
      </c>
    </row>
    <row r="441" spans="1:31" ht="12" customHeight="1" thickTop="1" thickBot="1">
      <c r="A441" s="2014" t="s">
        <v>1735</v>
      </c>
      <c r="B441" s="2015"/>
      <c r="C441" s="2015"/>
      <c r="D441" s="2015"/>
      <c r="E441" s="2016"/>
      <c r="F441" s="88">
        <f>I473</f>
        <v>0</v>
      </c>
      <c r="G441" s="89" t="s">
        <v>1736</v>
      </c>
      <c r="H441" s="90">
        <f>K439</f>
        <v>0</v>
      </c>
      <c r="I441" s="89" t="s">
        <v>1737</v>
      </c>
      <c r="J441" s="89" t="s">
        <v>1738</v>
      </c>
      <c r="K441" s="91" t="e">
        <f>ROUNDDOWN(I473/K439,2)</f>
        <v>#DIV/0!</v>
      </c>
      <c r="L441" s="91" t="e">
        <f>K441-$I$1/100</f>
        <v>#DIV/0!</v>
      </c>
      <c r="M441" s="38"/>
      <c r="O441" s="25">
        <f>D437</f>
        <v>0</v>
      </c>
      <c r="P441" s="26" t="e">
        <f>L441</f>
        <v>#DIV/0!</v>
      </c>
      <c r="Q441" s="27">
        <f>K439</f>
        <v>0</v>
      </c>
      <c r="R441" s="27">
        <f>I473</f>
        <v>0</v>
      </c>
      <c r="S441" s="26" t="e">
        <f>L446</f>
        <v>#DIV/0!</v>
      </c>
      <c r="T441" s="26" t="e">
        <f>L452</f>
        <v>#DIV/0!</v>
      </c>
      <c r="U441" s="26" t="e">
        <f>L459</f>
        <v>#DIV/0!</v>
      </c>
      <c r="V441" s="26" t="e">
        <f>L466</f>
        <v>#DIV/0!</v>
      </c>
      <c r="W441" s="98" t="e">
        <f>L472</f>
        <v>#DIV/0!</v>
      </c>
      <c r="X441" s="28">
        <f>I445</f>
        <v>0</v>
      </c>
      <c r="Y441" s="29">
        <f>I450</f>
        <v>0</v>
      </c>
      <c r="Z441" s="29">
        <f>I457</f>
        <v>0</v>
      </c>
      <c r="AA441" s="29">
        <f>I464</f>
        <v>0</v>
      </c>
      <c r="AB441" s="30">
        <f>I471</f>
        <v>0</v>
      </c>
    </row>
    <row r="442" spans="1:31" ht="12" customHeight="1" thickTop="1">
      <c r="A442" s="38"/>
      <c r="B442" s="38"/>
      <c r="C442" s="38"/>
      <c r="D442" s="38"/>
      <c r="E442" s="38"/>
      <c r="F442" s="38"/>
      <c r="G442" s="38"/>
      <c r="H442" s="38"/>
      <c r="I442" s="38"/>
      <c r="J442" s="38"/>
      <c r="K442" s="63"/>
      <c r="L442" s="92"/>
      <c r="M442" s="38"/>
      <c r="O442" s="25">
        <f>E437</f>
        <v>0</v>
      </c>
      <c r="P442" s="26" t="e">
        <f>L441</f>
        <v>#DIV/0!</v>
      </c>
      <c r="Q442" s="27">
        <f>K439</f>
        <v>0</v>
      </c>
      <c r="R442" s="27">
        <f>I473</f>
        <v>0</v>
      </c>
      <c r="S442" s="26" t="e">
        <f>L446</f>
        <v>#DIV/0!</v>
      </c>
      <c r="T442" s="26" t="e">
        <f>L452</f>
        <v>#DIV/0!</v>
      </c>
      <c r="U442" s="26" t="e">
        <f>L459</f>
        <v>#DIV/0!</v>
      </c>
      <c r="V442" s="26" t="e">
        <f>L466</f>
        <v>#DIV/0!</v>
      </c>
      <c r="W442" s="98" t="e">
        <f>L472</f>
        <v>#DIV/0!</v>
      </c>
      <c r="X442" s="28">
        <f>I445</f>
        <v>0</v>
      </c>
      <c r="Y442" s="29">
        <f>I450</f>
        <v>0</v>
      </c>
      <c r="Z442" s="29">
        <f>I457</f>
        <v>0</v>
      </c>
      <c r="AA442" s="29">
        <f>I464</f>
        <v>0</v>
      </c>
      <c r="AB442" s="30">
        <f>I471</f>
        <v>0</v>
      </c>
    </row>
    <row r="443" spans="1:31" ht="12" customHeight="1" thickBot="1">
      <c r="A443" s="93"/>
      <c r="B443" s="31" t="s">
        <v>29</v>
      </c>
      <c r="C443" s="31" t="s">
        <v>30</v>
      </c>
      <c r="D443" s="31" t="s">
        <v>31</v>
      </c>
      <c r="E443" s="31" t="s">
        <v>484</v>
      </c>
      <c r="F443" s="31" t="s">
        <v>32</v>
      </c>
      <c r="G443" s="31" t="s">
        <v>33</v>
      </c>
      <c r="H443" s="31" t="s">
        <v>34</v>
      </c>
      <c r="I443" s="1981" t="s">
        <v>35</v>
      </c>
      <c r="J443" s="2017"/>
      <c r="K443" s="2018" t="s">
        <v>36</v>
      </c>
      <c r="L443" s="2019"/>
      <c r="M443" s="38"/>
      <c r="O443" s="25">
        <f>F437</f>
        <v>0</v>
      </c>
      <c r="P443" s="26" t="e">
        <f>L441</f>
        <v>#DIV/0!</v>
      </c>
      <c r="Q443" s="27">
        <f>K439</f>
        <v>0</v>
      </c>
      <c r="R443" s="27">
        <f>I473</f>
        <v>0</v>
      </c>
      <c r="S443" s="26" t="e">
        <f>L446</f>
        <v>#DIV/0!</v>
      </c>
      <c r="T443" s="26" t="e">
        <f>L452</f>
        <v>#DIV/0!</v>
      </c>
      <c r="U443" s="26" t="e">
        <f>L459</f>
        <v>#DIV/0!</v>
      </c>
      <c r="V443" s="26" t="e">
        <f>L466</f>
        <v>#DIV/0!</v>
      </c>
      <c r="W443" s="98" t="e">
        <f>L472</f>
        <v>#DIV/0!</v>
      </c>
      <c r="X443" s="28">
        <f>I445</f>
        <v>0</v>
      </c>
      <c r="Y443" s="29">
        <f>I450</f>
        <v>0</v>
      </c>
      <c r="Z443" s="29">
        <f>I457</f>
        <v>0</v>
      </c>
      <c r="AA443" s="29">
        <f>I464</f>
        <v>0</v>
      </c>
      <c r="AB443" s="30">
        <f>I471</f>
        <v>0</v>
      </c>
    </row>
    <row r="444" spans="1:31" ht="12" customHeight="1" thickTop="1">
      <c r="A444" s="1981" t="s">
        <v>1811</v>
      </c>
      <c r="B444" s="738"/>
      <c r="C444" s="739"/>
      <c r="D444" s="739"/>
      <c r="E444" s="762"/>
      <c r="F444" s="738"/>
      <c r="G444" s="762"/>
      <c r="H444" s="94">
        <f t="shared" ref="H444:H472" si="23">ROUNDDOWN(C444*D444,2)</f>
        <v>0</v>
      </c>
      <c r="I444" s="1616" t="s">
        <v>1739</v>
      </c>
      <c r="J444" s="1617"/>
      <c r="K444" s="2003" t="s">
        <v>2083</v>
      </c>
      <c r="L444" s="2004" t="e">
        <f>ROUNDDOWN(I445/I473,2)</f>
        <v>#DIV/0!</v>
      </c>
      <c r="M444" s="38"/>
      <c r="O444" s="25">
        <f>G437</f>
        <v>0</v>
      </c>
      <c r="P444" s="26" t="e">
        <f>L441</f>
        <v>#DIV/0!</v>
      </c>
      <c r="Q444" s="27">
        <f>K439</f>
        <v>0</v>
      </c>
      <c r="R444" s="27">
        <f>I473</f>
        <v>0</v>
      </c>
      <c r="S444" s="26" t="e">
        <f>L446</f>
        <v>#DIV/0!</v>
      </c>
      <c r="T444" s="26" t="e">
        <f>L452</f>
        <v>#DIV/0!</v>
      </c>
      <c r="U444" s="26" t="e">
        <f>L459</f>
        <v>#DIV/0!</v>
      </c>
      <c r="V444" s="26" t="e">
        <f>L466</f>
        <v>#DIV/0!</v>
      </c>
      <c r="W444" s="98" t="e">
        <f>L472</f>
        <v>#DIV/0!</v>
      </c>
      <c r="X444" s="28">
        <f>I445</f>
        <v>0</v>
      </c>
      <c r="Y444" s="29">
        <f>I450</f>
        <v>0</v>
      </c>
      <c r="Z444" s="29">
        <f>I457</f>
        <v>0</v>
      </c>
      <c r="AA444" s="29">
        <f>I464</f>
        <v>0</v>
      </c>
      <c r="AB444" s="30">
        <f>I471</f>
        <v>0</v>
      </c>
    </row>
    <row r="445" spans="1:31" ht="12" customHeight="1" thickBot="1">
      <c r="A445" s="1981"/>
      <c r="B445" s="738"/>
      <c r="C445" s="739"/>
      <c r="D445" s="739"/>
      <c r="E445" s="762"/>
      <c r="F445" s="738"/>
      <c r="G445" s="762"/>
      <c r="H445" s="94">
        <f t="shared" si="23"/>
        <v>0</v>
      </c>
      <c r="I445" s="1989">
        <f>SUM(H444:H448)</f>
        <v>0</v>
      </c>
      <c r="J445" s="1990"/>
      <c r="K445" s="1986"/>
      <c r="L445" s="2005"/>
      <c r="M445" s="38"/>
      <c r="O445" s="25">
        <f>H437</f>
        <v>0</v>
      </c>
      <c r="P445" s="26" t="e">
        <f>L441</f>
        <v>#DIV/0!</v>
      </c>
      <c r="Q445" s="27">
        <f>K439</f>
        <v>0</v>
      </c>
      <c r="R445" s="27">
        <f>I473</f>
        <v>0</v>
      </c>
      <c r="S445" s="26" t="e">
        <f>L446</f>
        <v>#DIV/0!</v>
      </c>
      <c r="T445" s="26" t="e">
        <f>L452</f>
        <v>#DIV/0!</v>
      </c>
      <c r="U445" s="26" t="e">
        <f>L459</f>
        <v>#DIV/0!</v>
      </c>
      <c r="V445" s="26" t="e">
        <f>L466</f>
        <v>#DIV/0!</v>
      </c>
      <c r="W445" s="98" t="e">
        <f>L472</f>
        <v>#DIV/0!</v>
      </c>
      <c r="X445" s="28">
        <f>I445</f>
        <v>0</v>
      </c>
      <c r="Y445" s="29">
        <f>I450</f>
        <v>0</v>
      </c>
      <c r="Z445" s="29">
        <f>I457</f>
        <v>0</v>
      </c>
      <c r="AA445" s="29">
        <f>I464</f>
        <v>0</v>
      </c>
      <c r="AB445" s="30">
        <f>I471</f>
        <v>0</v>
      </c>
    </row>
    <row r="446" spans="1:31" ht="12" customHeight="1" thickTop="1">
      <c r="A446" s="1981"/>
      <c r="B446" s="738"/>
      <c r="C446" s="739"/>
      <c r="D446" s="739"/>
      <c r="E446" s="762"/>
      <c r="F446" s="738"/>
      <c r="G446" s="762"/>
      <c r="H446" s="94">
        <f t="shared" si="23"/>
        <v>0</v>
      </c>
      <c r="I446" s="1989"/>
      <c r="J446" s="1990"/>
      <c r="K446" s="1986"/>
      <c r="L446" s="2004" t="e">
        <f>IF(L444=0,"-",IF(L444-$I$1/100&lt;0,0,IF(L444=1,1,L444-$I$1/100)))</f>
        <v>#DIV/0!</v>
      </c>
      <c r="M446" s="38"/>
      <c r="O446" s="25">
        <f>I437</f>
        <v>0</v>
      </c>
      <c r="P446" s="26" t="e">
        <f>L441</f>
        <v>#DIV/0!</v>
      </c>
      <c r="Q446" s="27">
        <f>K439</f>
        <v>0</v>
      </c>
      <c r="R446" s="27">
        <f>I473</f>
        <v>0</v>
      </c>
      <c r="S446" s="26" t="e">
        <f>L446</f>
        <v>#DIV/0!</v>
      </c>
      <c r="T446" s="26" t="e">
        <f>L452</f>
        <v>#DIV/0!</v>
      </c>
      <c r="U446" s="26" t="e">
        <f>L459</f>
        <v>#DIV/0!</v>
      </c>
      <c r="V446" s="26" t="e">
        <f>L466</f>
        <v>#DIV/0!</v>
      </c>
      <c r="W446" s="98" t="e">
        <f>L472</f>
        <v>#DIV/0!</v>
      </c>
      <c r="X446" s="28">
        <f>I445</f>
        <v>0</v>
      </c>
      <c r="Y446" s="29">
        <f>I450</f>
        <v>0</v>
      </c>
      <c r="Z446" s="29">
        <f>I457</f>
        <v>0</v>
      </c>
      <c r="AA446" s="29">
        <f>I464</f>
        <v>0</v>
      </c>
      <c r="AB446" s="30">
        <f>I471</f>
        <v>0</v>
      </c>
    </row>
    <row r="447" spans="1:31" ht="12" customHeight="1">
      <c r="A447" s="1981"/>
      <c r="B447" s="738"/>
      <c r="C447" s="739"/>
      <c r="D447" s="739"/>
      <c r="E447" s="762"/>
      <c r="F447" s="738"/>
      <c r="G447" s="762"/>
      <c r="H447" s="94">
        <f t="shared" si="23"/>
        <v>0</v>
      </c>
      <c r="I447" s="1989"/>
      <c r="J447" s="1990"/>
      <c r="K447" s="1986"/>
      <c r="L447" s="2006"/>
      <c r="M447" s="38"/>
      <c r="O447" s="25">
        <f>J437</f>
        <v>0</v>
      </c>
      <c r="P447" s="26" t="e">
        <f>L441</f>
        <v>#DIV/0!</v>
      </c>
      <c r="Q447" s="27">
        <f>K439</f>
        <v>0</v>
      </c>
      <c r="R447" s="27">
        <f>I473</f>
        <v>0</v>
      </c>
      <c r="S447" s="26" t="e">
        <f>L446</f>
        <v>#DIV/0!</v>
      </c>
      <c r="T447" s="26" t="e">
        <f>L452</f>
        <v>#DIV/0!</v>
      </c>
      <c r="U447" s="26" t="e">
        <f>L459</f>
        <v>#DIV/0!</v>
      </c>
      <c r="V447" s="26" t="e">
        <f>L466</f>
        <v>#DIV/0!</v>
      </c>
      <c r="W447" s="98" t="e">
        <f>L472</f>
        <v>#DIV/0!</v>
      </c>
      <c r="X447" s="28">
        <f>I445</f>
        <v>0</v>
      </c>
      <c r="Y447" s="29">
        <f>I450</f>
        <v>0</v>
      </c>
      <c r="Z447" s="29">
        <f>I457</f>
        <v>0</v>
      </c>
      <c r="AA447" s="29">
        <f>I464</f>
        <v>0</v>
      </c>
      <c r="AB447" s="30">
        <f>I471</f>
        <v>0</v>
      </c>
    </row>
    <row r="448" spans="1:31" ht="12" customHeight="1" thickBot="1">
      <c r="A448" s="1982"/>
      <c r="B448" s="741"/>
      <c r="C448" s="740"/>
      <c r="D448" s="740"/>
      <c r="E448" s="763"/>
      <c r="F448" s="741"/>
      <c r="G448" s="763"/>
      <c r="H448" s="95">
        <f t="shared" si="23"/>
        <v>0</v>
      </c>
      <c r="I448" s="1991"/>
      <c r="J448" s="1992"/>
      <c r="K448" s="1987"/>
      <c r="L448" s="2005"/>
      <c r="M448" s="38"/>
      <c r="O448" s="25">
        <f>K437</f>
        <v>0</v>
      </c>
      <c r="P448" s="26" t="e">
        <f>L441</f>
        <v>#DIV/0!</v>
      </c>
      <c r="Q448" s="27">
        <f>K439</f>
        <v>0</v>
      </c>
      <c r="R448" s="27">
        <f>I473</f>
        <v>0</v>
      </c>
      <c r="S448" s="26" t="e">
        <f>L446</f>
        <v>#DIV/0!</v>
      </c>
      <c r="T448" s="26" t="e">
        <f>L452</f>
        <v>#DIV/0!</v>
      </c>
      <c r="U448" s="26" t="e">
        <f>L459</f>
        <v>#DIV/0!</v>
      </c>
      <c r="V448" s="26" t="e">
        <f>L466</f>
        <v>#DIV/0!</v>
      </c>
      <c r="W448" s="98" t="e">
        <f>L472</f>
        <v>#DIV/0!</v>
      </c>
      <c r="X448" s="28">
        <f>I445</f>
        <v>0</v>
      </c>
      <c r="Y448" s="29">
        <f>I450</f>
        <v>0</v>
      </c>
      <c r="Z448" s="29">
        <f>I457</f>
        <v>0</v>
      </c>
      <c r="AA448" s="29">
        <f>I464</f>
        <v>0</v>
      </c>
      <c r="AB448" s="30">
        <f>I471</f>
        <v>0</v>
      </c>
    </row>
    <row r="449" spans="1:28" ht="12" customHeight="1" thickTop="1" thickBot="1">
      <c r="A449" s="1980" t="s">
        <v>1817</v>
      </c>
      <c r="B449" s="743"/>
      <c r="C449" s="739"/>
      <c r="D449" s="739"/>
      <c r="E449" s="764"/>
      <c r="F449" s="743"/>
      <c r="G449" s="764"/>
      <c r="H449" s="96">
        <f t="shared" si="23"/>
        <v>0</v>
      </c>
      <c r="I449" s="1997" t="s">
        <v>1740</v>
      </c>
      <c r="J449" s="1998"/>
      <c r="K449" s="1985" t="s">
        <v>2084</v>
      </c>
      <c r="L449" s="1988" t="e">
        <f>ROUNDDOWN(I450/I473,2)</f>
        <v>#DIV/0!</v>
      </c>
      <c r="M449" s="38"/>
      <c r="O449" s="32">
        <f>L437</f>
        <v>0</v>
      </c>
      <c r="P449" s="33" t="e">
        <f>L441</f>
        <v>#DIV/0!</v>
      </c>
      <c r="Q449" s="34">
        <f>K439</f>
        <v>0</v>
      </c>
      <c r="R449" s="34">
        <f>I473</f>
        <v>0</v>
      </c>
      <c r="S449" s="33" t="e">
        <f>L446</f>
        <v>#DIV/0!</v>
      </c>
      <c r="T449" s="33" t="e">
        <f>L452</f>
        <v>#DIV/0!</v>
      </c>
      <c r="U449" s="33" t="e">
        <f>L459</f>
        <v>#DIV/0!</v>
      </c>
      <c r="V449" s="33" t="e">
        <f>L466</f>
        <v>#DIV/0!</v>
      </c>
      <c r="W449" s="99" t="e">
        <f>L472</f>
        <v>#DIV/0!</v>
      </c>
      <c r="X449" s="35">
        <f>I445</f>
        <v>0</v>
      </c>
      <c r="Y449" s="36">
        <f>I450</f>
        <v>0</v>
      </c>
      <c r="Z449" s="36">
        <f>I457</f>
        <v>0</v>
      </c>
      <c r="AA449" s="36">
        <f>I464</f>
        <v>0</v>
      </c>
      <c r="AB449" s="37">
        <f>I471</f>
        <v>0</v>
      </c>
    </row>
    <row r="450" spans="1:28" ht="12" customHeight="1" thickTop="1" thickBot="1">
      <c r="A450" s="1981"/>
      <c r="B450" s="738"/>
      <c r="C450" s="739"/>
      <c r="D450" s="739"/>
      <c r="E450" s="762"/>
      <c r="F450" s="738"/>
      <c r="G450" s="762"/>
      <c r="H450" s="94">
        <f t="shared" si="23"/>
        <v>0</v>
      </c>
      <c r="I450" s="1989">
        <f>SUM(H449:H455)</f>
        <v>0</v>
      </c>
      <c r="J450" s="1990"/>
      <c r="K450" s="1986"/>
      <c r="L450" s="1988"/>
      <c r="M450" s="38"/>
    </row>
    <row r="451" spans="1:28" ht="12" customHeight="1" thickTop="1" thickBot="1">
      <c r="A451" s="1981"/>
      <c r="B451" s="738"/>
      <c r="C451" s="739"/>
      <c r="D451" s="739"/>
      <c r="E451" s="762"/>
      <c r="F451" s="738"/>
      <c r="G451" s="762"/>
      <c r="H451" s="94">
        <f t="shared" si="23"/>
        <v>0</v>
      </c>
      <c r="I451" s="1989"/>
      <c r="J451" s="1990"/>
      <c r="K451" s="1986"/>
      <c r="L451" s="1988"/>
      <c r="M451" s="38"/>
    </row>
    <row r="452" spans="1:28" ht="12" customHeight="1" thickTop="1" thickBot="1">
      <c r="A452" s="1981"/>
      <c r="B452" s="738"/>
      <c r="C452" s="739"/>
      <c r="D452" s="739"/>
      <c r="E452" s="762"/>
      <c r="F452" s="738"/>
      <c r="G452" s="762"/>
      <c r="H452" s="94">
        <f t="shared" si="23"/>
        <v>0</v>
      </c>
      <c r="I452" s="1989"/>
      <c r="J452" s="1990"/>
      <c r="K452" s="1986"/>
      <c r="L452" s="1988" t="e">
        <f>IF(L449=0,"-",IF(L449-$I$1/100&lt;0,0,IF(L449=1,1,L449-$I$1/100)))</f>
        <v>#DIV/0!</v>
      </c>
      <c r="M452" s="38"/>
    </row>
    <row r="453" spans="1:28" ht="12" customHeight="1" thickTop="1" thickBot="1">
      <c r="A453" s="1981"/>
      <c r="B453" s="738"/>
      <c r="C453" s="739"/>
      <c r="D453" s="739"/>
      <c r="E453" s="762"/>
      <c r="F453" s="738"/>
      <c r="G453" s="762"/>
      <c r="H453" s="94">
        <f t="shared" si="23"/>
        <v>0</v>
      </c>
      <c r="I453" s="1989"/>
      <c r="J453" s="1990"/>
      <c r="K453" s="1986"/>
      <c r="L453" s="1988"/>
      <c r="M453" s="38"/>
    </row>
    <row r="454" spans="1:28" ht="12" customHeight="1" thickTop="1" thickBot="1">
      <c r="A454" s="1981"/>
      <c r="B454" s="738"/>
      <c r="C454" s="739"/>
      <c r="D454" s="739"/>
      <c r="E454" s="762"/>
      <c r="F454" s="738"/>
      <c r="G454" s="762"/>
      <c r="H454" s="94">
        <f t="shared" si="23"/>
        <v>0</v>
      </c>
      <c r="I454" s="1989"/>
      <c r="J454" s="1990"/>
      <c r="K454" s="1986"/>
      <c r="L454" s="1988"/>
      <c r="M454" s="38"/>
    </row>
    <row r="455" spans="1:28" ht="12" customHeight="1" thickTop="1" thickBot="1">
      <c r="A455" s="1982"/>
      <c r="B455" s="741"/>
      <c r="C455" s="740"/>
      <c r="D455" s="740"/>
      <c r="E455" s="763"/>
      <c r="F455" s="741"/>
      <c r="G455" s="763"/>
      <c r="H455" s="95">
        <f t="shared" si="23"/>
        <v>0</v>
      </c>
      <c r="I455" s="1991"/>
      <c r="J455" s="1992"/>
      <c r="K455" s="1987"/>
      <c r="L455" s="1988"/>
      <c r="M455" s="38"/>
    </row>
    <row r="456" spans="1:28" ht="12" customHeight="1" thickTop="1" thickBot="1">
      <c r="A456" s="1999" t="s">
        <v>1821</v>
      </c>
      <c r="B456" s="743"/>
      <c r="C456" s="742"/>
      <c r="D456" s="742"/>
      <c r="E456" s="764"/>
      <c r="F456" s="743"/>
      <c r="G456" s="764"/>
      <c r="H456" s="96">
        <f t="shared" si="23"/>
        <v>0</v>
      </c>
      <c r="I456" s="1983" t="s">
        <v>1741</v>
      </c>
      <c r="J456" s="1984"/>
      <c r="K456" s="2001" t="s">
        <v>2085</v>
      </c>
      <c r="L456" s="1988" t="e">
        <f>ROUNDDOWN(I457/I473,2)</f>
        <v>#DIV/0!</v>
      </c>
      <c r="M456" s="38"/>
    </row>
    <row r="457" spans="1:28" ht="12" customHeight="1" thickTop="1" thickBot="1">
      <c r="A457" s="1981"/>
      <c r="B457" s="738"/>
      <c r="C457" s="739"/>
      <c r="D457" s="739"/>
      <c r="E457" s="762"/>
      <c r="F457" s="738"/>
      <c r="G457" s="762"/>
      <c r="H457" s="94">
        <f t="shared" si="23"/>
        <v>0</v>
      </c>
      <c r="I457" s="1989">
        <f>SUM(H456:H462)</f>
        <v>0</v>
      </c>
      <c r="J457" s="1990"/>
      <c r="K457" s="1986"/>
      <c r="L457" s="1988"/>
      <c r="M457" s="38"/>
    </row>
    <row r="458" spans="1:28" ht="12" customHeight="1" thickTop="1" thickBot="1">
      <c r="A458" s="1981"/>
      <c r="B458" s="738"/>
      <c r="C458" s="739"/>
      <c r="D458" s="739"/>
      <c r="E458" s="762"/>
      <c r="F458" s="738"/>
      <c r="G458" s="762"/>
      <c r="H458" s="94">
        <f t="shared" si="23"/>
        <v>0</v>
      </c>
      <c r="I458" s="1989"/>
      <c r="J458" s="1990"/>
      <c r="K458" s="1986"/>
      <c r="L458" s="1988"/>
      <c r="M458" s="38"/>
    </row>
    <row r="459" spans="1:28" ht="12" customHeight="1" thickTop="1" thickBot="1">
      <c r="A459" s="1981"/>
      <c r="B459" s="738"/>
      <c r="C459" s="739"/>
      <c r="D459" s="739"/>
      <c r="E459" s="762"/>
      <c r="F459" s="738"/>
      <c r="G459" s="762"/>
      <c r="H459" s="94">
        <f t="shared" si="23"/>
        <v>0</v>
      </c>
      <c r="I459" s="1989"/>
      <c r="J459" s="1990"/>
      <c r="K459" s="1986"/>
      <c r="L459" s="1988" t="e">
        <f>IF(L456=0,"-",IF(L456-$I$1/100&lt;0,0,IF(L456=1,1,L456-$I$1/100)))</f>
        <v>#DIV/0!</v>
      </c>
      <c r="M459" s="38"/>
    </row>
    <row r="460" spans="1:28" ht="12" customHeight="1" thickTop="1" thickBot="1">
      <c r="A460" s="1981"/>
      <c r="B460" s="738"/>
      <c r="C460" s="739"/>
      <c r="D460" s="739"/>
      <c r="E460" s="762"/>
      <c r="F460" s="738"/>
      <c r="G460" s="762"/>
      <c r="H460" s="94">
        <f t="shared" si="23"/>
        <v>0</v>
      </c>
      <c r="I460" s="1989"/>
      <c r="J460" s="1990"/>
      <c r="K460" s="1986"/>
      <c r="L460" s="1988"/>
      <c r="M460" s="38"/>
    </row>
    <row r="461" spans="1:28" ht="12" customHeight="1" thickTop="1" thickBot="1">
      <c r="A461" s="1981"/>
      <c r="B461" s="738"/>
      <c r="C461" s="739"/>
      <c r="D461" s="739"/>
      <c r="E461" s="762"/>
      <c r="F461" s="738"/>
      <c r="G461" s="762"/>
      <c r="H461" s="94">
        <f t="shared" si="23"/>
        <v>0</v>
      </c>
      <c r="I461" s="1989"/>
      <c r="J461" s="1990"/>
      <c r="K461" s="1986"/>
      <c r="L461" s="1988"/>
      <c r="M461" s="38"/>
    </row>
    <row r="462" spans="1:28" ht="12" customHeight="1" thickTop="1" thickBot="1">
      <c r="A462" s="2000"/>
      <c r="B462" s="744"/>
      <c r="C462" s="740"/>
      <c r="D462" s="740"/>
      <c r="E462" s="763"/>
      <c r="F462" s="741"/>
      <c r="G462" s="763"/>
      <c r="H462" s="95">
        <f t="shared" si="23"/>
        <v>0</v>
      </c>
      <c r="I462" s="1989"/>
      <c r="J462" s="1990"/>
      <c r="K462" s="2002"/>
      <c r="L462" s="1988"/>
      <c r="M462" s="38"/>
    </row>
    <row r="463" spans="1:28" ht="12" customHeight="1" thickTop="1" thickBot="1">
      <c r="A463" s="1980" t="s">
        <v>1822</v>
      </c>
      <c r="B463" s="745"/>
      <c r="C463" s="742"/>
      <c r="D463" s="742"/>
      <c r="E463" s="764"/>
      <c r="F463" s="743"/>
      <c r="G463" s="764"/>
      <c r="H463" s="96">
        <f t="shared" si="23"/>
        <v>0</v>
      </c>
      <c r="I463" s="1997" t="s">
        <v>1742</v>
      </c>
      <c r="J463" s="1998"/>
      <c r="K463" s="1985" t="s">
        <v>2086</v>
      </c>
      <c r="L463" s="1988" t="e">
        <f>ROUNDDOWN(I464/I473,2)</f>
        <v>#DIV/0!</v>
      </c>
      <c r="M463" s="38"/>
    </row>
    <row r="464" spans="1:28" ht="12" customHeight="1" thickTop="1" thickBot="1">
      <c r="A464" s="1981"/>
      <c r="B464" s="738"/>
      <c r="C464" s="742"/>
      <c r="D464" s="742"/>
      <c r="E464" s="762"/>
      <c r="F464" s="738"/>
      <c r="G464" s="762"/>
      <c r="H464" s="94">
        <f t="shared" si="23"/>
        <v>0</v>
      </c>
      <c r="I464" s="1989">
        <f>SUM(H463:H469)</f>
        <v>0</v>
      </c>
      <c r="J464" s="1990"/>
      <c r="K464" s="1986"/>
      <c r="L464" s="1988"/>
      <c r="M464" s="38"/>
    </row>
    <row r="465" spans="1:13" ht="12" customHeight="1" thickTop="1" thickBot="1">
      <c r="A465" s="1981"/>
      <c r="B465" s="738"/>
      <c r="C465" s="739"/>
      <c r="D465" s="739"/>
      <c r="E465" s="762"/>
      <c r="F465" s="738"/>
      <c r="G465" s="762"/>
      <c r="H465" s="94">
        <f t="shared" si="23"/>
        <v>0</v>
      </c>
      <c r="I465" s="1989"/>
      <c r="J465" s="1990"/>
      <c r="K465" s="1986"/>
      <c r="L465" s="1988"/>
      <c r="M465" s="38"/>
    </row>
    <row r="466" spans="1:13" ht="12" customHeight="1" thickTop="1" thickBot="1">
      <c r="A466" s="1981"/>
      <c r="B466" s="738"/>
      <c r="C466" s="739"/>
      <c r="D466" s="739"/>
      <c r="E466" s="762"/>
      <c r="F466" s="738"/>
      <c r="G466" s="762"/>
      <c r="H466" s="94">
        <f t="shared" si="23"/>
        <v>0</v>
      </c>
      <c r="I466" s="1989"/>
      <c r="J466" s="1990"/>
      <c r="K466" s="1986"/>
      <c r="L466" s="1988" t="e">
        <f>IF(L463=0,"-",IF(L463-$I$1/100&lt;0,0,IF(L463=1,1,L463-$I$1/100)))</f>
        <v>#DIV/0!</v>
      </c>
      <c r="M466" s="38"/>
    </row>
    <row r="467" spans="1:13" ht="12" customHeight="1" thickTop="1" thickBot="1">
      <c r="A467" s="1981"/>
      <c r="B467" s="738"/>
      <c r="C467" s="739"/>
      <c r="D467" s="739"/>
      <c r="E467" s="762"/>
      <c r="F467" s="738"/>
      <c r="G467" s="762"/>
      <c r="H467" s="94">
        <f t="shared" si="23"/>
        <v>0</v>
      </c>
      <c r="I467" s="1989"/>
      <c r="J467" s="1990"/>
      <c r="K467" s="1986"/>
      <c r="L467" s="1988"/>
      <c r="M467" s="38"/>
    </row>
    <row r="468" spans="1:13" ht="12" customHeight="1" thickTop="1" thickBot="1">
      <c r="A468" s="1981"/>
      <c r="B468" s="738"/>
      <c r="C468" s="739"/>
      <c r="D468" s="739"/>
      <c r="E468" s="762"/>
      <c r="F468" s="738"/>
      <c r="G468" s="762"/>
      <c r="H468" s="94">
        <f t="shared" si="23"/>
        <v>0</v>
      </c>
      <c r="I468" s="1989"/>
      <c r="J468" s="1990"/>
      <c r="K468" s="1986"/>
      <c r="L468" s="1988"/>
      <c r="M468" s="38"/>
    </row>
    <row r="469" spans="1:13" ht="12" customHeight="1" thickTop="1" thickBot="1">
      <c r="A469" s="1982"/>
      <c r="B469" s="741"/>
      <c r="C469" s="740"/>
      <c r="D469" s="740"/>
      <c r="E469" s="763"/>
      <c r="F469" s="741"/>
      <c r="G469" s="763"/>
      <c r="H469" s="95">
        <f t="shared" si="23"/>
        <v>0</v>
      </c>
      <c r="I469" s="1991"/>
      <c r="J469" s="1992"/>
      <c r="K469" s="1987"/>
      <c r="L469" s="1988"/>
      <c r="M469" s="38"/>
    </row>
    <row r="470" spans="1:13" ht="12" customHeight="1" thickTop="1" thickBot="1">
      <c r="A470" s="1980" t="s">
        <v>1823</v>
      </c>
      <c r="B470" s="681"/>
      <c r="C470" s="742"/>
      <c r="D470" s="742"/>
      <c r="E470" s="764"/>
      <c r="F470" s="743"/>
      <c r="G470" s="764"/>
      <c r="H470" s="96">
        <f t="shared" si="23"/>
        <v>0</v>
      </c>
      <c r="I470" s="1983" t="s">
        <v>526</v>
      </c>
      <c r="J470" s="1984"/>
      <c r="K470" s="1985" t="s">
        <v>2087</v>
      </c>
      <c r="L470" s="1988" t="e">
        <f>ROUNDDOWN(I471/I473,2)</f>
        <v>#DIV/0!</v>
      </c>
      <c r="M470" s="38"/>
    </row>
    <row r="471" spans="1:13" ht="12" customHeight="1" thickTop="1" thickBot="1">
      <c r="A471" s="1981"/>
      <c r="B471" s="738"/>
      <c r="C471" s="739"/>
      <c r="D471" s="739"/>
      <c r="E471" s="762"/>
      <c r="F471" s="738"/>
      <c r="G471" s="762"/>
      <c r="H471" s="94">
        <f t="shared" si="23"/>
        <v>0</v>
      </c>
      <c r="I471" s="1989">
        <f>SUM(H470:H472)</f>
        <v>0</v>
      </c>
      <c r="J471" s="1990"/>
      <c r="K471" s="1986"/>
      <c r="L471" s="1988"/>
      <c r="M471" s="38"/>
    </row>
    <row r="472" spans="1:13" ht="12" customHeight="1" thickTop="1" thickBot="1">
      <c r="A472" s="1982"/>
      <c r="B472" s="741"/>
      <c r="C472" s="740"/>
      <c r="D472" s="740"/>
      <c r="E472" s="763"/>
      <c r="F472" s="741"/>
      <c r="G472" s="763"/>
      <c r="H472" s="95">
        <f t="shared" si="23"/>
        <v>0</v>
      </c>
      <c r="I472" s="1991"/>
      <c r="J472" s="1992"/>
      <c r="K472" s="1987"/>
      <c r="L472" s="97" t="e">
        <f>IF(L470=0,"-",IF(L470-$I$1/100&lt;0,0,IF(L470=1,1,L470-$I$1/100)))</f>
        <v>#DIV/0!</v>
      </c>
      <c r="M472" s="38"/>
    </row>
    <row r="473" spans="1:13" ht="12" customHeight="1" thickTop="1" thickBot="1">
      <c r="A473" s="47"/>
      <c r="B473" s="38"/>
      <c r="C473" s="38"/>
      <c r="D473" s="38"/>
      <c r="E473" s="38"/>
      <c r="F473" s="38"/>
      <c r="G473" s="1993" t="s">
        <v>527</v>
      </c>
      <c r="H473" s="1994"/>
      <c r="I473" s="1995">
        <f>SUM(I445,I450,I457,I464,I471)</f>
        <v>0</v>
      </c>
      <c r="J473" s="1996"/>
      <c r="K473" s="38"/>
      <c r="L473" s="97"/>
      <c r="M473" s="38"/>
    </row>
    <row r="474" spans="1:13" ht="14.25" thickTop="1"/>
    <row r="476" spans="1:13" ht="15" customHeight="1"/>
    <row r="477" spans="1:13" ht="14.25" customHeight="1"/>
    <row r="479" spans="1:13" ht="13.5" customHeight="1"/>
    <row r="482" ht="15" customHeight="1"/>
    <row r="489" ht="15" customHeight="1"/>
    <row r="496" ht="15" customHeight="1"/>
    <row r="503" ht="15" customHeight="1"/>
    <row r="508" ht="13.9" customHeight="1"/>
    <row r="509" ht="29.25" customHeight="1"/>
    <row r="510" ht="14.25" customHeight="1"/>
    <row r="512" ht="14.25" customHeight="1"/>
    <row r="515" ht="15" customHeight="1"/>
    <row r="516" ht="14.25" customHeight="1"/>
    <row r="518" ht="13.5" customHeight="1"/>
    <row r="521" ht="15" customHeight="1"/>
    <row r="528" ht="15" customHeight="1"/>
    <row r="535" ht="15" customHeight="1"/>
    <row r="542" ht="15" customHeight="1"/>
  </sheetData>
  <mergeCells count="459">
    <mergeCell ref="K1:M2"/>
    <mergeCell ref="O1:R1"/>
    <mergeCell ref="L25:L28"/>
    <mergeCell ref="L18:L21"/>
    <mergeCell ref="L12:L14"/>
    <mergeCell ref="L22:L24"/>
    <mergeCell ref="K22:K28"/>
    <mergeCell ref="L29:L31"/>
    <mergeCell ref="X3:AB3"/>
    <mergeCell ref="A4:A6"/>
    <mergeCell ref="K4:L4"/>
    <mergeCell ref="A7:E7"/>
    <mergeCell ref="I9:J9"/>
    <mergeCell ref="A10:A14"/>
    <mergeCell ref="I10:J10"/>
    <mergeCell ref="K10:K14"/>
    <mergeCell ref="X42:AB42"/>
    <mergeCell ref="K5:L5"/>
    <mergeCell ref="K9:L9"/>
    <mergeCell ref="L36:L37"/>
    <mergeCell ref="L32:L35"/>
    <mergeCell ref="L10:L11"/>
    <mergeCell ref="L15:L17"/>
    <mergeCell ref="K29:K35"/>
    <mergeCell ref="K15:K21"/>
    <mergeCell ref="K36:K38"/>
    <mergeCell ref="I30:J35"/>
    <mergeCell ref="I22:J22"/>
    <mergeCell ref="A36:A38"/>
    <mergeCell ref="I36:J36"/>
    <mergeCell ref="A29:A35"/>
    <mergeCell ref="I29:J29"/>
    <mergeCell ref="A15:A21"/>
    <mergeCell ref="I11:J14"/>
    <mergeCell ref="I16:J21"/>
    <mergeCell ref="I15:J15"/>
    <mergeCell ref="I37:J38"/>
    <mergeCell ref="A22:A28"/>
    <mergeCell ref="I23:J28"/>
    <mergeCell ref="K48:L48"/>
    <mergeCell ref="A43:A45"/>
    <mergeCell ref="K43:L43"/>
    <mergeCell ref="A46:E46"/>
    <mergeCell ref="I48:J48"/>
    <mergeCell ref="K44:L44"/>
    <mergeCell ref="G39:H39"/>
    <mergeCell ref="I39:J39"/>
    <mergeCell ref="I75:J75"/>
    <mergeCell ref="K75:K77"/>
    <mergeCell ref="I69:J74"/>
    <mergeCell ref="A61:A67"/>
    <mergeCell ref="A49:A53"/>
    <mergeCell ref="I49:J49"/>
    <mergeCell ref="K49:K53"/>
    <mergeCell ref="A54:A60"/>
    <mergeCell ref="I62:J67"/>
    <mergeCell ref="K54:K60"/>
    <mergeCell ref="I61:J61"/>
    <mergeCell ref="K61:K67"/>
    <mergeCell ref="G1:H1"/>
    <mergeCell ref="X398:AB398"/>
    <mergeCell ref="A399:A401"/>
    <mergeCell ref="K399:L399"/>
    <mergeCell ref="K400:L400"/>
    <mergeCell ref="L61:L63"/>
    <mergeCell ref="L64:L67"/>
    <mergeCell ref="L68:L70"/>
    <mergeCell ref="L71:L74"/>
    <mergeCell ref="L49:L50"/>
    <mergeCell ref="G78:H78"/>
    <mergeCell ref="I78:J78"/>
    <mergeCell ref="L75:L76"/>
    <mergeCell ref="L51:L53"/>
    <mergeCell ref="L54:L56"/>
    <mergeCell ref="L57:L60"/>
    <mergeCell ref="I76:J77"/>
    <mergeCell ref="I50:J53"/>
    <mergeCell ref="I55:J60"/>
    <mergeCell ref="I54:J54"/>
    <mergeCell ref="A68:A74"/>
    <mergeCell ref="I68:J68"/>
    <mergeCell ref="K68:K74"/>
    <mergeCell ref="A75:A77"/>
    <mergeCell ref="A402:E402"/>
    <mergeCell ref="I404:J404"/>
    <mergeCell ref="K404:L404"/>
    <mergeCell ref="A405:A409"/>
    <mergeCell ref="I405:J405"/>
    <mergeCell ref="K405:K409"/>
    <mergeCell ref="L405:L406"/>
    <mergeCell ref="I406:J409"/>
    <mergeCell ref="L407:L409"/>
    <mergeCell ref="A417:A423"/>
    <mergeCell ref="I417:J417"/>
    <mergeCell ref="K417:K423"/>
    <mergeCell ref="L417:L419"/>
    <mergeCell ref="I418:J423"/>
    <mergeCell ref="L420:L423"/>
    <mergeCell ref="A410:A416"/>
    <mergeCell ref="I410:J410"/>
    <mergeCell ref="K410:K416"/>
    <mergeCell ref="L410:L412"/>
    <mergeCell ref="I411:J416"/>
    <mergeCell ref="L413:L416"/>
    <mergeCell ref="A431:A433"/>
    <mergeCell ref="I431:J431"/>
    <mergeCell ref="K431:K433"/>
    <mergeCell ref="L431:L432"/>
    <mergeCell ref="I432:J433"/>
    <mergeCell ref="G434:H434"/>
    <mergeCell ref="I434:J434"/>
    <mergeCell ref="A424:A430"/>
    <mergeCell ref="I424:J424"/>
    <mergeCell ref="K424:K430"/>
    <mergeCell ref="L424:L426"/>
    <mergeCell ref="I425:J430"/>
    <mergeCell ref="L427:L430"/>
    <mergeCell ref="A444:A448"/>
    <mergeCell ref="I444:J444"/>
    <mergeCell ref="K444:K448"/>
    <mergeCell ref="L444:L445"/>
    <mergeCell ref="I445:J448"/>
    <mergeCell ref="L446:L448"/>
    <mergeCell ref="X437:AB437"/>
    <mergeCell ref="A438:A440"/>
    <mergeCell ref="K438:L438"/>
    <mergeCell ref="K439:L439"/>
    <mergeCell ref="A441:E441"/>
    <mergeCell ref="I443:J443"/>
    <mergeCell ref="K443:L443"/>
    <mergeCell ref="A456:A462"/>
    <mergeCell ref="I456:J456"/>
    <mergeCell ref="K456:K462"/>
    <mergeCell ref="L456:L458"/>
    <mergeCell ref="I457:J462"/>
    <mergeCell ref="L459:L462"/>
    <mergeCell ref="A449:A455"/>
    <mergeCell ref="I449:J449"/>
    <mergeCell ref="K449:K455"/>
    <mergeCell ref="L449:L451"/>
    <mergeCell ref="I450:J455"/>
    <mergeCell ref="L452:L455"/>
    <mergeCell ref="G473:H473"/>
    <mergeCell ref="I473:J473"/>
    <mergeCell ref="K463:K469"/>
    <mergeCell ref="L463:L465"/>
    <mergeCell ref="I464:J469"/>
    <mergeCell ref="L466:L469"/>
    <mergeCell ref="A470:A472"/>
    <mergeCell ref="I470:J470"/>
    <mergeCell ref="A463:A469"/>
    <mergeCell ref="I463:J463"/>
    <mergeCell ref="K470:K472"/>
    <mergeCell ref="L470:L471"/>
    <mergeCell ref="I471:J472"/>
    <mergeCell ref="A89:A93"/>
    <mergeCell ref="I89:J89"/>
    <mergeCell ref="K89:K93"/>
    <mergeCell ref="L89:L90"/>
    <mergeCell ref="I90:J93"/>
    <mergeCell ref="L91:L93"/>
    <mergeCell ref="X82:AB82"/>
    <mergeCell ref="A83:A85"/>
    <mergeCell ref="K83:L83"/>
    <mergeCell ref="K84:L84"/>
    <mergeCell ref="A86:E86"/>
    <mergeCell ref="I88:J88"/>
    <mergeCell ref="K88:L88"/>
    <mergeCell ref="A101:A107"/>
    <mergeCell ref="I101:J101"/>
    <mergeCell ref="K101:K107"/>
    <mergeCell ref="L101:L103"/>
    <mergeCell ref="I102:J107"/>
    <mergeCell ref="L104:L107"/>
    <mergeCell ref="A94:A100"/>
    <mergeCell ref="I94:J94"/>
    <mergeCell ref="K94:K100"/>
    <mergeCell ref="L94:L96"/>
    <mergeCell ref="I95:J100"/>
    <mergeCell ref="L97:L100"/>
    <mergeCell ref="A115:A117"/>
    <mergeCell ref="I115:J115"/>
    <mergeCell ref="K115:K117"/>
    <mergeCell ref="L115:L116"/>
    <mergeCell ref="I116:J117"/>
    <mergeCell ref="G118:H118"/>
    <mergeCell ref="I118:J118"/>
    <mergeCell ref="A108:A114"/>
    <mergeCell ref="I108:J108"/>
    <mergeCell ref="K108:K114"/>
    <mergeCell ref="L108:L110"/>
    <mergeCell ref="I109:J114"/>
    <mergeCell ref="L111:L114"/>
    <mergeCell ref="A128:A132"/>
    <mergeCell ref="I128:J128"/>
    <mergeCell ref="K128:K132"/>
    <mergeCell ref="L128:L129"/>
    <mergeCell ref="I129:J132"/>
    <mergeCell ref="L130:L132"/>
    <mergeCell ref="X121:AB121"/>
    <mergeCell ref="A122:A124"/>
    <mergeCell ref="K122:L122"/>
    <mergeCell ref="K123:L123"/>
    <mergeCell ref="A125:E125"/>
    <mergeCell ref="I127:J127"/>
    <mergeCell ref="K127:L127"/>
    <mergeCell ref="A140:A146"/>
    <mergeCell ref="I140:J140"/>
    <mergeCell ref="K140:K146"/>
    <mergeCell ref="L140:L142"/>
    <mergeCell ref="I141:J146"/>
    <mergeCell ref="L143:L146"/>
    <mergeCell ref="A133:A139"/>
    <mergeCell ref="I133:J133"/>
    <mergeCell ref="K133:K139"/>
    <mergeCell ref="L133:L135"/>
    <mergeCell ref="I134:J139"/>
    <mergeCell ref="L136:L139"/>
    <mergeCell ref="A154:A156"/>
    <mergeCell ref="I154:J154"/>
    <mergeCell ref="K154:K156"/>
    <mergeCell ref="L154:L155"/>
    <mergeCell ref="I155:J156"/>
    <mergeCell ref="G157:H157"/>
    <mergeCell ref="I157:J157"/>
    <mergeCell ref="A147:A153"/>
    <mergeCell ref="I147:J147"/>
    <mergeCell ref="K147:K153"/>
    <mergeCell ref="L147:L149"/>
    <mergeCell ref="I148:J153"/>
    <mergeCell ref="L150:L153"/>
    <mergeCell ref="A168:A172"/>
    <mergeCell ref="I168:J168"/>
    <mergeCell ref="K168:K172"/>
    <mergeCell ref="L168:L169"/>
    <mergeCell ref="I169:J172"/>
    <mergeCell ref="L170:L172"/>
    <mergeCell ref="X161:AB161"/>
    <mergeCell ref="A162:A164"/>
    <mergeCell ref="K162:L162"/>
    <mergeCell ref="K163:L163"/>
    <mergeCell ref="A165:E165"/>
    <mergeCell ref="I167:J167"/>
    <mergeCell ref="K167:L167"/>
    <mergeCell ref="A180:A186"/>
    <mergeCell ref="I180:J180"/>
    <mergeCell ref="K180:K186"/>
    <mergeCell ref="L180:L182"/>
    <mergeCell ref="I181:J186"/>
    <mergeCell ref="L183:L186"/>
    <mergeCell ref="A173:A179"/>
    <mergeCell ref="I173:J173"/>
    <mergeCell ref="K173:K179"/>
    <mergeCell ref="L173:L175"/>
    <mergeCell ref="I174:J179"/>
    <mergeCell ref="L176:L179"/>
    <mergeCell ref="A194:A196"/>
    <mergeCell ref="I194:J194"/>
    <mergeCell ref="K194:K196"/>
    <mergeCell ref="L194:L195"/>
    <mergeCell ref="I195:J196"/>
    <mergeCell ref="G197:H197"/>
    <mergeCell ref="I197:J197"/>
    <mergeCell ref="A187:A193"/>
    <mergeCell ref="I187:J187"/>
    <mergeCell ref="K187:K193"/>
    <mergeCell ref="L187:L189"/>
    <mergeCell ref="I188:J193"/>
    <mergeCell ref="L190:L193"/>
    <mergeCell ref="A207:A211"/>
    <mergeCell ref="I207:J207"/>
    <mergeCell ref="K207:K211"/>
    <mergeCell ref="L207:L208"/>
    <mergeCell ref="I208:J211"/>
    <mergeCell ref="L209:L211"/>
    <mergeCell ref="X200:AB200"/>
    <mergeCell ref="A201:A203"/>
    <mergeCell ref="K201:L201"/>
    <mergeCell ref="K202:L202"/>
    <mergeCell ref="A204:E204"/>
    <mergeCell ref="I206:J206"/>
    <mergeCell ref="K206:L206"/>
    <mergeCell ref="A219:A225"/>
    <mergeCell ref="I219:J219"/>
    <mergeCell ref="K219:K225"/>
    <mergeCell ref="L219:L221"/>
    <mergeCell ref="I220:J225"/>
    <mergeCell ref="L222:L225"/>
    <mergeCell ref="A212:A218"/>
    <mergeCell ref="I212:J212"/>
    <mergeCell ref="K212:K218"/>
    <mergeCell ref="L212:L214"/>
    <mergeCell ref="I213:J218"/>
    <mergeCell ref="L215:L218"/>
    <mergeCell ref="A233:A235"/>
    <mergeCell ref="I233:J233"/>
    <mergeCell ref="K233:K235"/>
    <mergeCell ref="L233:L234"/>
    <mergeCell ref="I234:J235"/>
    <mergeCell ref="G236:H236"/>
    <mergeCell ref="I236:J236"/>
    <mergeCell ref="A226:A232"/>
    <mergeCell ref="I226:J226"/>
    <mergeCell ref="K226:K232"/>
    <mergeCell ref="L226:L228"/>
    <mergeCell ref="I227:J232"/>
    <mergeCell ref="L229:L232"/>
    <mergeCell ref="A247:A251"/>
    <mergeCell ref="I247:J247"/>
    <mergeCell ref="K247:K251"/>
    <mergeCell ref="L247:L248"/>
    <mergeCell ref="I248:J251"/>
    <mergeCell ref="L249:L251"/>
    <mergeCell ref="X240:AB240"/>
    <mergeCell ref="A241:A243"/>
    <mergeCell ref="K241:L241"/>
    <mergeCell ref="K242:L242"/>
    <mergeCell ref="A244:E244"/>
    <mergeCell ref="I246:J246"/>
    <mergeCell ref="K246:L246"/>
    <mergeCell ref="A259:A265"/>
    <mergeCell ref="I259:J259"/>
    <mergeCell ref="K259:K265"/>
    <mergeCell ref="L259:L261"/>
    <mergeCell ref="I260:J265"/>
    <mergeCell ref="L262:L265"/>
    <mergeCell ref="A252:A258"/>
    <mergeCell ref="I252:J252"/>
    <mergeCell ref="K252:K258"/>
    <mergeCell ref="L252:L254"/>
    <mergeCell ref="I253:J258"/>
    <mergeCell ref="L255:L258"/>
    <mergeCell ref="A273:A275"/>
    <mergeCell ref="I273:J273"/>
    <mergeCell ref="K273:K275"/>
    <mergeCell ref="L273:L274"/>
    <mergeCell ref="I274:J275"/>
    <mergeCell ref="G276:H276"/>
    <mergeCell ref="I276:J276"/>
    <mergeCell ref="A266:A272"/>
    <mergeCell ref="I266:J266"/>
    <mergeCell ref="K266:K272"/>
    <mergeCell ref="L266:L268"/>
    <mergeCell ref="I267:J272"/>
    <mergeCell ref="L269:L272"/>
    <mergeCell ref="A286:A290"/>
    <mergeCell ref="I286:J286"/>
    <mergeCell ref="K286:K290"/>
    <mergeCell ref="L286:L287"/>
    <mergeCell ref="I287:J290"/>
    <mergeCell ref="L288:L290"/>
    <mergeCell ref="X279:AB279"/>
    <mergeCell ref="A280:A282"/>
    <mergeCell ref="K280:L280"/>
    <mergeCell ref="K281:L281"/>
    <mergeCell ref="A283:E283"/>
    <mergeCell ref="I285:J285"/>
    <mergeCell ref="K285:L285"/>
    <mergeCell ref="A298:A304"/>
    <mergeCell ref="I298:J298"/>
    <mergeCell ref="K298:K304"/>
    <mergeCell ref="L298:L300"/>
    <mergeCell ref="I299:J304"/>
    <mergeCell ref="L301:L304"/>
    <mergeCell ref="A291:A297"/>
    <mergeCell ref="I291:J291"/>
    <mergeCell ref="K291:K297"/>
    <mergeCell ref="L291:L293"/>
    <mergeCell ref="I292:J297"/>
    <mergeCell ref="L294:L297"/>
    <mergeCell ref="A312:A314"/>
    <mergeCell ref="I312:J312"/>
    <mergeCell ref="K312:K314"/>
    <mergeCell ref="L312:L313"/>
    <mergeCell ref="I313:J314"/>
    <mergeCell ref="G315:H315"/>
    <mergeCell ref="I315:J315"/>
    <mergeCell ref="A305:A311"/>
    <mergeCell ref="I305:J305"/>
    <mergeCell ref="K305:K311"/>
    <mergeCell ref="L305:L307"/>
    <mergeCell ref="I306:J311"/>
    <mergeCell ref="L308:L311"/>
    <mergeCell ref="A326:A330"/>
    <mergeCell ref="I326:J326"/>
    <mergeCell ref="K326:K330"/>
    <mergeCell ref="L326:L327"/>
    <mergeCell ref="I327:J330"/>
    <mergeCell ref="L328:L330"/>
    <mergeCell ref="X319:AB319"/>
    <mergeCell ref="A320:A322"/>
    <mergeCell ref="K320:L320"/>
    <mergeCell ref="K321:L321"/>
    <mergeCell ref="A323:E323"/>
    <mergeCell ref="I325:J325"/>
    <mergeCell ref="K325:L325"/>
    <mergeCell ref="A338:A344"/>
    <mergeCell ref="I338:J338"/>
    <mergeCell ref="K338:K344"/>
    <mergeCell ref="L338:L340"/>
    <mergeCell ref="I339:J344"/>
    <mergeCell ref="L341:L344"/>
    <mergeCell ref="A331:A337"/>
    <mergeCell ref="I331:J331"/>
    <mergeCell ref="K331:K337"/>
    <mergeCell ref="L331:L333"/>
    <mergeCell ref="I332:J337"/>
    <mergeCell ref="L334:L337"/>
    <mergeCell ref="A352:A354"/>
    <mergeCell ref="I352:J352"/>
    <mergeCell ref="K352:K354"/>
    <mergeCell ref="L352:L353"/>
    <mergeCell ref="I353:J354"/>
    <mergeCell ref="G355:H355"/>
    <mergeCell ref="I355:J355"/>
    <mergeCell ref="A345:A351"/>
    <mergeCell ref="I345:J345"/>
    <mergeCell ref="K345:K351"/>
    <mergeCell ref="L345:L347"/>
    <mergeCell ref="I346:J351"/>
    <mergeCell ref="L348:L351"/>
    <mergeCell ref="A365:A369"/>
    <mergeCell ref="I365:J365"/>
    <mergeCell ref="K365:K369"/>
    <mergeCell ref="L365:L366"/>
    <mergeCell ref="I366:J369"/>
    <mergeCell ref="L367:L369"/>
    <mergeCell ref="X358:AB358"/>
    <mergeCell ref="A359:A361"/>
    <mergeCell ref="K359:L359"/>
    <mergeCell ref="K360:L360"/>
    <mergeCell ref="A362:E362"/>
    <mergeCell ref="I364:J364"/>
    <mergeCell ref="K364:L364"/>
    <mergeCell ref="A377:A383"/>
    <mergeCell ref="I377:J377"/>
    <mergeCell ref="K377:K383"/>
    <mergeCell ref="L377:L379"/>
    <mergeCell ref="I378:J383"/>
    <mergeCell ref="L380:L383"/>
    <mergeCell ref="A370:A376"/>
    <mergeCell ref="I370:J370"/>
    <mergeCell ref="K370:K376"/>
    <mergeCell ref="L370:L372"/>
    <mergeCell ref="I371:J376"/>
    <mergeCell ref="L373:L376"/>
    <mergeCell ref="A391:A393"/>
    <mergeCell ref="I391:J391"/>
    <mergeCell ref="K391:K393"/>
    <mergeCell ref="L391:L392"/>
    <mergeCell ref="I392:J393"/>
    <mergeCell ref="G394:H394"/>
    <mergeCell ref="I394:J394"/>
    <mergeCell ref="A384:A390"/>
    <mergeCell ref="I384:J384"/>
    <mergeCell ref="K384:K390"/>
    <mergeCell ref="L384:L386"/>
    <mergeCell ref="I385:J390"/>
    <mergeCell ref="L387:L390"/>
  </mergeCells>
  <phoneticPr fontId="4"/>
  <dataValidations count="5">
    <dataValidation imeMode="halfAlpha" allowBlank="1" showInputMessage="1" showErrorMessage="1" sqref="C440:J440 F10:F38 D400:J400 F49:F77 B10:D38 F405:F433 D5:J5 F444:F472 B49:D77 C6:J6 B405:D433 D44:J44 B444:D472 C401:J401 C45:J45 D439:J439 C124:J124 D84:J84 F89:F117 F128:F156 B89:D117 B128:D156 C85:J85 D123:J123 C203:J203 D163:J163 F168:F196 F207:F235 B168:D196 B207:D235 C164:J164 D202:J202 C282:J282 D242:J242 F247:F275 F286:F314 B247:D275 B286:D314 C243:J243 D281:J281 C361:J361 D321:J321 F326:F354 F365:F393 B326:D354 B365:D393 C322:J322 D360:J360" xr:uid="{00000000-0002-0000-2500-000000000000}"/>
    <dataValidation type="list" allowBlank="1" showInputMessage="1" sqref="C4:J4 C43:J43 C399:J399 C438:J438 C83:J83 C122:J122 C162:J162 C201:J201 C241:J241 C280:J280 C320:J320 C359:J359" xr:uid="{00000000-0002-0000-2500-000001000000}">
      <formula1>$AE$4:$AE$17</formula1>
    </dataValidation>
    <dataValidation type="list" allowBlank="1" showInputMessage="1" sqref="G10:G38 G49:G77 G405:G433 G444:G472 G89:G117 G128:G156 G168:G196 G207:G235 G247:G275 G286:G314 G326:G354 G365:G393" xr:uid="{00000000-0002-0000-2500-000002000000}">
      <formula1>"普通ｶﾞﾗｽ,網入ｶﾞﾗｽt6.8"</formula1>
    </dataValidation>
    <dataValidation type="list" allowBlank="1" showInputMessage="1" sqref="E10:E38 E49:E77 E405:E433 E444:E472 E89:E117 E128:E156 E168:E196 E207:E235 E247:E275 E286:E314 E326:E354 E365:E393" xr:uid="{00000000-0002-0000-2500-000003000000}">
      <formula1>"引違い,引戸,FIX,引違い+FIX,引戸+FIX,,滑出し,片開き,片開き+FIX"</formula1>
    </dataValidation>
    <dataValidation type="list" allowBlank="1" showInputMessage="1" showErrorMessage="1" sqref="S2" xr:uid="{00000000-0002-0000-2500-000004000000}">
      <formula1>"住戸タイプ,部屋番号"</formula1>
    </dataValidation>
  </dataValidations>
  <printOptions horizontalCentered="1"/>
  <pageMargins left="0.39370078740157483" right="0.39370078740157483" top="0.78740157480314965" bottom="0.39370078740157483" header="0.19685039370078741" footer="0.19685039370078741"/>
  <pageSetup paperSize="9" scale="75" orientation="portrait" blackAndWhite="1" r:id="rId1"/>
  <headerFooter alignWithMargins="0">
    <oddHeader xml:space="preserve">&amp;R&amp;"ＭＳ Ｐ明朝,標準"&amp;9
</oddHeader>
  </headerFooter>
  <rowBreaks count="5" manualBreakCount="5">
    <brk id="79" max="12" man="1"/>
    <brk id="158" max="12" man="1"/>
    <brk id="237" max="12" man="1"/>
    <brk id="316" max="12" man="1"/>
    <brk id="395" max="12" man="1"/>
  </rowBreaks>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BX754"/>
  <sheetViews>
    <sheetView showGridLines="0" showZeros="0" workbookViewId="0"/>
  </sheetViews>
  <sheetFormatPr defaultColWidth="9" defaultRowHeight="13.5"/>
  <cols>
    <col min="1" max="2" width="4.25" style="1" customWidth="1"/>
    <col min="3" max="3" width="8.25" style="1" customWidth="1"/>
    <col min="4" max="17" width="8" style="1" customWidth="1"/>
    <col min="18" max="19" width="6.375" style="1" customWidth="1"/>
    <col min="20" max="21" width="6.375" style="766" customWidth="1"/>
    <col min="22" max="22" width="3.625" style="6" customWidth="1"/>
    <col min="23" max="23" width="9.75" style="6" bestFit="1" customWidth="1"/>
    <col min="24" max="24" width="6.375" style="6" customWidth="1"/>
    <col min="25" max="26" width="9" style="1"/>
    <col min="27" max="28" width="7.875" style="7" customWidth="1"/>
    <col min="29" max="29" width="7.875" style="275" customWidth="1"/>
    <col min="30" max="32" width="7.875" style="7" customWidth="1"/>
    <col min="33" max="34" width="7.875" style="1" customWidth="1"/>
    <col min="35" max="36" width="7.875" style="7" customWidth="1"/>
    <col min="37" max="38" width="7.875" style="1" customWidth="1"/>
    <col min="39" max="40" width="7.875" style="7" customWidth="1"/>
    <col min="41" max="42" width="7.875" style="1" customWidth="1"/>
    <col min="43" max="44" width="7.875" style="7" customWidth="1"/>
    <col min="45" max="46" width="7.875" style="1" customWidth="1"/>
    <col min="47" max="48" width="7.875" style="7" customWidth="1"/>
    <col min="49" max="49" width="5.25" style="1" customWidth="1"/>
    <col min="50" max="50" width="7.875" style="1" customWidth="1"/>
    <col min="51" max="52" width="7.875" style="7" customWidth="1"/>
    <col min="53" max="53" width="5.25" style="1" customWidth="1"/>
    <col min="54" max="54" width="7.875" style="1" customWidth="1"/>
    <col min="55" max="56" width="7.875" style="7" customWidth="1"/>
    <col min="57" max="57" width="5.875" style="1" customWidth="1"/>
    <col min="58" max="58" width="7.875" style="1" customWidth="1"/>
    <col min="59" max="60" width="7.875" style="7" customWidth="1"/>
    <col min="61" max="61" width="4.5" style="1" customWidth="1"/>
    <col min="62" max="62" width="7.875" style="1" customWidth="1"/>
    <col min="63" max="64" width="7.875" style="7" customWidth="1"/>
    <col min="65" max="80" width="5.5" style="1" customWidth="1"/>
    <col min="81" max="16384" width="9" style="1"/>
  </cols>
  <sheetData>
    <row r="1" spans="1:76">
      <c r="Z1" s="7"/>
      <c r="AG1" s="7"/>
      <c r="AH1" s="7"/>
      <c r="AK1" s="7"/>
      <c r="AL1" s="7"/>
      <c r="AO1" s="7"/>
      <c r="AP1" s="7"/>
      <c r="AS1" s="7"/>
      <c r="AT1" s="7"/>
      <c r="AW1" s="7"/>
      <c r="AX1" s="7"/>
      <c r="BA1" s="7"/>
      <c r="BB1" s="7"/>
      <c r="BE1" s="7"/>
      <c r="BF1" s="7"/>
      <c r="BI1" s="7"/>
      <c r="BJ1" s="7"/>
    </row>
    <row r="2" spans="1:76">
      <c r="C2" s="6">
        <v>1</v>
      </c>
      <c r="D2" s="6">
        <f t="shared" ref="D2:Q2" si="0">C2+1</f>
        <v>2</v>
      </c>
      <c r="E2" s="6">
        <f t="shared" si="0"/>
        <v>3</v>
      </c>
      <c r="F2" s="6">
        <f t="shared" si="0"/>
        <v>4</v>
      </c>
      <c r="G2" s="6">
        <f t="shared" si="0"/>
        <v>5</v>
      </c>
      <c r="H2" s="6">
        <f t="shared" si="0"/>
        <v>6</v>
      </c>
      <c r="I2" s="6">
        <f t="shared" si="0"/>
        <v>7</v>
      </c>
      <c r="J2" s="6">
        <f t="shared" si="0"/>
        <v>8</v>
      </c>
      <c r="K2" s="6">
        <f t="shared" si="0"/>
        <v>9</v>
      </c>
      <c r="L2" s="6">
        <f t="shared" si="0"/>
        <v>10</v>
      </c>
      <c r="M2" s="6">
        <f t="shared" si="0"/>
        <v>11</v>
      </c>
      <c r="N2" s="6">
        <f t="shared" si="0"/>
        <v>12</v>
      </c>
      <c r="O2" s="6">
        <f t="shared" si="0"/>
        <v>13</v>
      </c>
      <c r="P2" s="6">
        <f t="shared" si="0"/>
        <v>14</v>
      </c>
      <c r="Q2" s="6">
        <f t="shared" si="0"/>
        <v>15</v>
      </c>
      <c r="R2" s="6"/>
      <c r="S2" s="6"/>
      <c r="Y2" s="6"/>
      <c r="Z2" s="766"/>
      <c r="AA2" s="766"/>
      <c r="AB2" s="766"/>
      <c r="AC2" s="985"/>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c r="BH2" s="766"/>
      <c r="BI2" s="766"/>
      <c r="BJ2" s="766"/>
      <c r="BK2" s="766"/>
      <c r="BL2" s="766"/>
      <c r="BM2" s="7"/>
      <c r="BN2" s="7"/>
      <c r="BO2" s="7"/>
      <c r="BP2" s="7"/>
      <c r="BQ2" s="7"/>
      <c r="BR2" s="7"/>
      <c r="BS2" s="7"/>
      <c r="BT2" s="7"/>
      <c r="BU2" s="7"/>
      <c r="BV2" s="7"/>
      <c r="BW2" s="7"/>
      <c r="BX2" s="7"/>
    </row>
    <row r="3" spans="1:76">
      <c r="C3" s="6"/>
      <c r="D3" s="6"/>
      <c r="E3" s="6"/>
      <c r="F3" s="6"/>
      <c r="G3" s="6"/>
      <c r="H3" s="6"/>
      <c r="I3" s="6"/>
      <c r="J3" s="6"/>
      <c r="K3" s="6"/>
      <c r="L3" s="6"/>
      <c r="M3" s="6"/>
      <c r="N3" s="6"/>
      <c r="O3" s="6"/>
      <c r="P3" s="6"/>
      <c r="Q3" s="6"/>
      <c r="R3" s="6"/>
      <c r="S3" s="6"/>
      <c r="Y3" s="6"/>
      <c r="Z3" s="766"/>
      <c r="AA3" s="766" t="s">
        <v>105</v>
      </c>
      <c r="AB3" s="766" t="s">
        <v>590</v>
      </c>
      <c r="AC3" s="985"/>
      <c r="AD3" s="766"/>
      <c r="AE3" s="766" t="s">
        <v>105</v>
      </c>
      <c r="AF3" s="766" t="s">
        <v>590</v>
      </c>
      <c r="AG3" s="766"/>
      <c r="AH3" s="766"/>
      <c r="AI3" s="766" t="s">
        <v>105</v>
      </c>
      <c r="AJ3" s="766" t="s">
        <v>590</v>
      </c>
      <c r="AK3" s="766"/>
      <c r="AL3" s="766"/>
      <c r="AM3" s="766" t="s">
        <v>105</v>
      </c>
      <c r="AN3" s="766" t="s">
        <v>590</v>
      </c>
      <c r="AO3" s="766"/>
      <c r="AP3" s="766"/>
      <c r="AQ3" s="766" t="s">
        <v>105</v>
      </c>
      <c r="AR3" s="766" t="s">
        <v>590</v>
      </c>
      <c r="AS3" s="766"/>
      <c r="AT3" s="766"/>
      <c r="AU3" s="766" t="s">
        <v>105</v>
      </c>
      <c r="AV3" s="766" t="s">
        <v>590</v>
      </c>
      <c r="AW3" s="766"/>
      <c r="AX3" s="766"/>
      <c r="AY3" s="766" t="s">
        <v>105</v>
      </c>
      <c r="AZ3" s="766" t="s">
        <v>590</v>
      </c>
      <c r="BA3" s="766"/>
      <c r="BB3" s="766"/>
      <c r="BC3" s="766" t="s">
        <v>105</v>
      </c>
      <c r="BD3" s="766" t="s">
        <v>590</v>
      </c>
      <c r="BE3" s="766"/>
      <c r="BF3" s="766"/>
      <c r="BG3" s="766" t="s">
        <v>105</v>
      </c>
      <c r="BH3" s="766" t="s">
        <v>590</v>
      </c>
      <c r="BI3" s="766"/>
      <c r="BJ3" s="766"/>
      <c r="BK3" s="766" t="s">
        <v>105</v>
      </c>
      <c r="BL3" s="766" t="s">
        <v>590</v>
      </c>
    </row>
    <row r="4" spans="1:76">
      <c r="C4" s="6"/>
      <c r="D4" s="6"/>
      <c r="E4" s="6"/>
      <c r="F4" s="6"/>
      <c r="G4" s="6"/>
      <c r="H4" s="6"/>
      <c r="I4" s="6"/>
      <c r="J4" s="6"/>
      <c r="K4" s="6"/>
      <c r="L4" s="6"/>
      <c r="M4" s="6"/>
      <c r="N4" s="6"/>
      <c r="O4" s="6"/>
      <c r="P4" s="6"/>
      <c r="Q4" s="6"/>
      <c r="R4" s="6"/>
      <c r="S4" s="6"/>
      <c r="T4" s="766" t="s">
        <v>1824</v>
      </c>
      <c r="V4" s="766"/>
      <c r="W4" s="766" t="s">
        <v>528</v>
      </c>
      <c r="X4" s="766"/>
      <c r="Y4" s="6"/>
      <c r="Z4" s="766"/>
      <c r="AA4" s="766"/>
      <c r="AB4" s="766"/>
      <c r="AC4" s="985"/>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6"/>
      <c r="BJ4" s="766"/>
      <c r="BK4" s="766"/>
      <c r="BL4" s="766"/>
    </row>
    <row r="5" spans="1:76">
      <c r="A5" s="6"/>
      <c r="C5" s="39" t="str">
        <f>IF(住戸分類!C5="","",住戸分類!$B5&amp;住戸分類!C5)</f>
        <v/>
      </c>
      <c r="D5" s="40" t="str">
        <f>IF(住戸分類!D5="","",住戸分類!$B5&amp;住戸分類!D5)</f>
        <v/>
      </c>
      <c r="E5" s="40" t="str">
        <f>IF(住戸分類!E5="","",住戸分類!$B5&amp;住戸分類!E5)</f>
        <v/>
      </c>
      <c r="F5" s="40" t="str">
        <f>IF(住戸分類!F5="","",住戸分類!$B5&amp;住戸分類!F5)</f>
        <v/>
      </c>
      <c r="G5" s="40" t="str">
        <f>IF(住戸分類!G5="","",住戸分類!$B5&amp;住戸分類!G5)</f>
        <v/>
      </c>
      <c r="H5" s="40" t="str">
        <f>IF(住戸分類!H5="","",住戸分類!$B5&amp;住戸分類!H5)</f>
        <v/>
      </c>
      <c r="I5" s="40" t="str">
        <f>IF(住戸分類!I5="","",住戸分類!$B5&amp;住戸分類!I5)</f>
        <v/>
      </c>
      <c r="J5" s="40" t="str">
        <f>IF(住戸分類!J5="","",住戸分類!$B5&amp;住戸分類!J5)</f>
        <v/>
      </c>
      <c r="K5" s="40" t="str">
        <f>IF(住戸分類!K5="","",住戸分類!$B5&amp;住戸分類!K5)</f>
        <v/>
      </c>
      <c r="L5" s="40" t="str">
        <f>IF(住戸分類!L5="","",住戸分類!$B5&amp;住戸分類!L5)</f>
        <v/>
      </c>
      <c r="M5" s="40" t="str">
        <f>IF(住戸分類!M5="","",住戸分類!$B5&amp;住戸分類!M5)</f>
        <v/>
      </c>
      <c r="N5" s="40" t="str">
        <f>IF(住戸分類!N5="","",住戸分類!$B5&amp;住戸分類!N5)</f>
        <v/>
      </c>
      <c r="O5" s="40" t="str">
        <f>IF(住戸分類!O5="","",住戸分類!$B5&amp;住戸分類!O5)</f>
        <v/>
      </c>
      <c r="P5" s="40" t="str">
        <f>IF(住戸分類!P5="","",住戸分類!$B5&amp;住戸分類!P5)</f>
        <v/>
      </c>
      <c r="Q5" s="41" t="str">
        <f>IF(住戸分類!Q5="","",住戸分類!$B5&amp;住戸分類!Q5)</f>
        <v/>
      </c>
      <c r="R5" s="6"/>
      <c r="S5" s="6">
        <v>1</v>
      </c>
      <c r="T5" s="766" t="str">
        <f t="shared" ref="T5:T49" si="1">AA5</f>
        <v/>
      </c>
      <c r="U5" s="766" t="str">
        <f t="shared" ref="U5:U49" si="2">AB5</f>
        <v/>
      </c>
      <c r="V5" s="766"/>
      <c r="W5" s="766" t="str">
        <f>IF(ISERROR(SMALL($T$5:$T$754,S5)),"",SMALL($T$5:$T$754,S5))</f>
        <v/>
      </c>
      <c r="X5" s="766" t="str">
        <f>VLOOKUP(W5,$T$5:$U$754,2,FALSE)</f>
        <v/>
      </c>
      <c r="Y5" s="6"/>
      <c r="Z5" s="767">
        <v>1</v>
      </c>
      <c r="AA5" s="42" t="str">
        <f>IF(C5="","",VALUE(RIGHT(C5,LEN(C5)-住戸分類!$A$5)))</f>
        <v/>
      </c>
      <c r="AB5" s="768" t="str">
        <f>IF(C5="","",LEFT(C5,住戸分類!$A$5))</f>
        <v/>
      </c>
      <c r="AC5" s="985">
        <v>1</v>
      </c>
      <c r="AD5" s="767">
        <f>Z65+1</f>
        <v>6</v>
      </c>
      <c r="AE5" s="769" t="str">
        <f>IF(C10="","",VALUE(RIGHT(C10,LEN(C10)-住戸分類!$A$10)))</f>
        <v/>
      </c>
      <c r="AF5" s="768" t="str">
        <f>IF(C10="","",LEFT(C10,住戸分類!$A$10))</f>
        <v/>
      </c>
      <c r="AG5" s="985">
        <v>76</v>
      </c>
      <c r="AH5" s="42">
        <v>11</v>
      </c>
      <c r="AI5" s="42" t="str">
        <f>IF(C15="","",VALUE(RIGHT(C15,LEN(C15)-住戸分類!$A$15)))</f>
        <v/>
      </c>
      <c r="AJ5" s="768" t="str">
        <f>IF(C15="","",LEFT(C15,住戸分類!$A$15))</f>
        <v/>
      </c>
      <c r="AK5" s="985">
        <v>151</v>
      </c>
      <c r="AL5" s="42">
        <v>16</v>
      </c>
      <c r="AM5" s="42" t="str">
        <f>IF(C20="","",VALUE(RIGHT(C20,LEN(C20)-住戸分類!$A$20)))</f>
        <v/>
      </c>
      <c r="AN5" s="768" t="str">
        <f>IF(C20="","",LEFT(C20,住戸分類!$A$20))</f>
        <v/>
      </c>
      <c r="AO5" s="985">
        <v>226</v>
      </c>
      <c r="AP5" s="770">
        <v>21</v>
      </c>
      <c r="AQ5" s="769" t="str">
        <f>IF(C25="","",VALUE(RIGHT(C25,LEN(C25)-住戸分類!$A$25)))</f>
        <v/>
      </c>
      <c r="AR5" s="768" t="str">
        <f>IF(C25="","",LEFT(C25,住戸分類!$A$25))</f>
        <v/>
      </c>
      <c r="AS5" s="985">
        <v>301</v>
      </c>
      <c r="AT5" s="770">
        <v>26</v>
      </c>
      <c r="AU5" s="42" t="str">
        <f>IF(C30="","",VALUE(RIGHT(C30,LEN(C30)-住戸分類!$A$30)))</f>
        <v/>
      </c>
      <c r="AV5" s="768" t="str">
        <f>IF(C30="","",LEFT(C30,住戸分類!$A$30))</f>
        <v/>
      </c>
      <c r="AW5" s="985">
        <v>376</v>
      </c>
      <c r="AX5" s="42">
        <v>31</v>
      </c>
      <c r="AY5" s="42" t="str">
        <f>IF(C35="","",VALUE(RIGHT(C35,LEN(C35)-住戸分類!$A$35)))</f>
        <v/>
      </c>
      <c r="AZ5" s="768" t="str">
        <f>IF(C35="","",LEFT(C35,住戸分類!$A$35))</f>
        <v/>
      </c>
      <c r="BA5" s="985">
        <v>451</v>
      </c>
      <c r="BB5" s="42">
        <v>36</v>
      </c>
      <c r="BC5" s="42" t="str">
        <f>IF(C40="","",VALUE(RIGHT(C40,LEN(C40)-住戸分類!$A$40)))</f>
        <v/>
      </c>
      <c r="BD5" s="768" t="str">
        <f>IF(C40="","",LEFT(C40,住戸分類!$A$40))</f>
        <v/>
      </c>
      <c r="BE5" s="985">
        <v>526</v>
      </c>
      <c r="BF5" s="42">
        <v>41</v>
      </c>
      <c r="BG5" s="42" t="str">
        <f>IF(C45="","",VALUE(RIGHT(C45,LEN(C45)-住戸分類!$A$45)))</f>
        <v/>
      </c>
      <c r="BH5" s="768" t="str">
        <f>IF(C45="","",LEFT(C45,住戸分類!$A$45))</f>
        <v/>
      </c>
      <c r="BI5" s="985">
        <v>601</v>
      </c>
      <c r="BJ5" s="42">
        <v>46</v>
      </c>
      <c r="BK5" s="42" t="str">
        <f>IF(C50="","",VALUE(RIGHT(C50,LEN(C50)-住戸分類!$A$50)))</f>
        <v/>
      </c>
      <c r="BL5" s="768" t="str">
        <f>IF(C50="","",LEFT(C50,住戸分類!$A$50))</f>
        <v/>
      </c>
      <c r="BM5" s="985">
        <v>676</v>
      </c>
    </row>
    <row r="6" spans="1:76">
      <c r="A6" s="6"/>
      <c r="C6" s="43" t="str">
        <f>IF(住戸分類!C6="","",住戸分類!$B6&amp;住戸分類!C6)</f>
        <v/>
      </c>
      <c r="D6" s="44" t="str">
        <f>IF(住戸分類!D6="","",住戸分類!$B6&amp;住戸分類!D6)</f>
        <v/>
      </c>
      <c r="E6" s="44" t="str">
        <f>IF(住戸分類!E6="","",住戸分類!$B6&amp;住戸分類!E6)</f>
        <v/>
      </c>
      <c r="F6" s="44" t="str">
        <f>IF(住戸分類!F6="","",住戸分類!$B6&amp;住戸分類!F6)</f>
        <v/>
      </c>
      <c r="G6" s="44" t="str">
        <f>IF(住戸分類!G6="","",住戸分類!$B6&amp;住戸分類!G6)</f>
        <v/>
      </c>
      <c r="H6" s="44" t="str">
        <f>IF(住戸分類!H6="","",住戸分類!$B6&amp;住戸分類!H6)</f>
        <v/>
      </c>
      <c r="I6" s="44" t="str">
        <f>IF(住戸分類!I6="","",住戸分類!$B6&amp;住戸分類!I6)</f>
        <v/>
      </c>
      <c r="J6" s="44" t="str">
        <f>IF(住戸分類!J6="","",住戸分類!$B6&amp;住戸分類!J6)</f>
        <v/>
      </c>
      <c r="K6" s="44" t="str">
        <f>IF(住戸分類!K6="","",住戸分類!$B6&amp;住戸分類!K6)</f>
        <v/>
      </c>
      <c r="L6" s="44" t="str">
        <f>IF(住戸分類!L6="","",住戸分類!$B6&amp;住戸分類!L6)</f>
        <v/>
      </c>
      <c r="M6" s="44" t="str">
        <f>IF(住戸分類!M6="","",住戸分類!$B6&amp;住戸分類!M6)</f>
        <v/>
      </c>
      <c r="N6" s="44" t="str">
        <f>IF(住戸分類!N6="","",住戸分類!$B6&amp;住戸分類!N6)</f>
        <v/>
      </c>
      <c r="O6" s="44" t="str">
        <f>IF(住戸分類!O6="","",住戸分類!$B6&amp;住戸分類!O6)</f>
        <v/>
      </c>
      <c r="P6" s="44" t="str">
        <f>IF(住戸分類!P6="","",住戸分類!$B6&amp;住戸分類!P6)</f>
        <v/>
      </c>
      <c r="Q6" s="45" t="str">
        <f>IF(住戸分類!Q6="","",住戸分類!$B6&amp;住戸分類!Q6)</f>
        <v/>
      </c>
      <c r="R6" s="6"/>
      <c r="S6" s="6">
        <f>S5+1</f>
        <v>2</v>
      </c>
      <c r="T6" s="766" t="str">
        <f t="shared" si="1"/>
        <v/>
      </c>
      <c r="U6" s="766" t="str">
        <f t="shared" si="2"/>
        <v/>
      </c>
      <c r="V6" s="766"/>
      <c r="W6" s="766" t="str">
        <f t="shared" ref="W6:W69" si="3">IF(ISERROR(SMALL($T$5:$T$754,S6)),"",SMALL($T$5:$T$754,S6))</f>
        <v/>
      </c>
      <c r="X6" s="766" t="str">
        <f t="shared" ref="X6:X69" si="4">VLOOKUP(W6,$T$5:$U$754,2,FALSE)</f>
        <v/>
      </c>
      <c r="Y6" s="6"/>
      <c r="Z6" s="1595">
        <f>住戸分類!B5</f>
        <v>0</v>
      </c>
      <c r="AA6" s="771" t="str">
        <f>IF(D5="","",VALUE(RIGHT(D5,LEN(D5)-住戸分類!$A$5)))</f>
        <v/>
      </c>
      <c r="AB6" s="772" t="str">
        <f>IF(D5="","",LEFT(D5,住戸分類!$A$5))</f>
        <v/>
      </c>
      <c r="AC6" s="985">
        <v>2</v>
      </c>
      <c r="AD6" s="1595">
        <f>住戸分類!B10</f>
        <v>0</v>
      </c>
      <c r="AE6" s="766" t="str">
        <f>IF(D10="","",VALUE(RIGHT(D10,LEN(D10)-住戸分類!$A$10)))</f>
        <v/>
      </c>
      <c r="AF6" s="772" t="str">
        <f>IF(D10="","",LEFT(D10,住戸分類!$A$10))</f>
        <v/>
      </c>
      <c r="AG6" s="985">
        <v>77</v>
      </c>
      <c r="AH6" s="1598">
        <f>住戸分類!B15</f>
        <v>0</v>
      </c>
      <c r="AI6" s="771" t="str">
        <f>IF(D15="","",VALUE(RIGHT(D15,LEN(D15)-住戸分類!$A$15)))</f>
        <v/>
      </c>
      <c r="AJ6" s="772" t="str">
        <f>IF(D15="","",LEFT(D15,住戸分類!$A$15))</f>
        <v/>
      </c>
      <c r="AK6" s="985">
        <v>152</v>
      </c>
      <c r="AL6" s="1595">
        <f>住戸分類!B20</f>
        <v>0</v>
      </c>
      <c r="AM6" s="771" t="str">
        <f>IF(D20="","",VALUE(RIGHT(D20,LEN(D20)-住戸分類!$A$20)))</f>
        <v/>
      </c>
      <c r="AN6" s="772" t="str">
        <f>IF(D20="","",LEFT(D20,住戸分類!$A$20))</f>
        <v/>
      </c>
      <c r="AO6" s="985">
        <v>227</v>
      </c>
      <c r="AP6" s="1595">
        <f>住戸分類!B25</f>
        <v>0</v>
      </c>
      <c r="AQ6" s="766" t="str">
        <f>IF(D25="","",VALUE(RIGHT(D25,LEN(D25)-住戸分類!$A$25)))</f>
        <v/>
      </c>
      <c r="AR6" s="772" t="str">
        <f>IF(D25="","",LEFT(D25,住戸分類!$A$25))</f>
        <v/>
      </c>
      <c r="AS6" s="985">
        <v>302</v>
      </c>
      <c r="AT6" s="1595">
        <f>住戸分類!B30</f>
        <v>0</v>
      </c>
      <c r="AU6" s="771" t="str">
        <f>IF(D30="","",VALUE(RIGHT(D30,LEN(D30)-住戸分類!$A$30)))</f>
        <v/>
      </c>
      <c r="AV6" s="772" t="str">
        <f>IF(D30="","",LEFT(D30,住戸分類!$A$30))</f>
        <v/>
      </c>
      <c r="AW6" s="985">
        <v>377</v>
      </c>
      <c r="AX6" s="1595">
        <f>住戸分類!B35</f>
        <v>0</v>
      </c>
      <c r="AY6" s="771" t="str">
        <f>IF(D35="","",VALUE(RIGHT(D35,LEN(D35)-住戸分類!$A$35)))</f>
        <v/>
      </c>
      <c r="AZ6" s="772" t="str">
        <f>IF(D35="","",LEFT(D35,住戸分類!$A$35))</f>
        <v/>
      </c>
      <c r="BA6" s="985">
        <v>452</v>
      </c>
      <c r="BB6" s="1595">
        <f>住戸分類!B40</f>
        <v>0</v>
      </c>
      <c r="BC6" s="771" t="str">
        <f>IF(D40="","",VALUE(RIGHT(D40,LEN(D40)-住戸分類!$A$40)))</f>
        <v/>
      </c>
      <c r="BD6" s="772" t="str">
        <f>IF(D40="","",LEFT(D40,住戸分類!$A$40))</f>
        <v/>
      </c>
      <c r="BE6" s="985">
        <v>527</v>
      </c>
      <c r="BF6" s="1595">
        <f>住戸分類!B45</f>
        <v>0</v>
      </c>
      <c r="BG6" s="771" t="str">
        <f>IF(D45="","",VALUE(RIGHT(D45,LEN(D45)-住戸分類!$A$45)))</f>
        <v/>
      </c>
      <c r="BH6" s="772" t="str">
        <f>IF(D45="","",LEFT(D45,住戸分類!$A$45))</f>
        <v/>
      </c>
      <c r="BI6" s="985">
        <v>602</v>
      </c>
      <c r="BJ6" s="1595">
        <f>住戸分類!B50</f>
        <v>0</v>
      </c>
      <c r="BK6" s="771" t="str">
        <f>IF(D50="","",VALUE(RIGHT(D50,LEN(D50)-住戸分類!$A$50)))</f>
        <v/>
      </c>
      <c r="BL6" s="772" t="str">
        <f>IF(D50="","",LEFT(D50,住戸分類!$A$50))</f>
        <v/>
      </c>
      <c r="BM6" s="985">
        <v>677</v>
      </c>
    </row>
    <row r="7" spans="1:76">
      <c r="A7" s="6"/>
      <c r="C7" s="43" t="str">
        <f>IF(住戸分類!C7="","",住戸分類!$B7&amp;住戸分類!C7)</f>
        <v/>
      </c>
      <c r="D7" s="44" t="str">
        <f>IF(住戸分類!D7="","",住戸分類!$B7&amp;住戸分類!D7)</f>
        <v/>
      </c>
      <c r="E7" s="44" t="str">
        <f>IF(住戸分類!E7="","",住戸分類!$B7&amp;住戸分類!E7)</f>
        <v/>
      </c>
      <c r="F7" s="44" t="str">
        <f>IF(住戸分類!F7="","",住戸分類!$B7&amp;住戸分類!F7)</f>
        <v/>
      </c>
      <c r="G7" s="44" t="str">
        <f>IF(住戸分類!G7="","",住戸分類!$B7&amp;住戸分類!G7)</f>
        <v/>
      </c>
      <c r="H7" s="44" t="str">
        <f>IF(住戸分類!H7="","",住戸分類!$B7&amp;住戸分類!H7)</f>
        <v/>
      </c>
      <c r="I7" s="44" t="str">
        <f>IF(住戸分類!I7="","",住戸分類!$B7&amp;住戸分類!I7)</f>
        <v/>
      </c>
      <c r="J7" s="44" t="str">
        <f>IF(住戸分類!J7="","",住戸分類!$B7&amp;住戸分類!J7)</f>
        <v/>
      </c>
      <c r="K7" s="44" t="str">
        <f>IF(住戸分類!K7="","",住戸分類!$B7&amp;住戸分類!K7)</f>
        <v/>
      </c>
      <c r="L7" s="44" t="str">
        <f>IF(住戸分類!L7="","",住戸分類!$B7&amp;住戸分類!L7)</f>
        <v/>
      </c>
      <c r="M7" s="44" t="str">
        <f>IF(住戸分類!M7="","",住戸分類!$B7&amp;住戸分類!M7)</f>
        <v/>
      </c>
      <c r="N7" s="44" t="str">
        <f>IF(住戸分類!N7="","",住戸分類!$B7&amp;住戸分類!N7)</f>
        <v/>
      </c>
      <c r="O7" s="44" t="str">
        <f>IF(住戸分類!O7="","",住戸分類!$B7&amp;住戸分類!O7)</f>
        <v/>
      </c>
      <c r="P7" s="44" t="str">
        <f>IF(住戸分類!P7="","",住戸分類!$B7&amp;住戸分類!P7)</f>
        <v/>
      </c>
      <c r="Q7" s="45" t="str">
        <f>IF(住戸分類!Q7="","",住戸分類!$B7&amp;住戸分類!Q7)</f>
        <v/>
      </c>
      <c r="R7" s="6"/>
      <c r="S7" s="6">
        <f t="shared" ref="S7:S49" si="5">S6+1</f>
        <v>3</v>
      </c>
      <c r="T7" s="766" t="str">
        <f t="shared" si="1"/>
        <v/>
      </c>
      <c r="U7" s="766" t="str">
        <f t="shared" si="2"/>
        <v/>
      </c>
      <c r="V7" s="766"/>
      <c r="W7" s="766" t="str">
        <f t="shared" si="3"/>
        <v/>
      </c>
      <c r="X7" s="766" t="str">
        <f t="shared" si="4"/>
        <v/>
      </c>
      <c r="Y7" s="6"/>
      <c r="Z7" s="1596"/>
      <c r="AA7" s="771" t="str">
        <f>IF(E5="","",VALUE(RIGHT(E5,LEN(E5)-住戸分類!$A$5)))</f>
        <v/>
      </c>
      <c r="AB7" s="772" t="str">
        <f>IF(E5="","",LEFT(E5,住戸分類!$A$5))</f>
        <v/>
      </c>
      <c r="AC7" s="985">
        <v>3</v>
      </c>
      <c r="AD7" s="1596"/>
      <c r="AE7" s="766" t="str">
        <f>IF(E10="","",VALUE(RIGHT(E10,LEN(E10)-住戸分類!$A$10)))</f>
        <v/>
      </c>
      <c r="AF7" s="772" t="str">
        <f>IF(E10="","",LEFT(E10,住戸分類!$A$10))</f>
        <v/>
      </c>
      <c r="AG7" s="985">
        <v>78</v>
      </c>
      <c r="AH7" s="1600"/>
      <c r="AI7" s="771" t="str">
        <f>IF(E15="","",VALUE(RIGHT(E15,LEN(E15)-住戸分類!$A$15)))</f>
        <v/>
      </c>
      <c r="AJ7" s="772" t="str">
        <f>IF(E15="","",LEFT(E15,住戸分類!$A$15))</f>
        <v/>
      </c>
      <c r="AK7" s="985">
        <v>153</v>
      </c>
      <c r="AL7" s="1596"/>
      <c r="AM7" s="771" t="str">
        <f>IF(E20="","",VALUE(RIGHT(E20,LEN(E20)-住戸分類!$A$20)))</f>
        <v/>
      </c>
      <c r="AN7" s="772" t="str">
        <f>IF(E20="","",LEFT(E20,住戸分類!$A$20))</f>
        <v/>
      </c>
      <c r="AO7" s="985">
        <v>228</v>
      </c>
      <c r="AP7" s="1596"/>
      <c r="AQ7" s="766" t="str">
        <f>IF(E25="","",VALUE(RIGHT(E25,LEN(E25)-住戸分類!$A$25)))</f>
        <v/>
      </c>
      <c r="AR7" s="772" t="str">
        <f>IF(E25="","",LEFT(E25,住戸分類!$A$25))</f>
        <v/>
      </c>
      <c r="AS7" s="985">
        <v>303</v>
      </c>
      <c r="AT7" s="1596"/>
      <c r="AU7" s="771" t="str">
        <f>IF(E30="","",VALUE(RIGHT(E30,LEN(E30)-住戸分類!$A$30)))</f>
        <v/>
      </c>
      <c r="AV7" s="772" t="str">
        <f>IF(E30="","",LEFT(E30,住戸分類!$A$30))</f>
        <v/>
      </c>
      <c r="AW7" s="985">
        <v>378</v>
      </c>
      <c r="AX7" s="1596"/>
      <c r="AY7" s="771" t="str">
        <f>IF(E35="","",VALUE(RIGHT(E35,LEN(E35)-住戸分類!$A$35)))</f>
        <v/>
      </c>
      <c r="AZ7" s="772" t="str">
        <f>IF(E35="","",LEFT(E35,住戸分類!$A$35))</f>
        <v/>
      </c>
      <c r="BA7" s="985">
        <v>453</v>
      </c>
      <c r="BB7" s="1596"/>
      <c r="BC7" s="771" t="str">
        <f>IF(E40="","",VALUE(RIGHT(E40,LEN(E40)-住戸分類!$A$40)))</f>
        <v/>
      </c>
      <c r="BD7" s="772" t="str">
        <f>IF(E40="","",LEFT(E40,住戸分類!$A$40))</f>
        <v/>
      </c>
      <c r="BE7" s="985">
        <v>528</v>
      </c>
      <c r="BF7" s="1596"/>
      <c r="BG7" s="771" t="str">
        <f>IF(E45="","",VALUE(RIGHT(E45,LEN(E45)-住戸分類!$A$45)))</f>
        <v/>
      </c>
      <c r="BH7" s="772" t="str">
        <f>IF(E45="","",LEFT(E45,住戸分類!$A$45))</f>
        <v/>
      </c>
      <c r="BI7" s="985">
        <v>603</v>
      </c>
      <c r="BJ7" s="1596"/>
      <c r="BK7" s="771" t="str">
        <f>IF(E50="","",VALUE(RIGHT(E50,LEN(E50)-住戸分類!$A$50)))</f>
        <v/>
      </c>
      <c r="BL7" s="772" t="str">
        <f>IF(E50="","",LEFT(E50,住戸分類!$A$50))</f>
        <v/>
      </c>
      <c r="BM7" s="985">
        <v>678</v>
      </c>
    </row>
    <row r="8" spans="1:76">
      <c r="A8" s="6"/>
      <c r="C8" s="43" t="str">
        <f>IF(住戸分類!C8="","",住戸分類!$B8&amp;住戸分類!C8)</f>
        <v/>
      </c>
      <c r="D8" s="44" t="str">
        <f>IF(住戸分類!D8="","",住戸分類!$B8&amp;住戸分類!D8)</f>
        <v/>
      </c>
      <c r="E8" s="44" t="str">
        <f>IF(住戸分類!E8="","",住戸分類!$B8&amp;住戸分類!E8)</f>
        <v/>
      </c>
      <c r="F8" s="44" t="str">
        <f>IF(住戸分類!F8="","",住戸分類!$B8&amp;住戸分類!F8)</f>
        <v/>
      </c>
      <c r="G8" s="44" t="str">
        <f>IF(住戸分類!G8="","",住戸分類!$B8&amp;住戸分類!G8)</f>
        <v/>
      </c>
      <c r="H8" s="44" t="str">
        <f>IF(住戸分類!H8="","",住戸分類!$B8&amp;住戸分類!H8)</f>
        <v/>
      </c>
      <c r="I8" s="44" t="str">
        <f>IF(住戸分類!I8="","",住戸分類!$B8&amp;住戸分類!I8)</f>
        <v/>
      </c>
      <c r="J8" s="44" t="str">
        <f>IF(住戸分類!J8="","",住戸分類!$B8&amp;住戸分類!J8)</f>
        <v/>
      </c>
      <c r="K8" s="44" t="str">
        <f>IF(住戸分類!K8="","",住戸分類!$B8&amp;住戸分類!K8)</f>
        <v/>
      </c>
      <c r="L8" s="44" t="str">
        <f>IF(住戸分類!L8="","",住戸分類!$B8&amp;住戸分類!L8)</f>
        <v/>
      </c>
      <c r="M8" s="44" t="str">
        <f>IF(住戸分類!M8="","",住戸分類!$B8&amp;住戸分類!M8)</f>
        <v/>
      </c>
      <c r="N8" s="44" t="str">
        <f>IF(住戸分類!N8="","",住戸分類!$B8&amp;住戸分類!N8)</f>
        <v/>
      </c>
      <c r="O8" s="44" t="str">
        <f>IF(住戸分類!O8="","",住戸分類!$B8&amp;住戸分類!O8)</f>
        <v/>
      </c>
      <c r="P8" s="44" t="str">
        <f>IF(住戸分類!P8="","",住戸分類!$B8&amp;住戸分類!P8)</f>
        <v/>
      </c>
      <c r="Q8" s="45" t="str">
        <f>IF(住戸分類!Q8="","",住戸分類!$B8&amp;住戸分類!Q8)</f>
        <v/>
      </c>
      <c r="R8" s="6"/>
      <c r="S8" s="6">
        <f t="shared" si="5"/>
        <v>4</v>
      </c>
      <c r="T8" s="766" t="str">
        <f t="shared" si="1"/>
        <v/>
      </c>
      <c r="U8" s="766" t="str">
        <f t="shared" si="2"/>
        <v/>
      </c>
      <c r="V8" s="766"/>
      <c r="W8" s="766" t="str">
        <f t="shared" si="3"/>
        <v/>
      </c>
      <c r="X8" s="766" t="str">
        <f t="shared" si="4"/>
        <v/>
      </c>
      <c r="Y8" s="6"/>
      <c r="Z8" s="1596"/>
      <c r="AA8" s="771" t="str">
        <f>IF(F5="","",VALUE(RIGHT(F5,LEN(F5)-住戸分類!$A$5)))</f>
        <v/>
      </c>
      <c r="AB8" s="772" t="str">
        <f>IF(F5="","",LEFT(F5,住戸分類!$A$5))</f>
        <v/>
      </c>
      <c r="AC8" s="985">
        <v>4</v>
      </c>
      <c r="AD8" s="1596"/>
      <c r="AE8" s="766" t="str">
        <f>IF(F10="","",VALUE(RIGHT(F10,LEN(F10)-住戸分類!$A$10)))</f>
        <v/>
      </c>
      <c r="AF8" s="772" t="str">
        <f>IF(F10="","",LEFT(F10,住戸分類!$A$10))</f>
        <v/>
      </c>
      <c r="AG8" s="985">
        <v>79</v>
      </c>
      <c r="AH8" s="1600"/>
      <c r="AI8" s="771" t="str">
        <f>IF(F15="","",VALUE(RIGHT(F15,LEN(F15)-住戸分類!$A$15)))</f>
        <v/>
      </c>
      <c r="AJ8" s="772" t="str">
        <f>IF(F15="","",LEFT(F15,住戸分類!$A$15))</f>
        <v/>
      </c>
      <c r="AK8" s="985">
        <v>154</v>
      </c>
      <c r="AL8" s="1596"/>
      <c r="AM8" s="771" t="str">
        <f>IF(F20="","",VALUE(RIGHT(F20,LEN(F20)-住戸分類!$A$20)))</f>
        <v/>
      </c>
      <c r="AN8" s="772" t="str">
        <f>IF(F20="","",LEFT(F20,住戸分類!$A$20))</f>
        <v/>
      </c>
      <c r="AO8" s="985">
        <v>229</v>
      </c>
      <c r="AP8" s="1596"/>
      <c r="AQ8" s="766" t="str">
        <f>IF(F25="","",VALUE(RIGHT(F25,LEN(F25)-住戸分類!$A$25)))</f>
        <v/>
      </c>
      <c r="AR8" s="772" t="str">
        <f>IF(F25="","",LEFT(F25,住戸分類!$A$25))</f>
        <v/>
      </c>
      <c r="AS8" s="985">
        <v>304</v>
      </c>
      <c r="AT8" s="1596"/>
      <c r="AU8" s="771" t="str">
        <f>IF(F30="","",VALUE(RIGHT(F30,LEN(F30)-住戸分類!$A$30)))</f>
        <v/>
      </c>
      <c r="AV8" s="772" t="str">
        <f>IF(F30="","",LEFT(F30,住戸分類!$A$30))</f>
        <v/>
      </c>
      <c r="AW8" s="985">
        <v>379</v>
      </c>
      <c r="AX8" s="1596"/>
      <c r="AY8" s="771" t="str">
        <f>IF(F35="","",VALUE(RIGHT(F35,LEN(F35)-住戸分類!$A$35)))</f>
        <v/>
      </c>
      <c r="AZ8" s="772" t="str">
        <f>IF(F35="","",LEFT(F35,住戸分類!$A$35))</f>
        <v/>
      </c>
      <c r="BA8" s="985">
        <v>454</v>
      </c>
      <c r="BB8" s="1596"/>
      <c r="BC8" s="771" t="str">
        <f>IF(F40="","",VALUE(RIGHT(F40,LEN(F40)-住戸分類!$A$40)))</f>
        <v/>
      </c>
      <c r="BD8" s="772" t="str">
        <f>IF(F40="","",LEFT(F40,住戸分類!$A$40))</f>
        <v/>
      </c>
      <c r="BE8" s="985">
        <v>529</v>
      </c>
      <c r="BF8" s="1596"/>
      <c r="BG8" s="771" t="str">
        <f>IF(F45="","",VALUE(RIGHT(F45,LEN(F45)-住戸分類!$A$45)))</f>
        <v/>
      </c>
      <c r="BH8" s="772" t="str">
        <f>IF(F45="","",LEFT(F45,住戸分類!$A$45))</f>
        <v/>
      </c>
      <c r="BI8" s="985">
        <v>604</v>
      </c>
      <c r="BJ8" s="1596"/>
      <c r="BK8" s="771" t="str">
        <f>IF(F50="","",VALUE(RIGHT(F50,LEN(F50)-住戸分類!$A$50)))</f>
        <v/>
      </c>
      <c r="BL8" s="772" t="str">
        <f>IF(F50="","",LEFT(F50,住戸分類!$A$50))</f>
        <v/>
      </c>
      <c r="BM8" s="985">
        <v>679</v>
      </c>
    </row>
    <row r="9" spans="1:76">
      <c r="A9" s="6"/>
      <c r="C9" s="46" t="str">
        <f>IF(住戸分類!C9="","",住戸分類!$B9&amp;住戸分類!C9)</f>
        <v/>
      </c>
      <c r="D9" s="44" t="str">
        <f>IF(住戸分類!D9="","",住戸分類!$B9&amp;住戸分類!D9)</f>
        <v/>
      </c>
      <c r="E9" s="44" t="str">
        <f>IF(住戸分類!E9="","",住戸分類!$B9&amp;住戸分類!E9)</f>
        <v/>
      </c>
      <c r="F9" s="44" t="str">
        <f>IF(住戸分類!F9="","",住戸分類!$B9&amp;住戸分類!F9)</f>
        <v/>
      </c>
      <c r="G9" s="44" t="str">
        <f>IF(住戸分類!G9="","",住戸分類!$B9&amp;住戸分類!G9)</f>
        <v/>
      </c>
      <c r="H9" s="44" t="str">
        <f>IF(住戸分類!H9="","",住戸分類!$B9&amp;住戸分類!H9)</f>
        <v/>
      </c>
      <c r="I9" s="44" t="str">
        <f>IF(住戸分類!I9="","",住戸分類!$B9&amp;住戸分類!I9)</f>
        <v/>
      </c>
      <c r="J9" s="44" t="str">
        <f>IF(住戸分類!J9="","",住戸分類!$B9&amp;住戸分類!J9)</f>
        <v/>
      </c>
      <c r="K9" s="44" t="str">
        <f>IF(住戸分類!K9="","",住戸分類!$B9&amp;住戸分類!K9)</f>
        <v/>
      </c>
      <c r="L9" s="44" t="str">
        <f>IF(住戸分類!L9="","",住戸分類!$B9&amp;住戸分類!L9)</f>
        <v/>
      </c>
      <c r="M9" s="44" t="str">
        <f>IF(住戸分類!M9="","",住戸分類!$B9&amp;住戸分類!M9)</f>
        <v/>
      </c>
      <c r="N9" s="44" t="str">
        <f>IF(住戸分類!N9="","",住戸分類!$B9&amp;住戸分類!N9)</f>
        <v/>
      </c>
      <c r="O9" s="44" t="str">
        <f>IF(住戸分類!O9="","",住戸分類!$B9&amp;住戸分類!O9)</f>
        <v/>
      </c>
      <c r="P9" s="44" t="str">
        <f>IF(住戸分類!P9="","",住戸分類!$B9&amp;住戸分類!P9)</f>
        <v/>
      </c>
      <c r="Q9" s="45" t="str">
        <f>IF(住戸分類!Q9="","",住戸分類!$B9&amp;住戸分類!Q9)</f>
        <v/>
      </c>
      <c r="R9" s="6"/>
      <c r="S9" s="6">
        <f t="shared" si="5"/>
        <v>5</v>
      </c>
      <c r="T9" s="766" t="str">
        <f t="shared" si="1"/>
        <v/>
      </c>
      <c r="U9" s="766" t="str">
        <f t="shared" si="2"/>
        <v/>
      </c>
      <c r="V9" s="766"/>
      <c r="W9" s="766" t="str">
        <f t="shared" si="3"/>
        <v/>
      </c>
      <c r="X9" s="766" t="str">
        <f t="shared" si="4"/>
        <v/>
      </c>
      <c r="Y9" s="6"/>
      <c r="Z9" s="1596"/>
      <c r="AA9" s="771" t="str">
        <f>IF(G5="","",VALUE(RIGHT(G5,LEN(G5)-住戸分類!$A$5)))</f>
        <v/>
      </c>
      <c r="AB9" s="772" t="str">
        <f>IF(G5="","",LEFT(G5,住戸分類!$A$5))</f>
        <v/>
      </c>
      <c r="AC9" s="985">
        <v>5</v>
      </c>
      <c r="AD9" s="1596"/>
      <c r="AE9" s="766" t="str">
        <f>IF(G10="","",VALUE(RIGHT(G10,LEN(G10)-住戸分類!$A$10)))</f>
        <v/>
      </c>
      <c r="AF9" s="772" t="str">
        <f>IF(G10="","",LEFT(G10,住戸分類!$A$10))</f>
        <v/>
      </c>
      <c r="AG9" s="985">
        <v>80</v>
      </c>
      <c r="AH9" s="1600"/>
      <c r="AI9" s="771" t="str">
        <f>IF(G15="","",VALUE(RIGHT(G15,LEN(G15)-住戸分類!$A$15)))</f>
        <v/>
      </c>
      <c r="AJ9" s="772" t="str">
        <f>IF(G15="","",LEFT(G15,住戸分類!$A$15))</f>
        <v/>
      </c>
      <c r="AK9" s="985">
        <v>155</v>
      </c>
      <c r="AL9" s="1596"/>
      <c r="AM9" s="771" t="str">
        <f>IF(G20="","",VALUE(RIGHT(G20,LEN(G20)-住戸分類!$A$20)))</f>
        <v/>
      </c>
      <c r="AN9" s="772" t="str">
        <f>IF(G20="","",LEFT(G20,住戸分類!$A$20))</f>
        <v/>
      </c>
      <c r="AO9" s="985">
        <v>230</v>
      </c>
      <c r="AP9" s="1596"/>
      <c r="AQ9" s="766" t="str">
        <f>IF(G25="","",VALUE(RIGHT(G25,LEN(G25)-住戸分類!$A$25)))</f>
        <v/>
      </c>
      <c r="AR9" s="772" t="str">
        <f>IF(G25="","",LEFT(G25,住戸分類!$A$25))</f>
        <v/>
      </c>
      <c r="AS9" s="985">
        <v>305</v>
      </c>
      <c r="AT9" s="1596"/>
      <c r="AU9" s="771" t="str">
        <f>IF(G30="","",VALUE(RIGHT(G30,LEN(G30)-住戸分類!$A$30)))</f>
        <v/>
      </c>
      <c r="AV9" s="772" t="str">
        <f>IF(G30="","",LEFT(G30,住戸分類!$A$30))</f>
        <v/>
      </c>
      <c r="AW9" s="985">
        <v>380</v>
      </c>
      <c r="AX9" s="1596"/>
      <c r="AY9" s="771" t="str">
        <f>IF(G35="","",VALUE(RIGHT(G35,LEN(G35)-住戸分類!$A$35)))</f>
        <v/>
      </c>
      <c r="AZ9" s="772" t="str">
        <f>IF(G35="","",LEFT(G35,住戸分類!$A$35))</f>
        <v/>
      </c>
      <c r="BA9" s="985">
        <v>455</v>
      </c>
      <c r="BB9" s="1596"/>
      <c r="BC9" s="771" t="str">
        <f>IF(G40="","",VALUE(RIGHT(G40,LEN(G40)-住戸分類!$A$40)))</f>
        <v/>
      </c>
      <c r="BD9" s="772" t="str">
        <f>IF(G40="","",LEFT(G40,住戸分類!$A$40))</f>
        <v/>
      </c>
      <c r="BE9" s="985">
        <v>530</v>
      </c>
      <c r="BF9" s="1596"/>
      <c r="BG9" s="771" t="str">
        <f>IF(G45="","",VALUE(RIGHT(G45,LEN(G45)-住戸分類!$A$45)))</f>
        <v/>
      </c>
      <c r="BH9" s="772" t="str">
        <f>IF(G45="","",LEFT(G45,住戸分類!$A$45))</f>
        <v/>
      </c>
      <c r="BI9" s="985">
        <v>605</v>
      </c>
      <c r="BJ9" s="1596"/>
      <c r="BK9" s="771" t="str">
        <f>IF(G50="","",VALUE(RIGHT(G50,LEN(G50)-住戸分類!$A$50)))</f>
        <v/>
      </c>
      <c r="BL9" s="772" t="str">
        <f>IF(G50="","",LEFT(G50,住戸分類!$A$50))</f>
        <v/>
      </c>
      <c r="BM9" s="985">
        <v>680</v>
      </c>
    </row>
    <row r="10" spans="1:76">
      <c r="A10" s="6"/>
      <c r="C10" s="43" t="str">
        <f>IF(住戸分類!C10="","",住戸分類!$B10&amp;住戸分類!C10)</f>
        <v/>
      </c>
      <c r="D10" s="44" t="str">
        <f>IF(住戸分類!D10="","",住戸分類!$B10&amp;住戸分類!D10)</f>
        <v/>
      </c>
      <c r="E10" s="44" t="str">
        <f>IF(住戸分類!E10="","",住戸分類!$B10&amp;住戸分類!E10)</f>
        <v/>
      </c>
      <c r="F10" s="44" t="str">
        <f>IF(住戸分類!F10="","",住戸分類!$B10&amp;住戸分類!F10)</f>
        <v/>
      </c>
      <c r="G10" s="44" t="str">
        <f>IF(住戸分類!G10="","",住戸分類!$B10&amp;住戸分類!G10)</f>
        <v/>
      </c>
      <c r="H10" s="44" t="str">
        <f>IF(住戸分類!H10="","",住戸分類!$B10&amp;住戸分類!H10)</f>
        <v/>
      </c>
      <c r="I10" s="44" t="str">
        <f>IF(住戸分類!I10="","",住戸分類!$B10&amp;住戸分類!I10)</f>
        <v/>
      </c>
      <c r="J10" s="44" t="str">
        <f>IF(住戸分類!J10="","",住戸分類!$B10&amp;住戸分類!J10)</f>
        <v/>
      </c>
      <c r="K10" s="44" t="str">
        <f>IF(住戸分類!K10="","",住戸分類!$B10&amp;住戸分類!K10)</f>
        <v/>
      </c>
      <c r="L10" s="44" t="str">
        <f>IF(住戸分類!L10="","",住戸分類!$B10&amp;住戸分類!L10)</f>
        <v/>
      </c>
      <c r="M10" s="44" t="str">
        <f>IF(住戸分類!M10="","",住戸分類!$B10&amp;住戸分類!M10)</f>
        <v/>
      </c>
      <c r="N10" s="44" t="str">
        <f>IF(住戸分類!N10="","",住戸分類!$B10&amp;住戸分類!N10)</f>
        <v/>
      </c>
      <c r="O10" s="44" t="str">
        <f>IF(住戸分類!O10="","",住戸分類!$B10&amp;住戸分類!O10)</f>
        <v/>
      </c>
      <c r="P10" s="44" t="str">
        <f>IF(住戸分類!P10="","",住戸分類!$B10&amp;住戸分類!P10)</f>
        <v/>
      </c>
      <c r="Q10" s="45" t="str">
        <f>IF(住戸分類!Q10="","",住戸分類!$B10&amp;住戸分類!Q10)</f>
        <v/>
      </c>
      <c r="R10" s="6"/>
      <c r="S10" s="6">
        <f t="shared" si="5"/>
        <v>6</v>
      </c>
      <c r="T10" s="766" t="str">
        <f t="shared" si="1"/>
        <v/>
      </c>
      <c r="U10" s="766" t="str">
        <f t="shared" si="2"/>
        <v/>
      </c>
      <c r="V10" s="766"/>
      <c r="W10" s="766" t="str">
        <f t="shared" si="3"/>
        <v/>
      </c>
      <c r="X10" s="766" t="str">
        <f t="shared" si="4"/>
        <v/>
      </c>
      <c r="Y10" s="6"/>
      <c r="Z10" s="1596"/>
      <c r="AA10" s="771" t="str">
        <f>IF(H5="","",VALUE(RIGHT(H5,LEN(H5)-住戸分類!$A$5)))</f>
        <v/>
      </c>
      <c r="AB10" s="772" t="str">
        <f>IF(H5="","",LEFT(H5,住戸分類!$A$5))</f>
        <v/>
      </c>
      <c r="AC10" s="985">
        <v>6</v>
      </c>
      <c r="AD10" s="1596"/>
      <c r="AE10" s="766" t="str">
        <f>IF(H10="","",VALUE(RIGHT(H10,LEN(H10)-住戸分類!$A$10)))</f>
        <v/>
      </c>
      <c r="AF10" s="772" t="str">
        <f>IF(H10="","",LEFT(H10,住戸分類!$A$10))</f>
        <v/>
      </c>
      <c r="AG10" s="985">
        <v>81</v>
      </c>
      <c r="AH10" s="1600"/>
      <c r="AI10" s="771" t="str">
        <f>IF(H15="","",VALUE(RIGHT(H15,LEN(H15)-住戸分類!$A$15)))</f>
        <v/>
      </c>
      <c r="AJ10" s="772" t="str">
        <f>IF(H15="","",LEFT(H15,住戸分類!$A$15))</f>
        <v/>
      </c>
      <c r="AK10" s="985">
        <v>156</v>
      </c>
      <c r="AL10" s="1596"/>
      <c r="AM10" s="771" t="str">
        <f>IF(H20="","",VALUE(RIGHT(H20,LEN(H20)-住戸分類!$A$20)))</f>
        <v/>
      </c>
      <c r="AN10" s="772" t="str">
        <f>IF(H20="","",LEFT(H20,住戸分類!$A$20))</f>
        <v/>
      </c>
      <c r="AO10" s="985">
        <v>231</v>
      </c>
      <c r="AP10" s="1596"/>
      <c r="AQ10" s="766" t="str">
        <f>IF(H25="","",VALUE(RIGHT(H25,LEN(H25)-住戸分類!$A$25)))</f>
        <v/>
      </c>
      <c r="AR10" s="772" t="str">
        <f>IF(H25="","",LEFT(H25,住戸分類!$A$25))</f>
        <v/>
      </c>
      <c r="AS10" s="985">
        <v>306</v>
      </c>
      <c r="AT10" s="1596"/>
      <c r="AU10" s="771" t="str">
        <f>IF(H30="","",VALUE(RIGHT(H30,LEN(H30)-住戸分類!$A$30)))</f>
        <v/>
      </c>
      <c r="AV10" s="772" t="str">
        <f>IF(H30="","",LEFT(H30,住戸分類!$A$30))</f>
        <v/>
      </c>
      <c r="AW10" s="985">
        <v>381</v>
      </c>
      <c r="AX10" s="1596"/>
      <c r="AY10" s="771" t="str">
        <f>IF(H35="","",VALUE(RIGHT(H35,LEN(H35)-住戸分類!$A$35)))</f>
        <v/>
      </c>
      <c r="AZ10" s="772" t="str">
        <f>IF(H35="","",LEFT(H35,住戸分類!$A$35))</f>
        <v/>
      </c>
      <c r="BA10" s="985">
        <v>456</v>
      </c>
      <c r="BB10" s="1596"/>
      <c r="BC10" s="771" t="str">
        <f>IF(H40="","",VALUE(RIGHT(H40,LEN(H40)-住戸分類!$A$40)))</f>
        <v/>
      </c>
      <c r="BD10" s="772" t="str">
        <f>IF(H40="","",LEFT(H40,住戸分類!$A$40))</f>
        <v/>
      </c>
      <c r="BE10" s="985">
        <v>531</v>
      </c>
      <c r="BF10" s="1596"/>
      <c r="BG10" s="771" t="str">
        <f>IF(H45="","",VALUE(RIGHT(H45,LEN(H45)-住戸分類!$A$45)))</f>
        <v/>
      </c>
      <c r="BH10" s="772" t="str">
        <f>IF(H45="","",LEFT(H45,住戸分類!$A$45))</f>
        <v/>
      </c>
      <c r="BI10" s="985">
        <v>606</v>
      </c>
      <c r="BJ10" s="1596"/>
      <c r="BK10" s="771" t="str">
        <f>IF(H50="","",VALUE(RIGHT(H50,LEN(H50)-住戸分類!$A$50)))</f>
        <v/>
      </c>
      <c r="BL10" s="772" t="str">
        <f>IF(H50="","",LEFT(H50,住戸分類!$A$50))</f>
        <v/>
      </c>
      <c r="BM10" s="985">
        <v>681</v>
      </c>
    </row>
    <row r="11" spans="1:76">
      <c r="A11" s="6"/>
      <c r="C11" s="43" t="str">
        <f>IF(住戸分類!C11="","",住戸分類!$B11&amp;住戸分類!C11)</f>
        <v/>
      </c>
      <c r="D11" s="44" t="str">
        <f>IF(住戸分類!D11="","",住戸分類!$B11&amp;住戸分類!D11)</f>
        <v/>
      </c>
      <c r="E11" s="44" t="str">
        <f>IF(住戸分類!E11="","",住戸分類!$B11&amp;住戸分類!E11)</f>
        <v/>
      </c>
      <c r="F11" s="44" t="str">
        <f>IF(住戸分類!F11="","",住戸分類!$B11&amp;住戸分類!F11)</f>
        <v/>
      </c>
      <c r="G11" s="44" t="str">
        <f>IF(住戸分類!G11="","",住戸分類!$B11&amp;住戸分類!G11)</f>
        <v/>
      </c>
      <c r="H11" s="44" t="str">
        <f>IF(住戸分類!H11="","",住戸分類!$B11&amp;住戸分類!H11)</f>
        <v/>
      </c>
      <c r="I11" s="44" t="str">
        <f>IF(住戸分類!I11="","",住戸分類!$B11&amp;住戸分類!I11)</f>
        <v/>
      </c>
      <c r="J11" s="44" t="str">
        <f>IF(住戸分類!J11="","",住戸分類!$B11&amp;住戸分類!J11)</f>
        <v/>
      </c>
      <c r="K11" s="44" t="str">
        <f>IF(住戸分類!K11="","",住戸分類!$B11&amp;住戸分類!K11)</f>
        <v/>
      </c>
      <c r="L11" s="44" t="str">
        <f>IF(住戸分類!L11="","",住戸分類!$B11&amp;住戸分類!L11)</f>
        <v/>
      </c>
      <c r="M11" s="44" t="str">
        <f>IF(住戸分類!M11="","",住戸分類!$B11&amp;住戸分類!M11)</f>
        <v/>
      </c>
      <c r="N11" s="44" t="str">
        <f>IF(住戸分類!N11="","",住戸分類!$B11&amp;住戸分類!N11)</f>
        <v/>
      </c>
      <c r="O11" s="44" t="str">
        <f>IF(住戸分類!O11="","",住戸分類!$B11&amp;住戸分類!O11)</f>
        <v/>
      </c>
      <c r="P11" s="44" t="str">
        <f>IF(住戸分類!P11="","",住戸分類!$B11&amp;住戸分類!P11)</f>
        <v/>
      </c>
      <c r="Q11" s="45" t="str">
        <f>IF(住戸分類!Q11="","",住戸分類!$B11&amp;住戸分類!Q11)</f>
        <v/>
      </c>
      <c r="R11" s="6"/>
      <c r="S11" s="6">
        <f t="shared" si="5"/>
        <v>7</v>
      </c>
      <c r="T11" s="766" t="str">
        <f t="shared" si="1"/>
        <v/>
      </c>
      <c r="U11" s="766" t="str">
        <f t="shared" si="2"/>
        <v/>
      </c>
      <c r="V11" s="766"/>
      <c r="W11" s="766" t="str">
        <f t="shared" si="3"/>
        <v/>
      </c>
      <c r="X11" s="766" t="str">
        <f t="shared" si="4"/>
        <v/>
      </c>
      <c r="Y11" s="6"/>
      <c r="Z11" s="1596"/>
      <c r="AA11" s="771" t="str">
        <f>IF(I5="","",VALUE(RIGHT(I5,LEN(I5)-住戸分類!$A$5)))</f>
        <v/>
      </c>
      <c r="AB11" s="772" t="str">
        <f>IF(I5="","",LEFT(I5,住戸分類!$A$5))</f>
        <v/>
      </c>
      <c r="AC11" s="985">
        <v>7</v>
      </c>
      <c r="AD11" s="1596"/>
      <c r="AE11" s="766" t="str">
        <f>IF(I10="","",VALUE(RIGHT(I10,LEN(I10)-住戸分類!$A$10)))</f>
        <v/>
      </c>
      <c r="AF11" s="772" t="str">
        <f>IF(I10="","",LEFT(I10,住戸分類!$A$10))</f>
        <v/>
      </c>
      <c r="AG11" s="985">
        <v>82</v>
      </c>
      <c r="AH11" s="1600"/>
      <c r="AI11" s="771" t="str">
        <f>IF(I15="","",VALUE(RIGHT(I15,LEN(I15)-住戸分類!$A$15)))</f>
        <v/>
      </c>
      <c r="AJ11" s="772" t="str">
        <f>IF(I15="","",LEFT(I15,住戸分類!$A$15))</f>
        <v/>
      </c>
      <c r="AK11" s="985">
        <v>157</v>
      </c>
      <c r="AL11" s="1596"/>
      <c r="AM11" s="771" t="str">
        <f>IF(I20="","",VALUE(RIGHT(I20,LEN(I20)-住戸分類!$A$20)))</f>
        <v/>
      </c>
      <c r="AN11" s="772" t="str">
        <f>IF(I20="","",LEFT(I20,住戸分類!$A$20))</f>
        <v/>
      </c>
      <c r="AO11" s="985">
        <v>232</v>
      </c>
      <c r="AP11" s="1596"/>
      <c r="AQ11" s="766" t="str">
        <f>IF(I25="","",VALUE(RIGHT(I25,LEN(I25)-住戸分類!$A$25)))</f>
        <v/>
      </c>
      <c r="AR11" s="772" t="str">
        <f>IF(I25="","",LEFT(I25,住戸分類!$A$25))</f>
        <v/>
      </c>
      <c r="AS11" s="985">
        <v>307</v>
      </c>
      <c r="AT11" s="1596"/>
      <c r="AU11" s="771" t="str">
        <f>IF(I30="","",VALUE(RIGHT(I30,LEN(I30)-住戸分類!$A$30)))</f>
        <v/>
      </c>
      <c r="AV11" s="772" t="str">
        <f>IF(I30="","",LEFT(I30,住戸分類!$A$30))</f>
        <v/>
      </c>
      <c r="AW11" s="985">
        <v>382</v>
      </c>
      <c r="AX11" s="1596"/>
      <c r="AY11" s="771" t="str">
        <f>IF(I35="","",VALUE(RIGHT(I35,LEN(I35)-住戸分類!$A$35)))</f>
        <v/>
      </c>
      <c r="AZ11" s="772" t="str">
        <f>IF(I35="","",LEFT(I35,住戸分類!$A$35))</f>
        <v/>
      </c>
      <c r="BA11" s="985">
        <v>457</v>
      </c>
      <c r="BB11" s="1596"/>
      <c r="BC11" s="771" t="str">
        <f>IF(I40="","",VALUE(RIGHT(I40,LEN(I40)-住戸分類!$A$40)))</f>
        <v/>
      </c>
      <c r="BD11" s="772" t="str">
        <f>IF(I40="","",LEFT(I40,住戸分類!$A$40))</f>
        <v/>
      </c>
      <c r="BE11" s="985">
        <v>532</v>
      </c>
      <c r="BF11" s="1596"/>
      <c r="BG11" s="771" t="str">
        <f>IF(I45="","",VALUE(RIGHT(I45,LEN(I45)-住戸分類!$A$45)))</f>
        <v/>
      </c>
      <c r="BH11" s="772" t="str">
        <f>IF(I45="","",LEFT(I45,住戸分類!$A$45))</f>
        <v/>
      </c>
      <c r="BI11" s="985">
        <v>607</v>
      </c>
      <c r="BJ11" s="1596"/>
      <c r="BK11" s="771" t="str">
        <f>IF(I50="","",VALUE(RIGHT(I50,LEN(I50)-住戸分類!$A$50)))</f>
        <v/>
      </c>
      <c r="BL11" s="772" t="str">
        <f>IF(I50="","",LEFT(I50,住戸分類!$A$50))</f>
        <v/>
      </c>
      <c r="BM11" s="985">
        <v>682</v>
      </c>
    </row>
    <row r="12" spans="1:76">
      <c r="A12" s="6"/>
      <c r="C12" s="43" t="str">
        <f>IF(住戸分類!C12="","",住戸分類!$B12&amp;住戸分類!C12)</f>
        <v/>
      </c>
      <c r="D12" s="44" t="str">
        <f>IF(住戸分類!D12="","",住戸分類!$B12&amp;住戸分類!D12)</f>
        <v/>
      </c>
      <c r="E12" s="44" t="str">
        <f>IF(住戸分類!E12="","",住戸分類!$B12&amp;住戸分類!E12)</f>
        <v/>
      </c>
      <c r="F12" s="44" t="str">
        <f>IF(住戸分類!F12="","",住戸分類!$B12&amp;住戸分類!F12)</f>
        <v/>
      </c>
      <c r="G12" s="44" t="str">
        <f>IF(住戸分類!G12="","",住戸分類!$B12&amp;住戸分類!G12)</f>
        <v/>
      </c>
      <c r="H12" s="44" t="str">
        <f>IF(住戸分類!H12="","",住戸分類!$B12&amp;住戸分類!H12)</f>
        <v/>
      </c>
      <c r="I12" s="44" t="str">
        <f>IF(住戸分類!I12="","",住戸分類!$B12&amp;住戸分類!I12)</f>
        <v/>
      </c>
      <c r="J12" s="44" t="str">
        <f>IF(住戸分類!J12="","",住戸分類!$B12&amp;住戸分類!J12)</f>
        <v/>
      </c>
      <c r="K12" s="44" t="str">
        <f>IF(住戸分類!K12="","",住戸分類!$B12&amp;住戸分類!K12)</f>
        <v/>
      </c>
      <c r="L12" s="44" t="str">
        <f>IF(住戸分類!L12="","",住戸分類!$B12&amp;住戸分類!L12)</f>
        <v/>
      </c>
      <c r="M12" s="44" t="str">
        <f>IF(住戸分類!M12="","",住戸分類!$B12&amp;住戸分類!M12)</f>
        <v/>
      </c>
      <c r="N12" s="44" t="str">
        <f>IF(住戸分類!N12="","",住戸分類!$B12&amp;住戸分類!N12)</f>
        <v/>
      </c>
      <c r="O12" s="44" t="str">
        <f>IF(住戸分類!O12="","",住戸分類!$B12&amp;住戸分類!O12)</f>
        <v/>
      </c>
      <c r="P12" s="44" t="str">
        <f>IF(住戸分類!P12="","",住戸分類!$B12&amp;住戸分類!P12)</f>
        <v/>
      </c>
      <c r="Q12" s="45" t="str">
        <f>IF(住戸分類!Q12="","",住戸分類!$B12&amp;住戸分類!Q12)</f>
        <v/>
      </c>
      <c r="R12" s="6"/>
      <c r="S12" s="6">
        <f t="shared" si="5"/>
        <v>8</v>
      </c>
      <c r="T12" s="766" t="str">
        <f t="shared" si="1"/>
        <v/>
      </c>
      <c r="U12" s="766" t="str">
        <f t="shared" si="2"/>
        <v/>
      </c>
      <c r="V12" s="766"/>
      <c r="W12" s="766" t="str">
        <f t="shared" si="3"/>
        <v/>
      </c>
      <c r="X12" s="766" t="str">
        <f t="shared" si="4"/>
        <v/>
      </c>
      <c r="Y12" s="6"/>
      <c r="Z12" s="1596"/>
      <c r="AA12" s="771" t="str">
        <f>IF(J5="","",VALUE(RIGHT(J5,LEN(J5)-住戸分類!$A$5)))</f>
        <v/>
      </c>
      <c r="AB12" s="772" t="str">
        <f>IF(J5="","",LEFT(J5,住戸分類!$A$5))</f>
        <v/>
      </c>
      <c r="AC12" s="985">
        <v>8</v>
      </c>
      <c r="AD12" s="1596"/>
      <c r="AE12" s="766" t="str">
        <f>IF(J10="","",VALUE(RIGHT(J10,LEN(J10)-住戸分類!$A$10)))</f>
        <v/>
      </c>
      <c r="AF12" s="772" t="str">
        <f>IF(J10="","",LEFT(J10,住戸分類!$A$10))</f>
        <v/>
      </c>
      <c r="AG12" s="985">
        <v>83</v>
      </c>
      <c r="AH12" s="1600"/>
      <c r="AI12" s="771" t="str">
        <f>IF(J15="","",VALUE(RIGHT(J15,LEN(J15)-住戸分類!$A$15)))</f>
        <v/>
      </c>
      <c r="AJ12" s="772" t="str">
        <f>IF(J15="","",LEFT(J15,住戸分類!$A$15))</f>
        <v/>
      </c>
      <c r="AK12" s="985">
        <v>158</v>
      </c>
      <c r="AL12" s="1596"/>
      <c r="AM12" s="771" t="str">
        <f>IF(J20="","",VALUE(RIGHT(J20,LEN(J20)-住戸分類!$A$20)))</f>
        <v/>
      </c>
      <c r="AN12" s="772" t="str">
        <f>IF(J20="","",LEFT(J20,住戸分類!$A$20))</f>
        <v/>
      </c>
      <c r="AO12" s="985">
        <v>233</v>
      </c>
      <c r="AP12" s="1596"/>
      <c r="AQ12" s="766" t="str">
        <f>IF(J25="","",VALUE(RIGHT(J25,LEN(J25)-住戸分類!$A$25)))</f>
        <v/>
      </c>
      <c r="AR12" s="772" t="str">
        <f>IF(J25="","",LEFT(J25,住戸分類!$A$25))</f>
        <v/>
      </c>
      <c r="AS12" s="985">
        <v>308</v>
      </c>
      <c r="AT12" s="1596"/>
      <c r="AU12" s="771" t="str">
        <f>IF(J30="","",VALUE(RIGHT(J30,LEN(J30)-住戸分類!$A$30)))</f>
        <v/>
      </c>
      <c r="AV12" s="772" t="str">
        <f>IF(J30="","",LEFT(J30,住戸分類!$A$30))</f>
        <v/>
      </c>
      <c r="AW12" s="985">
        <v>383</v>
      </c>
      <c r="AX12" s="1596"/>
      <c r="AY12" s="771" t="str">
        <f>IF(J35="","",VALUE(RIGHT(J35,LEN(J35)-住戸分類!$A$35)))</f>
        <v/>
      </c>
      <c r="AZ12" s="772" t="str">
        <f>IF(J35="","",LEFT(J35,住戸分類!$A$35))</f>
        <v/>
      </c>
      <c r="BA12" s="985">
        <v>458</v>
      </c>
      <c r="BB12" s="1596"/>
      <c r="BC12" s="771" t="str">
        <f>IF(J40="","",VALUE(RIGHT(J40,LEN(J40)-住戸分類!$A$40)))</f>
        <v/>
      </c>
      <c r="BD12" s="772" t="str">
        <f>IF(J40="","",LEFT(J40,住戸分類!$A$40))</f>
        <v/>
      </c>
      <c r="BE12" s="985">
        <v>533</v>
      </c>
      <c r="BF12" s="1596"/>
      <c r="BG12" s="771" t="str">
        <f>IF(J45="","",VALUE(RIGHT(J45,LEN(J45)-住戸分類!$A$45)))</f>
        <v/>
      </c>
      <c r="BH12" s="772" t="str">
        <f>IF(J45="","",LEFT(J45,住戸分類!$A$45))</f>
        <v/>
      </c>
      <c r="BI12" s="985">
        <v>608</v>
      </c>
      <c r="BJ12" s="1596"/>
      <c r="BK12" s="771" t="str">
        <f>IF(J50="","",VALUE(RIGHT(J50,LEN(J50)-住戸分類!$A$50)))</f>
        <v/>
      </c>
      <c r="BL12" s="772" t="str">
        <f>IF(J50="","",LEFT(J50,住戸分類!$A$50))</f>
        <v/>
      </c>
      <c r="BM12" s="985">
        <v>683</v>
      </c>
    </row>
    <row r="13" spans="1:76">
      <c r="A13" s="6"/>
      <c r="C13" s="43" t="str">
        <f>IF(住戸分類!C13="","",住戸分類!$B13&amp;住戸分類!C13)</f>
        <v/>
      </c>
      <c r="D13" s="44" t="str">
        <f>IF(住戸分類!D13="","",住戸分類!$B13&amp;住戸分類!D13)</f>
        <v/>
      </c>
      <c r="E13" s="44" t="str">
        <f>IF(住戸分類!E13="","",住戸分類!$B13&amp;住戸分類!E13)</f>
        <v/>
      </c>
      <c r="F13" s="44" t="str">
        <f>IF(住戸分類!F13="","",住戸分類!$B13&amp;住戸分類!F13)</f>
        <v/>
      </c>
      <c r="G13" s="44" t="str">
        <f>IF(住戸分類!G13="","",住戸分類!$B13&amp;住戸分類!G13)</f>
        <v/>
      </c>
      <c r="H13" s="44" t="str">
        <f>IF(住戸分類!H13="","",住戸分類!$B13&amp;住戸分類!H13)</f>
        <v/>
      </c>
      <c r="I13" s="44" t="str">
        <f>IF(住戸分類!I13="","",住戸分類!$B13&amp;住戸分類!I13)</f>
        <v/>
      </c>
      <c r="J13" s="44" t="str">
        <f>IF(住戸分類!J13="","",住戸分類!$B13&amp;住戸分類!J13)</f>
        <v/>
      </c>
      <c r="K13" s="44" t="str">
        <f>IF(住戸分類!K13="","",住戸分類!$B13&amp;住戸分類!K13)</f>
        <v/>
      </c>
      <c r="L13" s="44" t="str">
        <f>IF(住戸分類!L13="","",住戸分類!$B13&amp;住戸分類!L13)</f>
        <v/>
      </c>
      <c r="M13" s="44" t="str">
        <f>IF(住戸分類!M13="","",住戸分類!$B13&amp;住戸分類!M13)</f>
        <v/>
      </c>
      <c r="N13" s="44" t="str">
        <f>IF(住戸分類!N13="","",住戸分類!$B13&amp;住戸分類!N13)</f>
        <v/>
      </c>
      <c r="O13" s="44" t="str">
        <f>IF(住戸分類!O13="","",住戸分類!$B13&amp;住戸分類!O13)</f>
        <v/>
      </c>
      <c r="P13" s="44" t="str">
        <f>IF(住戸分類!P13="","",住戸分類!$B13&amp;住戸分類!P13)</f>
        <v/>
      </c>
      <c r="Q13" s="45" t="str">
        <f>IF(住戸分類!Q13="","",住戸分類!$B13&amp;住戸分類!Q13)</f>
        <v/>
      </c>
      <c r="R13" s="6"/>
      <c r="S13" s="6">
        <f t="shared" si="5"/>
        <v>9</v>
      </c>
      <c r="T13" s="766" t="str">
        <f t="shared" si="1"/>
        <v/>
      </c>
      <c r="U13" s="766" t="str">
        <f t="shared" si="2"/>
        <v/>
      </c>
      <c r="V13" s="766"/>
      <c r="W13" s="766" t="str">
        <f t="shared" si="3"/>
        <v/>
      </c>
      <c r="X13" s="766" t="str">
        <f t="shared" si="4"/>
        <v/>
      </c>
      <c r="Y13" s="6"/>
      <c r="Z13" s="1596"/>
      <c r="AA13" s="771" t="str">
        <f>IF(K5="","",VALUE(RIGHT(K5,LEN(K5)-住戸分類!$A$5)))</f>
        <v/>
      </c>
      <c r="AB13" s="772" t="str">
        <f>IF(K5="","",LEFT(K5,住戸分類!$A$5))</f>
        <v/>
      </c>
      <c r="AC13" s="985">
        <v>9</v>
      </c>
      <c r="AD13" s="1596"/>
      <c r="AE13" s="766" t="str">
        <f>IF(K10="","",VALUE(RIGHT(K10,LEN(K10)-住戸分類!$A$10)))</f>
        <v/>
      </c>
      <c r="AF13" s="772" t="str">
        <f>IF(K10="","",LEFT(K10,住戸分類!$A$10))</f>
        <v/>
      </c>
      <c r="AG13" s="985">
        <v>84</v>
      </c>
      <c r="AH13" s="1600"/>
      <c r="AI13" s="771" t="str">
        <f>IF(K15="","",VALUE(RIGHT(K15,LEN(K15)-住戸分類!$A$15)))</f>
        <v/>
      </c>
      <c r="AJ13" s="772" t="str">
        <f>IF(K15="","",LEFT(K15,住戸分類!$A$15))</f>
        <v/>
      </c>
      <c r="AK13" s="985">
        <v>159</v>
      </c>
      <c r="AL13" s="1596"/>
      <c r="AM13" s="771" t="str">
        <f>IF(K20="","",VALUE(RIGHT(K20,LEN(K20)-住戸分類!$A$20)))</f>
        <v/>
      </c>
      <c r="AN13" s="772" t="str">
        <f>IF(K20="","",LEFT(K20,住戸分類!$A$20))</f>
        <v/>
      </c>
      <c r="AO13" s="985">
        <v>234</v>
      </c>
      <c r="AP13" s="1596"/>
      <c r="AQ13" s="766" t="str">
        <f>IF(K25="","",VALUE(RIGHT(K25,LEN(K25)-住戸分類!$A$25)))</f>
        <v/>
      </c>
      <c r="AR13" s="772" t="str">
        <f>IF(K25="","",LEFT(K25,住戸分類!$A$25))</f>
        <v/>
      </c>
      <c r="AS13" s="985">
        <v>309</v>
      </c>
      <c r="AT13" s="1596"/>
      <c r="AU13" s="771" t="str">
        <f>IF(K30="","",VALUE(RIGHT(K30,LEN(K30)-住戸分類!$A$30)))</f>
        <v/>
      </c>
      <c r="AV13" s="772" t="str">
        <f>IF(K30="","",LEFT(K30,住戸分類!$A$30))</f>
        <v/>
      </c>
      <c r="AW13" s="985">
        <v>384</v>
      </c>
      <c r="AX13" s="1596"/>
      <c r="AY13" s="771" t="str">
        <f>IF(K35="","",VALUE(RIGHT(K35,LEN(K35)-住戸分類!$A$35)))</f>
        <v/>
      </c>
      <c r="AZ13" s="772" t="str">
        <f>IF(K35="","",LEFT(K35,住戸分類!$A$35))</f>
        <v/>
      </c>
      <c r="BA13" s="985">
        <v>459</v>
      </c>
      <c r="BB13" s="1596"/>
      <c r="BC13" s="771" t="str">
        <f>IF(K40="","",VALUE(RIGHT(K40,LEN(K40)-住戸分類!$A$40)))</f>
        <v/>
      </c>
      <c r="BD13" s="772" t="str">
        <f>IF(K40="","",LEFT(K40,住戸分類!$A$40))</f>
        <v/>
      </c>
      <c r="BE13" s="985">
        <v>534</v>
      </c>
      <c r="BF13" s="1596"/>
      <c r="BG13" s="771" t="str">
        <f>IF(K45="","",VALUE(RIGHT(K45,LEN(K45)-住戸分類!$A$45)))</f>
        <v/>
      </c>
      <c r="BH13" s="772" t="str">
        <f>IF(K45="","",LEFT(K45,住戸分類!$A$45))</f>
        <v/>
      </c>
      <c r="BI13" s="985">
        <v>609</v>
      </c>
      <c r="BJ13" s="1596"/>
      <c r="BK13" s="771" t="str">
        <f>IF(K50="","",VALUE(RIGHT(K50,LEN(K50)-住戸分類!$A$50)))</f>
        <v/>
      </c>
      <c r="BL13" s="772" t="str">
        <f>IF(K50="","",LEFT(K50,住戸分類!$A$50))</f>
        <v/>
      </c>
      <c r="BM13" s="985">
        <v>684</v>
      </c>
    </row>
    <row r="14" spans="1:76">
      <c r="A14" s="6"/>
      <c r="C14" s="43" t="str">
        <f>IF(住戸分類!C14="","",住戸分類!$B14&amp;住戸分類!C14)</f>
        <v/>
      </c>
      <c r="D14" s="44" t="str">
        <f>IF(住戸分類!D14="","",住戸分類!$B14&amp;住戸分類!D14)</f>
        <v/>
      </c>
      <c r="E14" s="44" t="str">
        <f>IF(住戸分類!E14="","",住戸分類!$B14&amp;住戸分類!E14)</f>
        <v/>
      </c>
      <c r="F14" s="44" t="str">
        <f>IF(住戸分類!F14="","",住戸分類!$B14&amp;住戸分類!F14)</f>
        <v/>
      </c>
      <c r="G14" s="44" t="str">
        <f>IF(住戸分類!G14="","",住戸分類!$B14&amp;住戸分類!G14)</f>
        <v/>
      </c>
      <c r="H14" s="44" t="str">
        <f>IF(住戸分類!H14="","",住戸分類!$B14&amp;住戸分類!H14)</f>
        <v/>
      </c>
      <c r="I14" s="44" t="str">
        <f>IF(住戸分類!I14="","",住戸分類!$B14&amp;住戸分類!I14)</f>
        <v/>
      </c>
      <c r="J14" s="44" t="str">
        <f>IF(住戸分類!J14="","",住戸分類!$B14&amp;住戸分類!J14)</f>
        <v/>
      </c>
      <c r="K14" s="44" t="str">
        <f>IF(住戸分類!K14="","",住戸分類!$B14&amp;住戸分類!K14)</f>
        <v/>
      </c>
      <c r="L14" s="44" t="str">
        <f>IF(住戸分類!L14="","",住戸分類!$B14&amp;住戸分類!L14)</f>
        <v/>
      </c>
      <c r="M14" s="44" t="str">
        <f>IF(住戸分類!M14="","",住戸分類!$B14&amp;住戸分類!M14)</f>
        <v/>
      </c>
      <c r="N14" s="44" t="str">
        <f>IF(住戸分類!N14="","",住戸分類!$B14&amp;住戸分類!N14)</f>
        <v/>
      </c>
      <c r="O14" s="44" t="str">
        <f>IF(住戸分類!O14="","",住戸分類!$B14&amp;住戸分類!O14)</f>
        <v/>
      </c>
      <c r="P14" s="44" t="str">
        <f>IF(住戸分類!P14="","",住戸分類!$B14&amp;住戸分類!P14)</f>
        <v/>
      </c>
      <c r="Q14" s="45" t="str">
        <f>IF(住戸分類!Q14="","",住戸分類!$B14&amp;住戸分類!Q14)</f>
        <v/>
      </c>
      <c r="R14" s="6"/>
      <c r="S14" s="6">
        <f t="shared" si="5"/>
        <v>10</v>
      </c>
      <c r="T14" s="766" t="str">
        <f t="shared" si="1"/>
        <v/>
      </c>
      <c r="U14" s="766" t="str">
        <f t="shared" si="2"/>
        <v/>
      </c>
      <c r="V14" s="766"/>
      <c r="W14" s="766" t="str">
        <f t="shared" si="3"/>
        <v/>
      </c>
      <c r="X14" s="766" t="str">
        <f t="shared" si="4"/>
        <v/>
      </c>
      <c r="Y14" s="6"/>
      <c r="Z14" s="1596"/>
      <c r="AA14" s="771" t="str">
        <f>IF(L5="","",VALUE(RIGHT(L5,LEN(L5)-住戸分類!$A$5)))</f>
        <v/>
      </c>
      <c r="AB14" s="772" t="str">
        <f>IF(L5="","",LEFT(L5,住戸分類!$A$5))</f>
        <v/>
      </c>
      <c r="AC14" s="985">
        <v>10</v>
      </c>
      <c r="AD14" s="1596"/>
      <c r="AE14" s="766" t="str">
        <f>IF(L10="","",VALUE(RIGHT(L10,LEN(L10)-住戸分類!$A$10)))</f>
        <v/>
      </c>
      <c r="AF14" s="772" t="str">
        <f>IF(L10="","",LEFT(L10,住戸分類!$A$10))</f>
        <v/>
      </c>
      <c r="AG14" s="985">
        <v>85</v>
      </c>
      <c r="AH14" s="1600"/>
      <c r="AI14" s="771" t="str">
        <f>IF(L15="","",VALUE(RIGHT(L15,LEN(L15)-住戸分類!$A$15)))</f>
        <v/>
      </c>
      <c r="AJ14" s="772" t="str">
        <f>IF(L15="","",LEFT(L15,住戸分類!$A$15))</f>
        <v/>
      </c>
      <c r="AK14" s="985">
        <v>160</v>
      </c>
      <c r="AL14" s="1596"/>
      <c r="AM14" s="771" t="str">
        <f>IF(L20="","",VALUE(RIGHT(L20,LEN(L20)-住戸分類!$A$20)))</f>
        <v/>
      </c>
      <c r="AN14" s="772" t="str">
        <f>IF(L20="","",LEFT(L20,住戸分類!$A$20))</f>
        <v/>
      </c>
      <c r="AO14" s="985">
        <v>235</v>
      </c>
      <c r="AP14" s="1596"/>
      <c r="AQ14" s="766" t="str">
        <f>IF(L25="","",VALUE(RIGHT(L25,LEN(L25)-住戸分類!$A$25)))</f>
        <v/>
      </c>
      <c r="AR14" s="772" t="str">
        <f>IF(L25="","",LEFT(L25,住戸分類!$A$25))</f>
        <v/>
      </c>
      <c r="AS14" s="985">
        <v>310</v>
      </c>
      <c r="AT14" s="1596"/>
      <c r="AU14" s="771" t="str">
        <f>IF(L30="","",VALUE(RIGHT(L30,LEN(L30)-住戸分類!$A$30)))</f>
        <v/>
      </c>
      <c r="AV14" s="772" t="str">
        <f>IF(L30="","",LEFT(L30,住戸分類!$A$30))</f>
        <v/>
      </c>
      <c r="AW14" s="985">
        <v>385</v>
      </c>
      <c r="AX14" s="1596"/>
      <c r="AY14" s="771" t="str">
        <f>IF(L35="","",VALUE(RIGHT(L35,LEN(L35)-住戸分類!$A$35)))</f>
        <v/>
      </c>
      <c r="AZ14" s="772" t="str">
        <f>IF(L35="","",LEFT(L35,住戸分類!$A$35))</f>
        <v/>
      </c>
      <c r="BA14" s="985">
        <v>460</v>
      </c>
      <c r="BB14" s="1596"/>
      <c r="BC14" s="771" t="str">
        <f>IF(L40="","",VALUE(RIGHT(L40,LEN(L40)-住戸分類!$A$40)))</f>
        <v/>
      </c>
      <c r="BD14" s="772" t="str">
        <f>IF(L40="","",LEFT(L40,住戸分類!$A$40))</f>
        <v/>
      </c>
      <c r="BE14" s="985">
        <v>535</v>
      </c>
      <c r="BF14" s="1596"/>
      <c r="BG14" s="771" t="str">
        <f>IF(L45="","",VALUE(RIGHT(L45,LEN(L45)-住戸分類!$A$45)))</f>
        <v/>
      </c>
      <c r="BH14" s="772" t="str">
        <f>IF(L45="","",LEFT(L45,住戸分類!$A$45))</f>
        <v/>
      </c>
      <c r="BI14" s="985">
        <v>610</v>
      </c>
      <c r="BJ14" s="1596"/>
      <c r="BK14" s="771" t="str">
        <f>IF(L50="","",VALUE(RIGHT(L50,LEN(L50)-住戸分類!$A$50)))</f>
        <v/>
      </c>
      <c r="BL14" s="772" t="str">
        <f>IF(L50="","",LEFT(L50,住戸分類!$A$50))</f>
        <v/>
      </c>
      <c r="BM14" s="985">
        <v>685</v>
      </c>
    </row>
    <row r="15" spans="1:76">
      <c r="A15" s="6"/>
      <c r="C15" s="43" t="str">
        <f>IF(住戸分類!C15="","",住戸分類!$B15&amp;住戸分類!C15)</f>
        <v/>
      </c>
      <c r="D15" s="44" t="str">
        <f>IF(住戸分類!D15="","",住戸分類!$B15&amp;住戸分類!D15)</f>
        <v/>
      </c>
      <c r="E15" s="44" t="str">
        <f>IF(住戸分類!E15="","",住戸分類!$B15&amp;住戸分類!E15)</f>
        <v/>
      </c>
      <c r="F15" s="44" t="str">
        <f>IF(住戸分類!F15="","",住戸分類!$B15&amp;住戸分類!F15)</f>
        <v/>
      </c>
      <c r="G15" s="44" t="str">
        <f>IF(住戸分類!G15="","",住戸分類!$B15&amp;住戸分類!G15)</f>
        <v/>
      </c>
      <c r="H15" s="44" t="str">
        <f>IF(住戸分類!H15="","",住戸分類!$B15&amp;住戸分類!H15)</f>
        <v/>
      </c>
      <c r="I15" s="44" t="str">
        <f>IF(住戸分類!I15="","",住戸分類!$B15&amp;住戸分類!I15)</f>
        <v/>
      </c>
      <c r="J15" s="44" t="str">
        <f>IF(住戸分類!J15="","",住戸分類!$B15&amp;住戸分類!J15)</f>
        <v/>
      </c>
      <c r="K15" s="44" t="str">
        <f>IF(住戸分類!K15="","",住戸分類!$B15&amp;住戸分類!K15)</f>
        <v/>
      </c>
      <c r="L15" s="44" t="str">
        <f>IF(住戸分類!L15="","",住戸分類!$B15&amp;住戸分類!L15)</f>
        <v/>
      </c>
      <c r="M15" s="44" t="str">
        <f>IF(住戸分類!M15="","",住戸分類!$B15&amp;住戸分類!M15)</f>
        <v/>
      </c>
      <c r="N15" s="44" t="str">
        <f>IF(住戸分類!N15="","",住戸分類!$B15&amp;住戸分類!N15)</f>
        <v/>
      </c>
      <c r="O15" s="44" t="str">
        <f>IF(住戸分類!O15="","",住戸分類!$B15&amp;住戸分類!O15)</f>
        <v/>
      </c>
      <c r="P15" s="44" t="str">
        <f>IF(住戸分類!P15="","",住戸分類!$B15&amp;住戸分類!P15)</f>
        <v/>
      </c>
      <c r="Q15" s="45" t="str">
        <f>IF(住戸分類!Q15="","",住戸分類!$B15&amp;住戸分類!Q15)</f>
        <v/>
      </c>
      <c r="R15" s="6"/>
      <c r="S15" s="6">
        <f t="shared" si="5"/>
        <v>11</v>
      </c>
      <c r="T15" s="766" t="str">
        <f t="shared" si="1"/>
        <v/>
      </c>
      <c r="U15" s="766" t="str">
        <f t="shared" si="2"/>
        <v/>
      </c>
      <c r="V15" s="766"/>
      <c r="W15" s="766" t="str">
        <f t="shared" si="3"/>
        <v/>
      </c>
      <c r="X15" s="766" t="str">
        <f t="shared" si="4"/>
        <v/>
      </c>
      <c r="Y15" s="6"/>
      <c r="Z15" s="1596"/>
      <c r="AA15" s="771" t="str">
        <f>IF(M5="","",VALUE(RIGHT(M5,LEN(M5)-住戸分類!$A$5)))</f>
        <v/>
      </c>
      <c r="AB15" s="772" t="str">
        <f>IF(M5="","",LEFT(M5,住戸分類!$A$5))</f>
        <v/>
      </c>
      <c r="AC15" s="985">
        <v>11</v>
      </c>
      <c r="AD15" s="1596"/>
      <c r="AE15" s="766" t="str">
        <f>IF(M10="","",VALUE(RIGHT(M10,LEN(M10)-住戸分類!$A$10)))</f>
        <v/>
      </c>
      <c r="AF15" s="772" t="str">
        <f>IF(M10="","",LEFT(M10,住戸分類!$A$10))</f>
        <v/>
      </c>
      <c r="AG15" s="985">
        <v>86</v>
      </c>
      <c r="AH15" s="1600"/>
      <c r="AI15" s="771" t="str">
        <f>IF(M15="","",VALUE(RIGHT(M15,LEN(M15)-住戸分類!$A$15)))</f>
        <v/>
      </c>
      <c r="AJ15" s="772" t="str">
        <f>IF(M15="","",LEFT(M15,住戸分類!$A$15))</f>
        <v/>
      </c>
      <c r="AK15" s="985">
        <v>161</v>
      </c>
      <c r="AL15" s="1596"/>
      <c r="AM15" s="771" t="str">
        <f>IF(M20="","",VALUE(RIGHT(M20,LEN(M20)-住戸分類!$A$20)))</f>
        <v/>
      </c>
      <c r="AN15" s="772" t="str">
        <f>IF(M20="","",LEFT(M20,住戸分類!$A$20))</f>
        <v/>
      </c>
      <c r="AO15" s="985">
        <v>236</v>
      </c>
      <c r="AP15" s="1596"/>
      <c r="AQ15" s="766" t="str">
        <f>IF(M25="","",VALUE(RIGHT(M25,LEN(M25)-住戸分類!$A$25)))</f>
        <v/>
      </c>
      <c r="AR15" s="772" t="str">
        <f>IF(M25="","",LEFT(M25,住戸分類!$A$25))</f>
        <v/>
      </c>
      <c r="AS15" s="985">
        <v>311</v>
      </c>
      <c r="AT15" s="1596"/>
      <c r="AU15" s="771" t="str">
        <f>IF(M30="","",VALUE(RIGHT(M30,LEN(M30)-住戸分類!$A$30)))</f>
        <v/>
      </c>
      <c r="AV15" s="772" t="str">
        <f>IF(M30="","",LEFT(M30,住戸分類!$A$30))</f>
        <v/>
      </c>
      <c r="AW15" s="985">
        <v>386</v>
      </c>
      <c r="AX15" s="1596"/>
      <c r="AY15" s="771" t="str">
        <f>IF(M35="","",VALUE(RIGHT(M35,LEN(M35)-住戸分類!$A$35)))</f>
        <v/>
      </c>
      <c r="AZ15" s="772" t="str">
        <f>IF(M35="","",LEFT(M35,住戸分類!$A$35))</f>
        <v/>
      </c>
      <c r="BA15" s="985">
        <v>461</v>
      </c>
      <c r="BB15" s="1596"/>
      <c r="BC15" s="771" t="str">
        <f>IF(M40="","",VALUE(RIGHT(M40,LEN(M40)-住戸分類!$A$40)))</f>
        <v/>
      </c>
      <c r="BD15" s="772" t="str">
        <f>IF(M40="","",LEFT(M40,住戸分類!$A$40))</f>
        <v/>
      </c>
      <c r="BE15" s="985">
        <v>536</v>
      </c>
      <c r="BF15" s="1596"/>
      <c r="BG15" s="771" t="str">
        <f>IF(M45="","",VALUE(RIGHT(M45,LEN(M45)-住戸分類!$A$45)))</f>
        <v/>
      </c>
      <c r="BH15" s="772" t="str">
        <f>IF(M45="","",LEFT(M45,住戸分類!$A$45))</f>
        <v/>
      </c>
      <c r="BI15" s="985">
        <v>611</v>
      </c>
      <c r="BJ15" s="1596"/>
      <c r="BK15" s="771" t="str">
        <f>IF(M50="","",VALUE(RIGHT(M50,LEN(M50)-住戸分類!$A$50)))</f>
        <v/>
      </c>
      <c r="BL15" s="772" t="str">
        <f>IF(M50="","",LEFT(M50,住戸分類!$A$50))</f>
        <v/>
      </c>
      <c r="BM15" s="985">
        <v>686</v>
      </c>
    </row>
    <row r="16" spans="1:76">
      <c r="A16" s="6"/>
      <c r="C16" s="43" t="str">
        <f>IF(住戸分類!C16="","",住戸分類!B16&amp;住戸分類!C16)</f>
        <v/>
      </c>
      <c r="D16" s="44" t="str">
        <f>IF(住戸分類!D16="","",住戸分類!B16&amp;住戸分類!D16)</f>
        <v/>
      </c>
      <c r="E16" s="44" t="str">
        <f>IF(住戸分類!E16="","",住戸分類!B16&amp;住戸分類!E16)</f>
        <v/>
      </c>
      <c r="F16" s="44" t="str">
        <f>IF(住戸分類!F16="","",住戸分類!B16&amp;住戸分類!F16)</f>
        <v/>
      </c>
      <c r="G16" s="44" t="str">
        <f>IF(住戸分類!G16="","",住戸分類!$B16&amp;住戸分類!G16)</f>
        <v/>
      </c>
      <c r="H16" s="44" t="str">
        <f>IF(住戸分類!H16="","",住戸分類!$B16&amp;住戸分類!H16)</f>
        <v/>
      </c>
      <c r="I16" s="44" t="str">
        <f>IF(住戸分類!I16="","",住戸分類!$B16&amp;住戸分類!I16)</f>
        <v/>
      </c>
      <c r="J16" s="44" t="str">
        <f>IF(住戸分類!J16="","",住戸分類!$B16&amp;住戸分類!J16)</f>
        <v/>
      </c>
      <c r="K16" s="44" t="str">
        <f>IF(住戸分類!K16="","",住戸分類!$B16&amp;住戸分類!K16)</f>
        <v/>
      </c>
      <c r="L16" s="44" t="str">
        <f>IF(住戸分類!L16="","",住戸分類!$B16&amp;住戸分類!L16)</f>
        <v/>
      </c>
      <c r="M16" s="44" t="str">
        <f>IF(住戸分類!M16="","",住戸分類!$B16&amp;住戸分類!M16)</f>
        <v/>
      </c>
      <c r="N16" s="44" t="str">
        <f>IF(住戸分類!N16="","",住戸分類!$B16&amp;住戸分類!N16)</f>
        <v/>
      </c>
      <c r="O16" s="44" t="str">
        <f>IF(住戸分類!O16="","",住戸分類!$B16&amp;住戸分類!O16)</f>
        <v/>
      </c>
      <c r="P16" s="44" t="str">
        <f>IF(住戸分類!P16="","",住戸分類!$B16&amp;住戸分類!P16)</f>
        <v/>
      </c>
      <c r="Q16" s="45" t="str">
        <f>IF(住戸分類!Q16="","",住戸分類!$B16&amp;住戸分類!Q16)</f>
        <v/>
      </c>
      <c r="R16" s="6"/>
      <c r="S16" s="6">
        <f t="shared" si="5"/>
        <v>12</v>
      </c>
      <c r="T16" s="766" t="str">
        <f t="shared" si="1"/>
        <v/>
      </c>
      <c r="U16" s="766" t="str">
        <f t="shared" si="2"/>
        <v/>
      </c>
      <c r="V16" s="766"/>
      <c r="W16" s="766" t="str">
        <f t="shared" si="3"/>
        <v/>
      </c>
      <c r="X16" s="766" t="str">
        <f t="shared" si="4"/>
        <v/>
      </c>
      <c r="Y16" s="6"/>
      <c r="Z16" s="1596"/>
      <c r="AA16" s="771" t="str">
        <f>IF(N5="","",VALUE(RIGHT(N5,LEN(N5)-住戸分類!$A$5)))</f>
        <v/>
      </c>
      <c r="AB16" s="772" t="str">
        <f>IF(N5="","",LEFT(N5,住戸分類!$A$5))</f>
        <v/>
      </c>
      <c r="AC16" s="985">
        <v>12</v>
      </c>
      <c r="AD16" s="1596"/>
      <c r="AE16" s="766" t="str">
        <f>IF(N10="","",VALUE(RIGHT(N10,LEN(N10)-住戸分類!$A$10)))</f>
        <v/>
      </c>
      <c r="AF16" s="772" t="str">
        <f>IF(N10="","",LEFT(N10,住戸分類!$A$10))</f>
        <v/>
      </c>
      <c r="AG16" s="985">
        <v>87</v>
      </c>
      <c r="AH16" s="1600"/>
      <c r="AI16" s="771" t="str">
        <f>IF(N15="","",VALUE(RIGHT(N15,LEN(N15)-住戸分類!$A$15)))</f>
        <v/>
      </c>
      <c r="AJ16" s="772" t="str">
        <f>IF(N15="","",LEFT(N15,住戸分類!$A$15))</f>
        <v/>
      </c>
      <c r="AK16" s="985">
        <v>162</v>
      </c>
      <c r="AL16" s="1596"/>
      <c r="AM16" s="771" t="str">
        <f>IF(N20="","",VALUE(RIGHT(N20,LEN(N20)-住戸分類!$A$20)))</f>
        <v/>
      </c>
      <c r="AN16" s="772" t="str">
        <f>IF(N20="","",LEFT(N20,住戸分類!$A$20))</f>
        <v/>
      </c>
      <c r="AO16" s="985">
        <v>237</v>
      </c>
      <c r="AP16" s="1596"/>
      <c r="AQ16" s="766" t="str">
        <f>IF(N25="","",VALUE(RIGHT(N25,LEN(N25)-住戸分類!$A$25)))</f>
        <v/>
      </c>
      <c r="AR16" s="772" t="str">
        <f>IF(N25="","",LEFT(N25,住戸分類!$A$25))</f>
        <v/>
      </c>
      <c r="AS16" s="985">
        <v>312</v>
      </c>
      <c r="AT16" s="1596"/>
      <c r="AU16" s="771" t="str">
        <f>IF(N30="","",VALUE(RIGHT(N30,LEN(N30)-住戸分類!$A$30)))</f>
        <v/>
      </c>
      <c r="AV16" s="772" t="str">
        <f>IF(N30="","",LEFT(N30,住戸分類!$A$30))</f>
        <v/>
      </c>
      <c r="AW16" s="985">
        <v>387</v>
      </c>
      <c r="AX16" s="1596"/>
      <c r="AY16" s="771" t="str">
        <f>IF(N35="","",VALUE(RIGHT(N35,LEN(N35)-住戸分類!$A$35)))</f>
        <v/>
      </c>
      <c r="AZ16" s="772" t="str">
        <f>IF(N35="","",LEFT(N35,住戸分類!$A$35))</f>
        <v/>
      </c>
      <c r="BA16" s="985">
        <v>462</v>
      </c>
      <c r="BB16" s="1596"/>
      <c r="BC16" s="771" t="str">
        <f>IF(N40="","",VALUE(RIGHT(N40,LEN(N40)-住戸分類!$A$40)))</f>
        <v/>
      </c>
      <c r="BD16" s="772" t="str">
        <f>IF(N40="","",LEFT(N40,住戸分類!$A$40))</f>
        <v/>
      </c>
      <c r="BE16" s="985">
        <v>537</v>
      </c>
      <c r="BF16" s="1596"/>
      <c r="BG16" s="771" t="str">
        <f>IF(N45="","",VALUE(RIGHT(N45,LEN(N45)-住戸分類!$A$45)))</f>
        <v/>
      </c>
      <c r="BH16" s="772" t="str">
        <f>IF(N45="","",LEFT(N45,住戸分類!$A$45))</f>
        <v/>
      </c>
      <c r="BI16" s="985">
        <v>612</v>
      </c>
      <c r="BJ16" s="1596"/>
      <c r="BK16" s="771" t="str">
        <f>IF(N50="","",VALUE(RIGHT(N50,LEN(N50)-住戸分類!$A$50)))</f>
        <v/>
      </c>
      <c r="BL16" s="772" t="str">
        <f>IF(N50="","",LEFT(N50,住戸分類!$A$50))</f>
        <v/>
      </c>
      <c r="BM16" s="985">
        <v>687</v>
      </c>
    </row>
    <row r="17" spans="1:65">
      <c r="A17" s="6"/>
      <c r="C17" s="43" t="str">
        <f>IF(住戸分類!C17="","",住戸分類!$B17&amp;住戸分類!C17)</f>
        <v/>
      </c>
      <c r="D17" s="44" t="str">
        <f>IF(住戸分類!D17="","",住戸分類!$B17&amp;住戸分類!D17)</f>
        <v/>
      </c>
      <c r="E17" s="44" t="str">
        <f>IF(住戸分類!E17="","",住戸分類!$B17&amp;住戸分類!E17)</f>
        <v/>
      </c>
      <c r="F17" s="44" t="str">
        <f>IF(住戸分類!F17="","",住戸分類!$B17&amp;住戸分類!F17)</f>
        <v/>
      </c>
      <c r="G17" s="44" t="str">
        <f>IF(住戸分類!G17="","",住戸分類!$B17&amp;住戸分類!G17)</f>
        <v/>
      </c>
      <c r="H17" s="44" t="str">
        <f>IF(住戸分類!H17="","",住戸分類!$B17&amp;住戸分類!H17)</f>
        <v/>
      </c>
      <c r="I17" s="44" t="str">
        <f>IF(住戸分類!I17="","",住戸分類!$B17&amp;住戸分類!I17)</f>
        <v/>
      </c>
      <c r="J17" s="44" t="str">
        <f>IF(住戸分類!J17="","",住戸分類!$B17&amp;住戸分類!J17)</f>
        <v/>
      </c>
      <c r="K17" s="44" t="str">
        <f>IF(住戸分類!K17="","",住戸分類!$B17&amp;住戸分類!K17)</f>
        <v/>
      </c>
      <c r="L17" s="44" t="str">
        <f>IF(住戸分類!L17="","",住戸分類!$B17&amp;住戸分類!L17)</f>
        <v/>
      </c>
      <c r="M17" s="44" t="str">
        <f>IF(住戸分類!M17="","",住戸分類!$B17&amp;住戸分類!M17)</f>
        <v/>
      </c>
      <c r="N17" s="44" t="str">
        <f>IF(住戸分類!N17="","",住戸分類!$B17&amp;住戸分類!N17)</f>
        <v/>
      </c>
      <c r="O17" s="44" t="str">
        <f>IF(住戸分類!O17="","",住戸分類!$B17&amp;住戸分類!O17)</f>
        <v/>
      </c>
      <c r="P17" s="44" t="str">
        <f>IF(住戸分類!P17="","",住戸分類!$B17&amp;住戸分類!P17)</f>
        <v/>
      </c>
      <c r="Q17" s="45" t="str">
        <f>IF(住戸分類!Q17="","",住戸分類!$B17&amp;住戸分類!Q17)</f>
        <v/>
      </c>
      <c r="R17" s="6"/>
      <c r="S17" s="6">
        <f t="shared" si="5"/>
        <v>13</v>
      </c>
      <c r="T17" s="766" t="str">
        <f t="shared" si="1"/>
        <v/>
      </c>
      <c r="U17" s="766" t="str">
        <f t="shared" si="2"/>
        <v/>
      </c>
      <c r="V17" s="766"/>
      <c r="W17" s="766" t="str">
        <f t="shared" si="3"/>
        <v/>
      </c>
      <c r="X17" s="766" t="str">
        <f t="shared" si="4"/>
        <v/>
      </c>
      <c r="Y17" s="6"/>
      <c r="Z17" s="1596"/>
      <c r="AA17" s="771" t="str">
        <f>IF(O5="","",VALUE(RIGHT(O5,LEN(O5)-住戸分類!$A$5)))</f>
        <v/>
      </c>
      <c r="AB17" s="772" t="str">
        <f>IF(O5="","",LEFT(O5,住戸分類!$A$5))</f>
        <v/>
      </c>
      <c r="AC17" s="985">
        <v>13</v>
      </c>
      <c r="AD17" s="1596"/>
      <c r="AE17" s="766" t="str">
        <f>IF(O10="","",VALUE(RIGHT(O10,LEN(O10)-住戸分類!$A$10)))</f>
        <v/>
      </c>
      <c r="AF17" s="772" t="str">
        <f>IF(O10="","",LEFT(O10,住戸分類!$A$10))</f>
        <v/>
      </c>
      <c r="AG17" s="985">
        <v>88</v>
      </c>
      <c r="AH17" s="1600"/>
      <c r="AI17" s="771" t="str">
        <f>IF(O15="","",VALUE(RIGHT(O15,LEN(O15)-住戸分類!$A$15)))</f>
        <v/>
      </c>
      <c r="AJ17" s="772" t="str">
        <f>IF(O15="","",LEFT(O15,住戸分類!$A$15))</f>
        <v/>
      </c>
      <c r="AK17" s="985">
        <v>163</v>
      </c>
      <c r="AL17" s="1596"/>
      <c r="AM17" s="771" t="str">
        <f>IF(O20="","",VALUE(RIGHT(O20,LEN(O20)-住戸分類!$A$20)))</f>
        <v/>
      </c>
      <c r="AN17" s="772" t="str">
        <f>IF(O20="","",LEFT(O20,住戸分類!$A$20))</f>
        <v/>
      </c>
      <c r="AO17" s="985">
        <v>238</v>
      </c>
      <c r="AP17" s="1596"/>
      <c r="AQ17" s="766" t="str">
        <f>IF(O25="","",VALUE(RIGHT(O25,LEN(O25)-住戸分類!$A$25)))</f>
        <v/>
      </c>
      <c r="AR17" s="772" t="str">
        <f>IF(O25="","",LEFT(O25,住戸分類!$A$25))</f>
        <v/>
      </c>
      <c r="AS17" s="985">
        <v>313</v>
      </c>
      <c r="AT17" s="1596"/>
      <c r="AU17" s="771" t="str">
        <f>IF(O30="","",VALUE(RIGHT(O30,LEN(O30)-住戸分類!$A$30)))</f>
        <v/>
      </c>
      <c r="AV17" s="772" t="str">
        <f>IF(O30="","",LEFT(O30,住戸分類!$A$30))</f>
        <v/>
      </c>
      <c r="AW17" s="985">
        <v>388</v>
      </c>
      <c r="AX17" s="1596"/>
      <c r="AY17" s="771" t="str">
        <f>IF(O35="","",VALUE(RIGHT(O35,LEN(O35)-住戸分類!$A$35)))</f>
        <v/>
      </c>
      <c r="AZ17" s="772" t="str">
        <f>IF(O35="","",LEFT(O35,住戸分類!$A$35))</f>
        <v/>
      </c>
      <c r="BA17" s="985">
        <v>463</v>
      </c>
      <c r="BB17" s="1596"/>
      <c r="BC17" s="771" t="str">
        <f>IF(O40="","",VALUE(RIGHT(O40,LEN(O40)-住戸分類!$A$40)))</f>
        <v/>
      </c>
      <c r="BD17" s="772" t="str">
        <f>IF(O40="","",LEFT(O40,住戸分類!$A$40))</f>
        <v/>
      </c>
      <c r="BE17" s="985">
        <v>538</v>
      </c>
      <c r="BF17" s="1596"/>
      <c r="BG17" s="771" t="str">
        <f>IF(O45="","",VALUE(RIGHT(O45,LEN(O45)-住戸分類!$A$45)))</f>
        <v/>
      </c>
      <c r="BH17" s="772" t="str">
        <f>IF(O45="","",LEFT(O45,住戸分類!$A$45))</f>
        <v/>
      </c>
      <c r="BI17" s="985">
        <v>613</v>
      </c>
      <c r="BJ17" s="1596"/>
      <c r="BK17" s="771" t="str">
        <f>IF(O50="","",VALUE(RIGHT(O50,LEN(O50)-住戸分類!$A$50)))</f>
        <v/>
      </c>
      <c r="BL17" s="772" t="str">
        <f>IF(O50="","",LEFT(O50,住戸分類!$A$50))</f>
        <v/>
      </c>
      <c r="BM17" s="985">
        <v>688</v>
      </c>
    </row>
    <row r="18" spans="1:65">
      <c r="A18" s="6"/>
      <c r="C18" s="43" t="str">
        <f>IF(住戸分類!C18="","",住戸分類!$B18&amp;住戸分類!C18)</f>
        <v/>
      </c>
      <c r="D18" s="44" t="str">
        <f>IF(住戸分類!D18="","",住戸分類!$B18&amp;住戸分類!D18)</f>
        <v/>
      </c>
      <c r="E18" s="44" t="str">
        <f>IF(住戸分類!E18="","",住戸分類!$B18&amp;住戸分類!E18)</f>
        <v/>
      </c>
      <c r="F18" s="44" t="str">
        <f>IF(住戸分類!F18="","",住戸分類!$B18&amp;住戸分類!F18)</f>
        <v/>
      </c>
      <c r="G18" s="44" t="str">
        <f>IF(住戸分類!G18="","",住戸分類!$B18&amp;住戸分類!G18)</f>
        <v/>
      </c>
      <c r="H18" s="44" t="str">
        <f>IF(住戸分類!H18="","",住戸分類!$B18&amp;住戸分類!H18)</f>
        <v/>
      </c>
      <c r="I18" s="44" t="str">
        <f>IF(住戸分類!I18="","",住戸分類!$B18&amp;住戸分類!I18)</f>
        <v/>
      </c>
      <c r="J18" s="44" t="str">
        <f>IF(住戸分類!J18="","",住戸分類!$B18&amp;住戸分類!J18)</f>
        <v/>
      </c>
      <c r="K18" s="44" t="str">
        <f>IF(住戸分類!K18="","",住戸分類!$B18&amp;住戸分類!K18)</f>
        <v/>
      </c>
      <c r="L18" s="44" t="str">
        <f>IF(住戸分類!L18="","",住戸分類!$B18&amp;住戸分類!L18)</f>
        <v/>
      </c>
      <c r="M18" s="44" t="str">
        <f>IF(住戸分類!M18="","",住戸分類!$B18&amp;住戸分類!M18)</f>
        <v/>
      </c>
      <c r="N18" s="44" t="str">
        <f>IF(住戸分類!N18="","",住戸分類!$B18&amp;住戸分類!N18)</f>
        <v/>
      </c>
      <c r="O18" s="44" t="str">
        <f>IF(住戸分類!O18="","",住戸分類!$B18&amp;住戸分類!O18)</f>
        <v/>
      </c>
      <c r="P18" s="44" t="str">
        <f>IF(住戸分類!P18="","",住戸分類!$B18&amp;住戸分類!P18)</f>
        <v/>
      </c>
      <c r="Q18" s="45" t="str">
        <f>IF(住戸分類!Q18="","",住戸分類!$B18&amp;住戸分類!Q18)</f>
        <v/>
      </c>
      <c r="R18" s="6"/>
      <c r="S18" s="6">
        <f t="shared" si="5"/>
        <v>14</v>
      </c>
      <c r="T18" s="766" t="str">
        <f t="shared" si="1"/>
        <v/>
      </c>
      <c r="U18" s="766" t="str">
        <f t="shared" si="2"/>
        <v/>
      </c>
      <c r="V18" s="766"/>
      <c r="W18" s="766" t="str">
        <f t="shared" si="3"/>
        <v/>
      </c>
      <c r="X18" s="766" t="str">
        <f t="shared" si="4"/>
        <v/>
      </c>
      <c r="Y18" s="6"/>
      <c r="Z18" s="1596"/>
      <c r="AA18" s="771" t="str">
        <f>IF(P5="","",VALUE(RIGHT(P5,LEN(P5)-住戸分類!$A$5)))</f>
        <v/>
      </c>
      <c r="AB18" s="772" t="str">
        <f>IF(P5="","",LEFT(P5,住戸分類!$A$5))</f>
        <v/>
      </c>
      <c r="AC18" s="985">
        <v>14</v>
      </c>
      <c r="AD18" s="1596"/>
      <c r="AE18" s="766" t="str">
        <f>IF(P10="","",VALUE(RIGHT(P10,LEN(P10)-住戸分類!$A$10)))</f>
        <v/>
      </c>
      <c r="AF18" s="772" t="str">
        <f>IF(P10="","",LEFT(P10,住戸分類!$A$10))</f>
        <v/>
      </c>
      <c r="AG18" s="985">
        <v>89</v>
      </c>
      <c r="AH18" s="1600"/>
      <c r="AI18" s="771" t="str">
        <f>IF(P15="","",VALUE(RIGHT(P15,LEN(P15)-住戸分類!$A$15)))</f>
        <v/>
      </c>
      <c r="AJ18" s="772" t="str">
        <f>IF(P15="","",LEFT(P15,住戸分類!$A$15))</f>
        <v/>
      </c>
      <c r="AK18" s="985">
        <v>164</v>
      </c>
      <c r="AL18" s="1596"/>
      <c r="AM18" s="771" t="str">
        <f>IF(P20="","",VALUE(RIGHT(P20,LEN(P20)-住戸分類!$A$20)))</f>
        <v/>
      </c>
      <c r="AN18" s="772" t="str">
        <f>IF(P20="","",LEFT(P20,住戸分類!$A$20))</f>
        <v/>
      </c>
      <c r="AO18" s="985">
        <v>239</v>
      </c>
      <c r="AP18" s="1596"/>
      <c r="AQ18" s="766" t="str">
        <f>IF(P25="","",VALUE(RIGHT(P25,LEN(P25)-住戸分類!$A$25)))</f>
        <v/>
      </c>
      <c r="AR18" s="772" t="str">
        <f>IF(P25="","",LEFT(P25,住戸分類!$A$25))</f>
        <v/>
      </c>
      <c r="AS18" s="985">
        <v>314</v>
      </c>
      <c r="AT18" s="1596"/>
      <c r="AU18" s="771" t="str">
        <f>IF(P30="","",VALUE(RIGHT(P30,LEN(P30)-住戸分類!$A$30)))</f>
        <v/>
      </c>
      <c r="AV18" s="772" t="str">
        <f>IF(P30="","",LEFT(P30,住戸分類!$A$30))</f>
        <v/>
      </c>
      <c r="AW18" s="985">
        <v>389</v>
      </c>
      <c r="AX18" s="1596"/>
      <c r="AY18" s="771" t="str">
        <f>IF(P35="","",VALUE(RIGHT(P35,LEN(P35)-住戸分類!$A$35)))</f>
        <v/>
      </c>
      <c r="AZ18" s="772" t="str">
        <f>IF(P35="","",LEFT(P35,住戸分類!$A$35))</f>
        <v/>
      </c>
      <c r="BA18" s="985">
        <v>464</v>
      </c>
      <c r="BB18" s="1596"/>
      <c r="BC18" s="771" t="str">
        <f>IF(P40="","",VALUE(RIGHT(P40,LEN(P40)-住戸分類!$A$40)))</f>
        <v/>
      </c>
      <c r="BD18" s="772" t="str">
        <f>IF(P40="","",LEFT(P40,住戸分類!$A$40))</f>
        <v/>
      </c>
      <c r="BE18" s="985">
        <v>539</v>
      </c>
      <c r="BF18" s="1596"/>
      <c r="BG18" s="771" t="str">
        <f>IF(P45="","",VALUE(RIGHT(P45,LEN(P45)-住戸分類!$A$45)))</f>
        <v/>
      </c>
      <c r="BH18" s="772" t="str">
        <f>IF(P45="","",LEFT(P45,住戸分類!$A$45))</f>
        <v/>
      </c>
      <c r="BI18" s="985">
        <v>614</v>
      </c>
      <c r="BJ18" s="1596"/>
      <c r="BK18" s="771" t="str">
        <f>IF(P50="","",VALUE(RIGHT(P50,LEN(P50)-住戸分類!$A$50)))</f>
        <v/>
      </c>
      <c r="BL18" s="772" t="str">
        <f>IF(P50="","",LEFT(P50,住戸分類!$A$50))</f>
        <v/>
      </c>
      <c r="BM18" s="985">
        <v>689</v>
      </c>
    </row>
    <row r="19" spans="1:65">
      <c r="A19" s="6"/>
      <c r="C19" s="43" t="str">
        <f>IF(住戸分類!C19="","",住戸分類!$B19&amp;住戸分類!C19)</f>
        <v/>
      </c>
      <c r="D19" s="44" t="str">
        <f>IF(住戸分類!D19="","",住戸分類!$B19&amp;住戸分類!D19)</f>
        <v/>
      </c>
      <c r="E19" s="44" t="str">
        <f>IF(住戸分類!E19="","",住戸分類!$B19&amp;住戸分類!E19)</f>
        <v/>
      </c>
      <c r="F19" s="44" t="str">
        <f>IF(住戸分類!F19="","",住戸分類!$B19&amp;住戸分類!F19)</f>
        <v/>
      </c>
      <c r="G19" s="44" t="str">
        <f>IF(住戸分類!G19="","",住戸分類!$B19&amp;住戸分類!G19)</f>
        <v/>
      </c>
      <c r="H19" s="44" t="str">
        <f>IF(住戸分類!H19="","",住戸分類!$B19&amp;住戸分類!H19)</f>
        <v/>
      </c>
      <c r="I19" s="44" t="str">
        <f>IF(住戸分類!I19="","",住戸分類!$B19&amp;住戸分類!I19)</f>
        <v/>
      </c>
      <c r="J19" s="44" t="str">
        <f>IF(住戸分類!J19="","",住戸分類!$B19&amp;住戸分類!J19)</f>
        <v/>
      </c>
      <c r="K19" s="44" t="str">
        <f>IF(住戸分類!K19="","",住戸分類!$B19&amp;住戸分類!K19)</f>
        <v/>
      </c>
      <c r="L19" s="44" t="str">
        <f>IF(住戸分類!L19="","",住戸分類!$B19&amp;住戸分類!L19)</f>
        <v/>
      </c>
      <c r="M19" s="44" t="str">
        <f>IF(住戸分類!M19="","",住戸分類!$B19&amp;住戸分類!M19)</f>
        <v/>
      </c>
      <c r="N19" s="44" t="str">
        <f>IF(住戸分類!N19="","",住戸分類!$B19&amp;住戸分類!N19)</f>
        <v/>
      </c>
      <c r="O19" s="44" t="str">
        <f>IF(住戸分類!O19="","",住戸分類!$B19&amp;住戸分類!O19)</f>
        <v/>
      </c>
      <c r="P19" s="44" t="str">
        <f>IF(住戸分類!P19="","",住戸分類!$B19&amp;住戸分類!P19)</f>
        <v/>
      </c>
      <c r="Q19" s="45" t="str">
        <f>IF(住戸分類!Q19="","",住戸分類!$B19&amp;住戸分類!Q19)</f>
        <v/>
      </c>
      <c r="R19" s="6"/>
      <c r="S19" s="6">
        <f t="shared" si="5"/>
        <v>15</v>
      </c>
      <c r="T19" s="766" t="str">
        <f t="shared" si="1"/>
        <v/>
      </c>
      <c r="U19" s="766" t="str">
        <f t="shared" si="2"/>
        <v/>
      </c>
      <c r="V19" s="766"/>
      <c r="W19" s="766" t="str">
        <f t="shared" si="3"/>
        <v/>
      </c>
      <c r="X19" s="766" t="str">
        <f t="shared" si="4"/>
        <v/>
      </c>
      <c r="Y19" s="6"/>
      <c r="Z19" s="1597"/>
      <c r="AA19" s="773" t="str">
        <f>IF(Q5="","",VALUE(RIGHT(Q5,LEN(Q5)-住戸分類!$A$5)))</f>
        <v/>
      </c>
      <c r="AB19" s="774" t="str">
        <f>IF(Q5="","",LEFT(Q5,住戸分類!$A$5))</f>
        <v/>
      </c>
      <c r="AC19" s="985">
        <v>15</v>
      </c>
      <c r="AD19" s="1597"/>
      <c r="AE19" s="775" t="str">
        <f>IF(Q10="","",VALUE(RIGHT(Q10,LEN(Q10)-住戸分類!$A$10)))</f>
        <v/>
      </c>
      <c r="AF19" s="774" t="str">
        <f>IF(Q10="","",LEFT(Q10,住戸分類!$A$10))</f>
        <v/>
      </c>
      <c r="AG19" s="985">
        <v>90</v>
      </c>
      <c r="AH19" s="2026"/>
      <c r="AI19" s="773" t="str">
        <f>IF(Q15="","",VALUE(RIGHT(Q15,LEN(Q15)-住戸分類!$A$15)))</f>
        <v/>
      </c>
      <c r="AJ19" s="774" t="str">
        <f>IF(Q15="","",LEFT(Q15,住戸分類!$A$15))</f>
        <v/>
      </c>
      <c r="AK19" s="985">
        <v>165</v>
      </c>
      <c r="AL19" s="1597"/>
      <c r="AM19" s="773" t="str">
        <f>IF(Q20="","",VALUE(RIGHT(Q20,LEN(Q20)-住戸分類!$A$20)))</f>
        <v/>
      </c>
      <c r="AN19" s="774" t="str">
        <f>IF(Q20="","",LEFT(Q20,住戸分類!$A$20))</f>
        <v/>
      </c>
      <c r="AO19" s="985">
        <v>240</v>
      </c>
      <c r="AP19" s="1597"/>
      <c r="AQ19" s="775" t="str">
        <f>IF(Q25="","",VALUE(RIGHT(Q25,LEN(Q25)-住戸分類!$A$25)))</f>
        <v/>
      </c>
      <c r="AR19" s="774" t="str">
        <f>IF(Q25="","",LEFT(Q25,住戸分類!$A$25))</f>
        <v/>
      </c>
      <c r="AS19" s="985">
        <v>315</v>
      </c>
      <c r="AT19" s="1597"/>
      <c r="AU19" s="773" t="str">
        <f>IF(Q30="","",VALUE(RIGHT(Q30,LEN(Q30)-住戸分類!$A$30)))</f>
        <v/>
      </c>
      <c r="AV19" s="774" t="str">
        <f>IF(Q30="","",LEFT(Q30,住戸分類!$A$30))</f>
        <v/>
      </c>
      <c r="AW19" s="985">
        <v>390</v>
      </c>
      <c r="AX19" s="1597"/>
      <c r="AY19" s="773" t="str">
        <f>IF(Q35="","",VALUE(RIGHT(Q35,LEN(Q35)-住戸分類!$A$35)))</f>
        <v/>
      </c>
      <c r="AZ19" s="774" t="str">
        <f>IF(Q35="","",LEFT(Q35,住戸分類!$A$35))</f>
        <v/>
      </c>
      <c r="BA19" s="985">
        <v>465</v>
      </c>
      <c r="BB19" s="1597"/>
      <c r="BC19" s="773" t="str">
        <f>IF(Q40="","",VALUE(RIGHT(Q40,LEN(Q40)-住戸分類!$A$40)))</f>
        <v/>
      </c>
      <c r="BD19" s="774" t="str">
        <f>IF(Q40="","",LEFT(Q40,住戸分類!$A$40))</f>
        <v/>
      </c>
      <c r="BE19" s="985">
        <v>540</v>
      </c>
      <c r="BF19" s="1597"/>
      <c r="BG19" s="773" t="str">
        <f>IF(Q45="","",VALUE(RIGHT(Q45,LEN(Q45)-住戸分類!$A$45)))</f>
        <v/>
      </c>
      <c r="BH19" s="774" t="str">
        <f>IF(Q45="","",LEFT(Q45,住戸分類!$A$45))</f>
        <v/>
      </c>
      <c r="BI19" s="985">
        <v>615</v>
      </c>
      <c r="BJ19" s="1597"/>
      <c r="BK19" s="773" t="str">
        <f>IF(Q50="","",VALUE(RIGHT(Q50,LEN(Q50)-住戸分類!$A$50)))</f>
        <v/>
      </c>
      <c r="BL19" s="774" t="str">
        <f>IF(Q50="","",LEFT(Q50,住戸分類!$A$50))</f>
        <v/>
      </c>
      <c r="BM19" s="985">
        <v>690</v>
      </c>
    </row>
    <row r="20" spans="1:65">
      <c r="A20" s="6"/>
      <c r="C20" s="43" t="str">
        <f>IF(住戸分類!C20="","",住戸分類!$B20&amp;住戸分類!C20)</f>
        <v/>
      </c>
      <c r="D20" s="44" t="str">
        <f>IF(住戸分類!D20="","",住戸分類!$B20&amp;住戸分類!D20)</f>
        <v/>
      </c>
      <c r="E20" s="44" t="str">
        <f>IF(住戸分類!E20="","",住戸分類!$B20&amp;住戸分類!E20)</f>
        <v/>
      </c>
      <c r="F20" s="44" t="str">
        <f>IF(住戸分類!F20="","",住戸分類!$B20&amp;住戸分類!F20)</f>
        <v/>
      </c>
      <c r="G20" s="44" t="str">
        <f>IF(住戸分類!G20="","",住戸分類!$B20&amp;住戸分類!G20)</f>
        <v/>
      </c>
      <c r="H20" s="44" t="str">
        <f>IF(住戸分類!H20="","",住戸分類!$B20&amp;住戸分類!H20)</f>
        <v/>
      </c>
      <c r="I20" s="44" t="str">
        <f>IF(住戸分類!I20="","",住戸分類!$B20&amp;住戸分類!I20)</f>
        <v/>
      </c>
      <c r="J20" s="44" t="str">
        <f>IF(住戸分類!J20="","",住戸分類!$B20&amp;住戸分類!J20)</f>
        <v/>
      </c>
      <c r="K20" s="44" t="str">
        <f>IF(住戸分類!K20="","",住戸分類!$B20&amp;住戸分類!K20)</f>
        <v/>
      </c>
      <c r="L20" s="44" t="str">
        <f>IF(住戸分類!L20="","",住戸分類!$B20&amp;住戸分類!L20)</f>
        <v/>
      </c>
      <c r="M20" s="44" t="str">
        <f>IF(住戸分類!M20="","",住戸分類!$B20&amp;住戸分類!M20)</f>
        <v/>
      </c>
      <c r="N20" s="44" t="str">
        <f>IF(住戸分類!N20="","",住戸分類!$B20&amp;住戸分類!N20)</f>
        <v/>
      </c>
      <c r="O20" s="44" t="str">
        <f>IF(住戸分類!O20="","",住戸分類!$B20&amp;住戸分類!O20)</f>
        <v/>
      </c>
      <c r="P20" s="44" t="str">
        <f>IF(住戸分類!P20="","",住戸分類!$B20&amp;住戸分類!P20)</f>
        <v/>
      </c>
      <c r="Q20" s="45" t="str">
        <f>IF(住戸分類!Q20="","",住戸分類!$B20&amp;住戸分類!Q20)</f>
        <v/>
      </c>
      <c r="R20" s="6"/>
      <c r="S20" s="6">
        <f t="shared" si="5"/>
        <v>16</v>
      </c>
      <c r="T20" s="766" t="str">
        <f t="shared" si="1"/>
        <v/>
      </c>
      <c r="U20" s="766" t="str">
        <f t="shared" si="2"/>
        <v/>
      </c>
      <c r="V20" s="766"/>
      <c r="W20" s="766" t="str">
        <f t="shared" si="3"/>
        <v/>
      </c>
      <c r="X20" s="766" t="str">
        <f t="shared" si="4"/>
        <v/>
      </c>
      <c r="Y20" s="6"/>
      <c r="Z20" s="767">
        <f>Z5+1</f>
        <v>2</v>
      </c>
      <c r="AA20" s="769" t="str">
        <f>IF(C6="","",VALUE(RIGHT(C6,LEN(C6)-住戸分類!$A$6)))</f>
        <v/>
      </c>
      <c r="AB20" s="768" t="str">
        <f>IF(C6="","",LEFT(C6,住戸分類!$A$6))</f>
        <v/>
      </c>
      <c r="AC20" s="985">
        <v>16</v>
      </c>
      <c r="AD20" s="776">
        <v>7</v>
      </c>
      <c r="AE20" s="42" t="str">
        <f>IF(C11="","",VALUE(RIGHT(C11,LEN(C11)-住戸分類!$A$11)))</f>
        <v/>
      </c>
      <c r="AF20" s="768" t="str">
        <f>IF(C11="","",LEFT(C11,住戸分類!$A$11))</f>
        <v/>
      </c>
      <c r="AG20" s="985">
        <v>91</v>
      </c>
      <c r="AH20" s="42">
        <v>12</v>
      </c>
      <c r="AI20" s="42" t="str">
        <f>IF(C16="","",VALUE(RIGHT(C16,LEN(C16)-住戸分類!$A$16)))</f>
        <v/>
      </c>
      <c r="AJ20" s="768" t="str">
        <f>IF(C16="","",LEFT(C16,住戸分類!$A$16))</f>
        <v/>
      </c>
      <c r="AK20" s="985">
        <v>166</v>
      </c>
      <c r="AL20" s="42">
        <v>17</v>
      </c>
      <c r="AM20" s="42" t="str">
        <f>IF(C21="","",VALUE(RIGHT(C21,LEN(C21)-住戸分類!$A$21)))</f>
        <v/>
      </c>
      <c r="AN20" s="768" t="str">
        <f>IF(C21="","",LEFT(C21,住戸分類!$A$21))</f>
        <v/>
      </c>
      <c r="AO20" s="985">
        <v>241</v>
      </c>
      <c r="AP20" s="42">
        <v>22</v>
      </c>
      <c r="AQ20" s="42" t="str">
        <f>IF(C26="","",VALUE(RIGHT(C26,LEN(C26)-住戸分類!$A$26)))</f>
        <v/>
      </c>
      <c r="AR20" s="768" t="str">
        <f>IF(C26="","",LEFT(C26,住戸分類!$A$26))</f>
        <v/>
      </c>
      <c r="AS20" s="985">
        <v>316</v>
      </c>
      <c r="AT20" s="42">
        <v>27</v>
      </c>
      <c r="AU20" s="42" t="str">
        <f>IF(C31="","",VALUE(RIGHT(C31,LEN(C31)-住戸分類!$A$31)))</f>
        <v/>
      </c>
      <c r="AV20" s="768" t="str">
        <f>IF(C31="","",LEFT(C31,住戸分類!$A$31))</f>
        <v/>
      </c>
      <c r="AW20" s="985">
        <v>391</v>
      </c>
      <c r="AX20" s="42">
        <v>32</v>
      </c>
      <c r="AY20" s="42" t="str">
        <f>IF(C36="","",VALUE(RIGHT(C36,LEN(C36)-住戸分類!$A$36)))</f>
        <v/>
      </c>
      <c r="AZ20" s="768" t="str">
        <f>IF(C36="","",LEFT(C36,住戸分類!$A$36))</f>
        <v/>
      </c>
      <c r="BA20" s="985">
        <v>466</v>
      </c>
      <c r="BB20" s="42">
        <v>37</v>
      </c>
      <c r="BC20" s="42" t="str">
        <f>IF(C41="","",VALUE(RIGHT(C41,LEN(C41)-住戸分類!$A$41)))</f>
        <v/>
      </c>
      <c r="BD20" s="768" t="str">
        <f>IF(C41="","",LEFT(C41,住戸分類!$A$41))</f>
        <v/>
      </c>
      <c r="BE20" s="985">
        <v>541</v>
      </c>
      <c r="BF20" s="42">
        <v>42</v>
      </c>
      <c r="BG20" s="42" t="str">
        <f>IF(C46="","",VALUE(RIGHT(C46,LEN(C46)-住戸分類!$A$46)))</f>
        <v/>
      </c>
      <c r="BH20" s="768" t="str">
        <f>IF(C46="","",LEFT(C46,住戸分類!$A$46))</f>
        <v/>
      </c>
      <c r="BI20" s="985">
        <v>616</v>
      </c>
      <c r="BJ20" s="42">
        <v>47</v>
      </c>
      <c r="BK20" s="42" t="str">
        <f>IF(C51="","",VALUE(RIGHT(C51,LEN(C51)-住戸分類!$A$51)))</f>
        <v/>
      </c>
      <c r="BL20" s="768" t="str">
        <f>IF(C51="","",LEFT(C51,住戸分類!$A$51))</f>
        <v/>
      </c>
      <c r="BM20" s="985">
        <v>691</v>
      </c>
    </row>
    <row r="21" spans="1:65">
      <c r="A21" s="6"/>
      <c r="C21" s="43" t="str">
        <f>IF(住戸分類!C21="","",住戸分類!$B21&amp;住戸分類!C21)</f>
        <v/>
      </c>
      <c r="D21" s="44" t="str">
        <f>IF(住戸分類!D21="","",住戸分類!$B21&amp;住戸分類!D21)</f>
        <v/>
      </c>
      <c r="E21" s="44" t="str">
        <f>IF(住戸分類!E21="","",住戸分類!$B21&amp;住戸分類!E21)</f>
        <v/>
      </c>
      <c r="F21" s="44" t="str">
        <f>IF(住戸分類!F21="","",住戸分類!$B21&amp;住戸分類!F21)</f>
        <v/>
      </c>
      <c r="G21" s="44" t="str">
        <f>IF(住戸分類!G21="","",住戸分類!$B21&amp;住戸分類!G21)</f>
        <v/>
      </c>
      <c r="H21" s="44" t="str">
        <f>IF(住戸分類!H21="","",住戸分類!$B21&amp;住戸分類!H21)</f>
        <v/>
      </c>
      <c r="I21" s="44" t="str">
        <f>IF(住戸分類!I21="","",住戸分類!$B21&amp;住戸分類!I21)</f>
        <v/>
      </c>
      <c r="J21" s="44" t="str">
        <f>IF(住戸分類!J21="","",住戸分類!$B21&amp;住戸分類!J21)</f>
        <v/>
      </c>
      <c r="K21" s="44" t="str">
        <f>IF(住戸分類!K21="","",住戸分類!$B21&amp;住戸分類!K21)</f>
        <v/>
      </c>
      <c r="L21" s="44" t="str">
        <f>IF(住戸分類!L21="","",住戸分類!$B21&amp;住戸分類!L21)</f>
        <v/>
      </c>
      <c r="M21" s="44" t="str">
        <f>IF(住戸分類!M21="","",住戸分類!$B21&amp;住戸分類!M21)</f>
        <v/>
      </c>
      <c r="N21" s="44" t="str">
        <f>IF(住戸分類!N21="","",住戸分類!$B21&amp;住戸分類!N21)</f>
        <v/>
      </c>
      <c r="O21" s="44" t="str">
        <f>IF(住戸分類!O21="","",住戸分類!$B21&amp;住戸分類!O21)</f>
        <v/>
      </c>
      <c r="P21" s="44" t="str">
        <f>IF(住戸分類!P21="","",住戸分類!$B21&amp;住戸分類!P21)</f>
        <v/>
      </c>
      <c r="Q21" s="45" t="str">
        <f>IF(住戸分類!Q21="","",住戸分類!$B21&amp;住戸分類!Q21)</f>
        <v/>
      </c>
      <c r="R21" s="6"/>
      <c r="S21" s="6">
        <f t="shared" si="5"/>
        <v>17</v>
      </c>
      <c r="T21" s="766" t="str">
        <f t="shared" si="1"/>
        <v/>
      </c>
      <c r="U21" s="766" t="str">
        <f t="shared" si="2"/>
        <v/>
      </c>
      <c r="V21" s="766"/>
      <c r="W21" s="766" t="str">
        <f t="shared" si="3"/>
        <v/>
      </c>
      <c r="X21" s="766" t="str">
        <f t="shared" si="4"/>
        <v/>
      </c>
      <c r="Y21" s="6"/>
      <c r="Z21" s="1595">
        <f>住戸分類!B6</f>
        <v>0</v>
      </c>
      <c r="AA21" s="766" t="str">
        <f>IF(D6="","",VALUE(RIGHT(D6,LEN(D6)-住戸分類!$A$6)))</f>
        <v/>
      </c>
      <c r="AB21" s="772" t="str">
        <f>IF(D6="","",LEFT(D6,住戸分類!$A$6))</f>
        <v/>
      </c>
      <c r="AC21" s="985">
        <v>17</v>
      </c>
      <c r="AD21" s="1600">
        <f>住戸分類!B11</f>
        <v>0</v>
      </c>
      <c r="AE21" s="771" t="str">
        <f>IF(D11="","",VALUE(RIGHT(D11,LEN(D11)-住戸分類!$A$11)))</f>
        <v/>
      </c>
      <c r="AF21" s="772" t="str">
        <f>IF(D11="","",LEFT(D11,住戸分類!$A$11))</f>
        <v/>
      </c>
      <c r="AG21" s="985">
        <v>92</v>
      </c>
      <c r="AH21" s="1598">
        <f>住戸分類!B16</f>
        <v>0</v>
      </c>
      <c r="AI21" s="771" t="str">
        <f>IF(D16="","",VALUE(RIGHT(D16,LEN(D16)-住戸分類!$A$16)))</f>
        <v/>
      </c>
      <c r="AJ21" s="772" t="str">
        <f>IF(D16="","",LEFT(D16,住戸分類!$A$16))</f>
        <v/>
      </c>
      <c r="AK21" s="985">
        <v>167</v>
      </c>
      <c r="AL21" s="1595">
        <f>住戸分類!B21</f>
        <v>0</v>
      </c>
      <c r="AM21" s="771" t="str">
        <f>IF(D21="","",VALUE(RIGHT(D21,LEN(D21)-住戸分類!$A$21)))</f>
        <v/>
      </c>
      <c r="AN21" s="772" t="str">
        <f>IF(D21="","",LEFT(D21,住戸分類!$A$21))</f>
        <v/>
      </c>
      <c r="AO21" s="985">
        <v>242</v>
      </c>
      <c r="AP21" s="1595">
        <f>住戸分類!B26</f>
        <v>0</v>
      </c>
      <c r="AQ21" s="771" t="str">
        <f>IF(D26="","",VALUE(RIGHT(D26,LEN(D26)-住戸分類!$A$26)))</f>
        <v/>
      </c>
      <c r="AR21" s="772" t="str">
        <f>IF(D26="","",LEFT(D26,住戸分類!$A$26))</f>
        <v/>
      </c>
      <c r="AS21" s="985">
        <v>317</v>
      </c>
      <c r="AT21" s="1595">
        <f>住戸分類!B31</f>
        <v>0</v>
      </c>
      <c r="AU21" s="771" t="str">
        <f>IF(D31="","",VALUE(RIGHT(D31,LEN(D31)-住戸分類!$A$31)))</f>
        <v/>
      </c>
      <c r="AV21" s="772" t="str">
        <f>IF(D31="","",LEFT(D31,住戸分類!$A$31))</f>
        <v/>
      </c>
      <c r="AW21" s="985">
        <v>392</v>
      </c>
      <c r="AX21" s="1595">
        <f>住戸分類!B36</f>
        <v>0</v>
      </c>
      <c r="AY21" s="771" t="str">
        <f>IF(D36="","",VALUE(RIGHT(D36,LEN(D36)-住戸分類!$A$36)))</f>
        <v/>
      </c>
      <c r="AZ21" s="772" t="str">
        <f>IF(D36="","",LEFT(D36,住戸分類!$A$36))</f>
        <v/>
      </c>
      <c r="BA21" s="985">
        <v>467</v>
      </c>
      <c r="BB21" s="1595">
        <f>住戸分類!B41</f>
        <v>0</v>
      </c>
      <c r="BC21" s="771" t="str">
        <f>IF(D41="","",VALUE(RIGHT(D41,LEN(D41)-住戸分類!$A$41)))</f>
        <v/>
      </c>
      <c r="BD21" s="772" t="str">
        <f>IF(D41="","",LEFT(D41,住戸分類!$A$41))</f>
        <v/>
      </c>
      <c r="BE21" s="985">
        <v>542</v>
      </c>
      <c r="BF21" s="1595">
        <f>住戸分類!B46</f>
        <v>0</v>
      </c>
      <c r="BG21" s="771" t="str">
        <f>IF(D46="","",VALUE(RIGHT(D46,LEN(D46)-住戸分類!$A$46)))</f>
        <v/>
      </c>
      <c r="BH21" s="772" t="str">
        <f>IF(D46="","",LEFT(D46,住戸分類!$A$46))</f>
        <v/>
      </c>
      <c r="BI21" s="985">
        <v>617</v>
      </c>
      <c r="BJ21" s="1595">
        <f>住戸分類!B51</f>
        <v>0</v>
      </c>
      <c r="BK21" s="771" t="str">
        <f>IF(D51="","",VALUE(RIGHT(D51,LEN(D51)-住戸分類!$A$51)))</f>
        <v/>
      </c>
      <c r="BL21" s="772" t="str">
        <f>IF(D51="","",LEFT(D51,住戸分類!$A$51))</f>
        <v/>
      </c>
      <c r="BM21" s="985">
        <v>692</v>
      </c>
    </row>
    <row r="22" spans="1:65">
      <c r="A22" s="6"/>
      <c r="C22" s="43" t="str">
        <f>IF(住戸分類!C22="","",住戸分類!$B22&amp;住戸分類!C22)</f>
        <v/>
      </c>
      <c r="D22" s="44" t="str">
        <f>IF(住戸分類!D22="","",住戸分類!$B22&amp;住戸分類!D22)</f>
        <v/>
      </c>
      <c r="E22" s="44" t="str">
        <f>IF(住戸分類!E22="","",住戸分類!$B22&amp;住戸分類!E22)</f>
        <v/>
      </c>
      <c r="F22" s="44" t="str">
        <f>IF(住戸分類!F22="","",住戸分類!$B22&amp;住戸分類!F22)</f>
        <v/>
      </c>
      <c r="G22" s="44" t="str">
        <f>IF(住戸分類!G22="","",住戸分類!$B22&amp;住戸分類!G22)</f>
        <v/>
      </c>
      <c r="H22" s="44" t="str">
        <f>IF(住戸分類!H22="","",住戸分類!$B22&amp;住戸分類!H22)</f>
        <v/>
      </c>
      <c r="I22" s="44" t="str">
        <f>IF(住戸分類!I22="","",住戸分類!$B22&amp;住戸分類!I22)</f>
        <v/>
      </c>
      <c r="J22" s="44" t="str">
        <f>IF(住戸分類!J22="","",住戸分類!$B22&amp;住戸分類!J22)</f>
        <v/>
      </c>
      <c r="K22" s="44" t="str">
        <f>IF(住戸分類!K22="","",住戸分類!$B22&amp;住戸分類!K22)</f>
        <v/>
      </c>
      <c r="L22" s="44" t="str">
        <f>IF(住戸分類!L22="","",住戸分類!$B22&amp;住戸分類!L22)</f>
        <v/>
      </c>
      <c r="M22" s="44" t="str">
        <f>IF(住戸分類!M22="","",住戸分類!$B22&amp;住戸分類!M22)</f>
        <v/>
      </c>
      <c r="N22" s="44" t="str">
        <f>IF(住戸分類!N22="","",住戸分類!$B22&amp;住戸分類!N22)</f>
        <v/>
      </c>
      <c r="O22" s="44" t="str">
        <f>IF(住戸分類!O22="","",住戸分類!$B22&amp;住戸分類!O22)</f>
        <v/>
      </c>
      <c r="P22" s="44" t="str">
        <f>IF(住戸分類!P22="","",住戸分類!$B22&amp;住戸分類!P22)</f>
        <v/>
      </c>
      <c r="Q22" s="45" t="str">
        <f>IF(住戸分類!Q22="","",住戸分類!$B22&amp;住戸分類!Q22)</f>
        <v/>
      </c>
      <c r="R22" s="6"/>
      <c r="S22" s="6">
        <f t="shared" si="5"/>
        <v>18</v>
      </c>
      <c r="T22" s="766" t="str">
        <f t="shared" si="1"/>
        <v/>
      </c>
      <c r="U22" s="766" t="str">
        <f t="shared" si="2"/>
        <v/>
      </c>
      <c r="V22" s="766"/>
      <c r="W22" s="766" t="str">
        <f t="shared" si="3"/>
        <v/>
      </c>
      <c r="X22" s="766" t="str">
        <f t="shared" si="4"/>
        <v/>
      </c>
      <c r="Y22" s="6"/>
      <c r="Z22" s="1596"/>
      <c r="AA22" s="766" t="str">
        <f>IF(E6="","",VALUE(RIGHT(E6,LEN(E6)-住戸分類!$A$6)))</f>
        <v/>
      </c>
      <c r="AB22" s="772" t="str">
        <f>IF(E6="","",LEFT(E6,住戸分類!$A$6))</f>
        <v/>
      </c>
      <c r="AC22" s="985">
        <v>18</v>
      </c>
      <c r="AD22" s="1600"/>
      <c r="AE22" s="771" t="str">
        <f>IF(E11="","",VALUE(RIGHT(E11,LEN(E11)-住戸分類!$A$11)))</f>
        <v/>
      </c>
      <c r="AF22" s="772" t="str">
        <f>IF(E11="","",LEFT(E11,住戸分類!$A$11))</f>
        <v/>
      </c>
      <c r="AG22" s="985">
        <v>93</v>
      </c>
      <c r="AH22" s="1600"/>
      <c r="AI22" s="771" t="str">
        <f>IF(E16="","",VALUE(RIGHT(E16,LEN(E16)-住戸分類!$A$16)))</f>
        <v/>
      </c>
      <c r="AJ22" s="772" t="str">
        <f>IF(E16="","",LEFT(E16,住戸分類!$A$16))</f>
        <v/>
      </c>
      <c r="AK22" s="985">
        <v>168</v>
      </c>
      <c r="AL22" s="1596"/>
      <c r="AM22" s="771" t="str">
        <f>IF(E21="","",VALUE(RIGHT(E21,LEN(E21)-住戸分類!$A$21)))</f>
        <v/>
      </c>
      <c r="AN22" s="772" t="str">
        <f>IF(E21="","",LEFT(E21,住戸分類!$A$21))</f>
        <v/>
      </c>
      <c r="AO22" s="985">
        <v>243</v>
      </c>
      <c r="AP22" s="1596"/>
      <c r="AQ22" s="771" t="str">
        <f>IF(E26="","",VALUE(RIGHT(E26,LEN(E26)-住戸分類!$A$26)))</f>
        <v/>
      </c>
      <c r="AR22" s="772" t="str">
        <f>IF(E26="","",LEFT(E26,住戸分類!$A$26))</f>
        <v/>
      </c>
      <c r="AS22" s="985">
        <v>318</v>
      </c>
      <c r="AT22" s="1596"/>
      <c r="AU22" s="771" t="str">
        <f>IF(E31="","",VALUE(RIGHT(E31,LEN(E31)-住戸分類!$A$31)))</f>
        <v/>
      </c>
      <c r="AV22" s="772" t="str">
        <f>IF(E31="","",LEFT(E31,住戸分類!$A$31))</f>
        <v/>
      </c>
      <c r="AW22" s="985">
        <v>393</v>
      </c>
      <c r="AX22" s="1596"/>
      <c r="AY22" s="771" t="str">
        <f>IF(E36="","",VALUE(RIGHT(E36,LEN(E36)-住戸分類!$A$36)))</f>
        <v/>
      </c>
      <c r="AZ22" s="772" t="str">
        <f>IF(E36="","",LEFT(E36,住戸分類!$A$36))</f>
        <v/>
      </c>
      <c r="BA22" s="985">
        <v>468</v>
      </c>
      <c r="BB22" s="1596"/>
      <c r="BC22" s="771" t="str">
        <f>IF(E41="","",VALUE(RIGHT(E41,LEN(E41)-住戸分類!$A$41)))</f>
        <v/>
      </c>
      <c r="BD22" s="772" t="str">
        <f>IF(E41="","",LEFT(E41,住戸分類!$A$41))</f>
        <v/>
      </c>
      <c r="BE22" s="985">
        <v>543</v>
      </c>
      <c r="BF22" s="1596"/>
      <c r="BG22" s="771" t="str">
        <f>IF(E46="","",VALUE(RIGHT(E46,LEN(E46)-住戸分類!$A$46)))</f>
        <v/>
      </c>
      <c r="BH22" s="772" t="str">
        <f>IF(E46="","",LEFT(E46,住戸分類!$A$46))</f>
        <v/>
      </c>
      <c r="BI22" s="985">
        <v>618</v>
      </c>
      <c r="BJ22" s="1596"/>
      <c r="BK22" s="771" t="str">
        <f>IF(E51="","",VALUE(RIGHT(E51,LEN(E51)-住戸分類!$A$51)))</f>
        <v/>
      </c>
      <c r="BL22" s="772" t="str">
        <f>IF(E51="","",LEFT(E51,住戸分類!$A$51))</f>
        <v/>
      </c>
      <c r="BM22" s="985">
        <v>693</v>
      </c>
    </row>
    <row r="23" spans="1:65">
      <c r="A23" s="6"/>
      <c r="C23" s="43" t="str">
        <f>IF(住戸分類!C23="","",住戸分類!$B23&amp;住戸分類!C23)</f>
        <v/>
      </c>
      <c r="D23" s="44" t="str">
        <f>IF(住戸分類!D23="","",住戸分類!$B23&amp;住戸分類!D23)</f>
        <v/>
      </c>
      <c r="E23" s="44" t="str">
        <f>IF(住戸分類!E23="","",住戸分類!$B23&amp;住戸分類!E23)</f>
        <v/>
      </c>
      <c r="F23" s="44" t="str">
        <f>IF(住戸分類!F23="","",住戸分類!$B23&amp;住戸分類!F23)</f>
        <v/>
      </c>
      <c r="G23" s="44" t="str">
        <f>IF(住戸分類!G23="","",住戸分類!$B23&amp;住戸分類!G23)</f>
        <v/>
      </c>
      <c r="H23" s="44" t="str">
        <f>IF(住戸分類!H23="","",住戸分類!$B23&amp;住戸分類!H23)</f>
        <v/>
      </c>
      <c r="I23" s="44" t="str">
        <f>IF(住戸分類!I23="","",住戸分類!$B23&amp;住戸分類!I23)</f>
        <v/>
      </c>
      <c r="J23" s="44" t="str">
        <f>IF(住戸分類!J23="","",住戸分類!$B23&amp;住戸分類!J23)</f>
        <v/>
      </c>
      <c r="K23" s="44" t="str">
        <f>IF(住戸分類!K23="","",住戸分類!$B23&amp;住戸分類!K23)</f>
        <v/>
      </c>
      <c r="L23" s="44" t="str">
        <f>IF(住戸分類!L23="","",住戸分類!$B23&amp;住戸分類!L23)</f>
        <v/>
      </c>
      <c r="M23" s="44" t="str">
        <f>IF(住戸分類!M23="","",住戸分類!$B23&amp;住戸分類!M23)</f>
        <v/>
      </c>
      <c r="N23" s="44" t="str">
        <f>IF(住戸分類!N23="","",住戸分類!$B23&amp;住戸分類!N23)</f>
        <v/>
      </c>
      <c r="O23" s="44" t="str">
        <f>IF(住戸分類!O23="","",住戸分類!$B23&amp;住戸分類!O23)</f>
        <v/>
      </c>
      <c r="P23" s="44" t="str">
        <f>IF(住戸分類!P23="","",住戸分類!$B23&amp;住戸分類!P23)</f>
        <v/>
      </c>
      <c r="Q23" s="45" t="str">
        <f>IF(住戸分類!Q23="","",住戸分類!$B23&amp;住戸分類!Q23)</f>
        <v/>
      </c>
      <c r="R23" s="6"/>
      <c r="S23" s="6">
        <f t="shared" si="5"/>
        <v>19</v>
      </c>
      <c r="T23" s="766" t="str">
        <f t="shared" si="1"/>
        <v/>
      </c>
      <c r="U23" s="766" t="str">
        <f t="shared" si="2"/>
        <v/>
      </c>
      <c r="V23" s="766"/>
      <c r="W23" s="766" t="str">
        <f t="shared" si="3"/>
        <v/>
      </c>
      <c r="X23" s="766" t="str">
        <f t="shared" si="4"/>
        <v/>
      </c>
      <c r="Y23" s="6"/>
      <c r="Z23" s="1596"/>
      <c r="AA23" s="766" t="str">
        <f>IF(F6="","",VALUE(RIGHT(F6,LEN(F6)-住戸分類!$A$6)))</f>
        <v/>
      </c>
      <c r="AB23" s="772" t="str">
        <f>IF(F6="","",LEFT(F6,住戸分類!$A$6))</f>
        <v/>
      </c>
      <c r="AC23" s="985">
        <v>19</v>
      </c>
      <c r="AD23" s="1600"/>
      <c r="AE23" s="771" t="str">
        <f>IF(F11="","",VALUE(RIGHT(F11,LEN(F11)-住戸分類!$A$11)))</f>
        <v/>
      </c>
      <c r="AF23" s="772" t="str">
        <f>IF(F11="","",LEFT(F11,住戸分類!$A$11))</f>
        <v/>
      </c>
      <c r="AG23" s="985">
        <v>94</v>
      </c>
      <c r="AH23" s="1600"/>
      <c r="AI23" s="771" t="str">
        <f>IF(F16="","",VALUE(RIGHT(F16,LEN(F16)-住戸分類!$A$16)))</f>
        <v/>
      </c>
      <c r="AJ23" s="772" t="str">
        <f>IF(F16="","",LEFT(F16,住戸分類!$A$16))</f>
        <v/>
      </c>
      <c r="AK23" s="985">
        <v>169</v>
      </c>
      <c r="AL23" s="1596"/>
      <c r="AM23" s="771" t="str">
        <f>IF(F21="","",VALUE(RIGHT(F21,LEN(F21)-住戸分類!$A$21)))</f>
        <v/>
      </c>
      <c r="AN23" s="772" t="str">
        <f>IF(F21="","",LEFT(F21,住戸分類!$A$21))</f>
        <v/>
      </c>
      <c r="AO23" s="985">
        <v>244</v>
      </c>
      <c r="AP23" s="1596"/>
      <c r="AQ23" s="771" t="str">
        <f>IF(F26="","",VALUE(RIGHT(F26,LEN(F26)-住戸分類!$A$26)))</f>
        <v/>
      </c>
      <c r="AR23" s="772" t="str">
        <f>IF(F26="","",LEFT(F26,住戸分類!$A$26))</f>
        <v/>
      </c>
      <c r="AS23" s="985">
        <v>319</v>
      </c>
      <c r="AT23" s="1596"/>
      <c r="AU23" s="771" t="str">
        <f>IF(F31="","",VALUE(RIGHT(F31,LEN(F31)-住戸分類!$A$31)))</f>
        <v/>
      </c>
      <c r="AV23" s="772" t="str">
        <f>IF(F31="","",LEFT(F31,住戸分類!$A$31))</f>
        <v/>
      </c>
      <c r="AW23" s="985">
        <v>394</v>
      </c>
      <c r="AX23" s="1596"/>
      <c r="AY23" s="771" t="str">
        <f>IF(F36="","",VALUE(RIGHT(F36,LEN(F36)-住戸分類!$A$36)))</f>
        <v/>
      </c>
      <c r="AZ23" s="772" t="str">
        <f>IF(F36="","",LEFT(F36,住戸分類!$A$36))</f>
        <v/>
      </c>
      <c r="BA23" s="985">
        <v>469</v>
      </c>
      <c r="BB23" s="1596"/>
      <c r="BC23" s="771" t="str">
        <f>IF(F41="","",VALUE(RIGHT(F41,LEN(F41)-住戸分類!$A$41)))</f>
        <v/>
      </c>
      <c r="BD23" s="772" t="str">
        <f>IF(F41="","",LEFT(F41,住戸分類!$A$41))</f>
        <v/>
      </c>
      <c r="BE23" s="985">
        <v>544</v>
      </c>
      <c r="BF23" s="1596"/>
      <c r="BG23" s="771" t="str">
        <f>IF(F46="","",VALUE(RIGHT(F46,LEN(F46)-住戸分類!$A$46)))</f>
        <v/>
      </c>
      <c r="BH23" s="772" t="str">
        <f>IF(F46="","",LEFT(F46,住戸分類!$A$46))</f>
        <v/>
      </c>
      <c r="BI23" s="985">
        <v>619</v>
      </c>
      <c r="BJ23" s="1596"/>
      <c r="BK23" s="771" t="str">
        <f>IF(F51="","",VALUE(RIGHT(F51,LEN(F51)-住戸分類!$A$51)))</f>
        <v/>
      </c>
      <c r="BL23" s="772" t="str">
        <f>IF(F51="","",LEFT(F51,住戸分類!$A$51))</f>
        <v/>
      </c>
      <c r="BM23" s="985">
        <v>694</v>
      </c>
    </row>
    <row r="24" spans="1:65">
      <c r="A24" s="6"/>
      <c r="C24" s="43" t="str">
        <f>IF(住戸分類!C24="","",住戸分類!$B24&amp;住戸分類!C24)</f>
        <v/>
      </c>
      <c r="D24" s="44" t="str">
        <f>IF(住戸分類!D24="","",住戸分類!$B24&amp;住戸分類!D24)</f>
        <v/>
      </c>
      <c r="E24" s="44" t="str">
        <f>IF(住戸分類!E24="","",住戸分類!$B24&amp;住戸分類!E24)</f>
        <v/>
      </c>
      <c r="F24" s="44" t="str">
        <f>IF(住戸分類!F24="","",住戸分類!$B24&amp;住戸分類!F24)</f>
        <v/>
      </c>
      <c r="G24" s="44" t="str">
        <f>IF(住戸分類!G24="","",住戸分類!$B24&amp;住戸分類!G24)</f>
        <v/>
      </c>
      <c r="H24" s="44" t="str">
        <f>IF(住戸分類!H24="","",住戸分類!$B24&amp;住戸分類!H24)</f>
        <v/>
      </c>
      <c r="I24" s="44" t="str">
        <f>IF(住戸分類!I24="","",住戸分類!$B24&amp;住戸分類!I24)</f>
        <v/>
      </c>
      <c r="J24" s="44" t="str">
        <f>IF(住戸分類!J24="","",住戸分類!$B24&amp;住戸分類!J24)</f>
        <v/>
      </c>
      <c r="K24" s="44" t="str">
        <f>IF(住戸分類!K24="","",住戸分類!$B24&amp;住戸分類!K24)</f>
        <v/>
      </c>
      <c r="L24" s="44" t="str">
        <f>IF(住戸分類!L24="","",住戸分類!$B24&amp;住戸分類!L24)</f>
        <v/>
      </c>
      <c r="M24" s="44" t="str">
        <f>IF(住戸分類!M24="","",住戸分類!$B24&amp;住戸分類!M24)</f>
        <v/>
      </c>
      <c r="N24" s="44" t="str">
        <f>IF(住戸分類!N24="","",住戸分類!$B24&amp;住戸分類!N24)</f>
        <v/>
      </c>
      <c r="O24" s="44" t="str">
        <f>IF(住戸分類!O24="","",住戸分類!$B24&amp;住戸分類!O24)</f>
        <v/>
      </c>
      <c r="P24" s="44" t="str">
        <f>IF(住戸分類!P24="","",住戸分類!$B24&amp;住戸分類!P24)</f>
        <v/>
      </c>
      <c r="Q24" s="45" t="str">
        <f>IF(住戸分類!Q24="","",住戸分類!$B24&amp;住戸分類!Q24)</f>
        <v/>
      </c>
      <c r="R24" s="6"/>
      <c r="S24" s="6">
        <f t="shared" si="5"/>
        <v>20</v>
      </c>
      <c r="T24" s="766" t="str">
        <f t="shared" si="1"/>
        <v/>
      </c>
      <c r="U24" s="766" t="str">
        <f t="shared" si="2"/>
        <v/>
      </c>
      <c r="V24" s="766"/>
      <c r="W24" s="766" t="str">
        <f t="shared" si="3"/>
        <v/>
      </c>
      <c r="X24" s="766" t="str">
        <f t="shared" si="4"/>
        <v/>
      </c>
      <c r="Y24" s="6"/>
      <c r="Z24" s="1596"/>
      <c r="AA24" s="766" t="str">
        <f>IF(G6="","",VALUE(RIGHT(G6,LEN(G6)-住戸分類!$A$6)))</f>
        <v/>
      </c>
      <c r="AB24" s="772" t="str">
        <f>IF(G6="","",LEFT(G6,住戸分類!$A$6))</f>
        <v/>
      </c>
      <c r="AC24" s="985">
        <v>20</v>
      </c>
      <c r="AD24" s="1600"/>
      <c r="AE24" s="771" t="str">
        <f>IF(G11="","",VALUE(RIGHT(G11,LEN(G11)-住戸分類!$A$11)))</f>
        <v/>
      </c>
      <c r="AF24" s="772" t="str">
        <f>IF(G11="","",LEFT(G11,住戸分類!$A$11))</f>
        <v/>
      </c>
      <c r="AG24" s="985">
        <v>95</v>
      </c>
      <c r="AH24" s="1600"/>
      <c r="AI24" s="771" t="str">
        <f>IF(G16="","",VALUE(RIGHT(G16,LEN(G16)-住戸分類!$A$16)))</f>
        <v/>
      </c>
      <c r="AJ24" s="772" t="str">
        <f>IF(G16="","",LEFT(G16,住戸分類!$A$16))</f>
        <v/>
      </c>
      <c r="AK24" s="985">
        <v>170</v>
      </c>
      <c r="AL24" s="1596"/>
      <c r="AM24" s="771" t="str">
        <f>IF(G21="","",VALUE(RIGHT(G21,LEN(G21)-住戸分類!$A$21)))</f>
        <v/>
      </c>
      <c r="AN24" s="772" t="str">
        <f>IF(G21="","",LEFT(G21,住戸分類!$A$21))</f>
        <v/>
      </c>
      <c r="AO24" s="985">
        <v>245</v>
      </c>
      <c r="AP24" s="1596"/>
      <c r="AQ24" s="771" t="str">
        <f>IF(G26="","",VALUE(RIGHT(G26,LEN(G26)-住戸分類!$A$26)))</f>
        <v/>
      </c>
      <c r="AR24" s="772" t="str">
        <f>IF(G26="","",LEFT(G26,住戸分類!$A$26))</f>
        <v/>
      </c>
      <c r="AS24" s="985">
        <v>320</v>
      </c>
      <c r="AT24" s="1596"/>
      <c r="AU24" s="771" t="str">
        <f>IF(G31="","",VALUE(RIGHT(G31,LEN(G31)-住戸分類!$A$31)))</f>
        <v/>
      </c>
      <c r="AV24" s="772" t="str">
        <f>IF(G31="","",LEFT(G31,住戸分類!$A$31))</f>
        <v/>
      </c>
      <c r="AW24" s="985">
        <v>395</v>
      </c>
      <c r="AX24" s="1596"/>
      <c r="AY24" s="771" t="str">
        <f>IF(G36="","",VALUE(RIGHT(G36,LEN(G36)-住戸分類!$A$36)))</f>
        <v/>
      </c>
      <c r="AZ24" s="772" t="str">
        <f>IF(G36="","",LEFT(G36,住戸分類!$A$36))</f>
        <v/>
      </c>
      <c r="BA24" s="985">
        <v>470</v>
      </c>
      <c r="BB24" s="1596"/>
      <c r="BC24" s="771" t="str">
        <f>IF(G41="","",VALUE(RIGHT(G41,LEN(G41)-住戸分類!$A$41)))</f>
        <v/>
      </c>
      <c r="BD24" s="772" t="str">
        <f>IF(G41="","",LEFT(G41,住戸分類!$A$41))</f>
        <v/>
      </c>
      <c r="BE24" s="985">
        <v>545</v>
      </c>
      <c r="BF24" s="1596"/>
      <c r="BG24" s="771" t="str">
        <f>IF(G46="","",VALUE(RIGHT(G46,LEN(G46)-住戸分類!$A$46)))</f>
        <v/>
      </c>
      <c r="BH24" s="772" t="str">
        <f>IF(G46="","",LEFT(G46,住戸分類!$A$46))</f>
        <v/>
      </c>
      <c r="BI24" s="985">
        <v>620</v>
      </c>
      <c r="BJ24" s="1596"/>
      <c r="BK24" s="771" t="str">
        <f>IF(G51="","",VALUE(RIGHT(G51,LEN(G51)-住戸分類!$A$51)))</f>
        <v/>
      </c>
      <c r="BL24" s="772" t="str">
        <f>IF(G51="","",LEFT(G51,住戸分類!$A$51))</f>
        <v/>
      </c>
      <c r="BM24" s="985">
        <v>695</v>
      </c>
    </row>
    <row r="25" spans="1:65">
      <c r="A25" s="6"/>
      <c r="C25" s="43" t="str">
        <f>IF(住戸分類!C25="","",住戸分類!$B25&amp;住戸分類!C25)</f>
        <v/>
      </c>
      <c r="D25" s="44" t="str">
        <f>IF(住戸分類!D25="","",住戸分類!$B25&amp;住戸分類!D25)</f>
        <v/>
      </c>
      <c r="E25" s="44" t="str">
        <f>IF(住戸分類!E25="","",住戸分類!$B25&amp;住戸分類!E25)</f>
        <v/>
      </c>
      <c r="F25" s="44" t="str">
        <f>IF(住戸分類!F25="","",住戸分類!$B25&amp;住戸分類!F25)</f>
        <v/>
      </c>
      <c r="G25" s="44" t="str">
        <f>IF(住戸分類!G25="","",住戸分類!$B25&amp;住戸分類!G25)</f>
        <v/>
      </c>
      <c r="H25" s="44" t="str">
        <f>IF(住戸分類!H25="","",住戸分類!$B25&amp;住戸分類!H25)</f>
        <v/>
      </c>
      <c r="I25" s="44" t="str">
        <f>IF(住戸分類!I25="","",住戸分類!$B25&amp;住戸分類!I25)</f>
        <v/>
      </c>
      <c r="J25" s="44" t="str">
        <f>IF(住戸分類!J25="","",住戸分類!$B25&amp;住戸分類!J25)</f>
        <v/>
      </c>
      <c r="K25" s="44" t="str">
        <f>IF(住戸分類!K25="","",住戸分類!$B25&amp;住戸分類!K25)</f>
        <v/>
      </c>
      <c r="L25" s="44" t="str">
        <f>IF(住戸分類!L25="","",住戸分類!$B25&amp;住戸分類!L25)</f>
        <v/>
      </c>
      <c r="M25" s="44" t="str">
        <f>IF(住戸分類!M25="","",住戸分類!$B25&amp;住戸分類!M25)</f>
        <v/>
      </c>
      <c r="N25" s="44" t="str">
        <f>IF(住戸分類!N25="","",住戸分類!$B25&amp;住戸分類!N25)</f>
        <v/>
      </c>
      <c r="O25" s="44" t="str">
        <f>IF(住戸分類!O25="","",住戸分類!$B25&amp;住戸分類!O25)</f>
        <v/>
      </c>
      <c r="P25" s="44" t="str">
        <f>IF(住戸分類!P25="","",住戸分類!$B25&amp;住戸分類!P25)</f>
        <v/>
      </c>
      <c r="Q25" s="45" t="str">
        <f>IF(住戸分類!Q25="","",住戸分類!$B25&amp;住戸分類!Q25)</f>
        <v/>
      </c>
      <c r="R25" s="6"/>
      <c r="S25" s="6">
        <f t="shared" si="5"/>
        <v>21</v>
      </c>
      <c r="T25" s="766" t="str">
        <f t="shared" si="1"/>
        <v/>
      </c>
      <c r="U25" s="766" t="str">
        <f t="shared" si="2"/>
        <v/>
      </c>
      <c r="V25" s="766"/>
      <c r="W25" s="766" t="str">
        <f t="shared" si="3"/>
        <v/>
      </c>
      <c r="X25" s="766" t="str">
        <f t="shared" si="4"/>
        <v/>
      </c>
      <c r="Y25" s="6"/>
      <c r="Z25" s="1596"/>
      <c r="AA25" s="766" t="str">
        <f>IF(H6="","",VALUE(RIGHT(H6,LEN(H6)-住戸分類!$A$6)))</f>
        <v/>
      </c>
      <c r="AB25" s="772" t="str">
        <f>IF(H6="","",LEFT(H6,住戸分類!$A$6))</f>
        <v/>
      </c>
      <c r="AC25" s="985">
        <v>21</v>
      </c>
      <c r="AD25" s="1600"/>
      <c r="AE25" s="771" t="str">
        <f>IF(H11="","",VALUE(RIGHT(H11,LEN(H11)-住戸分類!$A$11)))</f>
        <v/>
      </c>
      <c r="AF25" s="772" t="str">
        <f>IF(H11="","",LEFT(H11,住戸分類!$A$11))</f>
        <v/>
      </c>
      <c r="AG25" s="985">
        <v>96</v>
      </c>
      <c r="AH25" s="1600"/>
      <c r="AI25" s="771" t="str">
        <f>IF(H16="","",VALUE(RIGHT(H16,LEN(H16)-住戸分類!$A$16)))</f>
        <v/>
      </c>
      <c r="AJ25" s="772" t="str">
        <f>IF(H16="","",LEFT(H16,住戸分類!$A$16))</f>
        <v/>
      </c>
      <c r="AK25" s="985">
        <v>171</v>
      </c>
      <c r="AL25" s="1596"/>
      <c r="AM25" s="771" t="str">
        <f>IF(H21="","",VALUE(RIGHT(H21,LEN(H21)-住戸分類!$A$21)))</f>
        <v/>
      </c>
      <c r="AN25" s="772" t="str">
        <f>IF(H21="","",LEFT(H21,住戸分類!$A$21))</f>
        <v/>
      </c>
      <c r="AO25" s="985">
        <v>246</v>
      </c>
      <c r="AP25" s="1596"/>
      <c r="AQ25" s="771" t="str">
        <f>IF(H26="","",VALUE(RIGHT(H26,LEN(H26)-住戸分類!$A$26)))</f>
        <v/>
      </c>
      <c r="AR25" s="772" t="str">
        <f>IF(H26="","",LEFT(H26,住戸分類!$A$26))</f>
        <v/>
      </c>
      <c r="AS25" s="985">
        <v>321</v>
      </c>
      <c r="AT25" s="1596"/>
      <c r="AU25" s="771" t="str">
        <f>IF(H31="","",VALUE(RIGHT(H31,LEN(H31)-住戸分類!$A$31)))</f>
        <v/>
      </c>
      <c r="AV25" s="772" t="str">
        <f>IF(H31="","",LEFT(H31,住戸分類!$A$31))</f>
        <v/>
      </c>
      <c r="AW25" s="985">
        <v>396</v>
      </c>
      <c r="AX25" s="1596"/>
      <c r="AY25" s="771" t="str">
        <f>IF(H36="","",VALUE(RIGHT(H36,LEN(H36)-住戸分類!$A$36)))</f>
        <v/>
      </c>
      <c r="AZ25" s="772" t="str">
        <f>IF(H36="","",LEFT(H36,住戸分類!$A$36))</f>
        <v/>
      </c>
      <c r="BA25" s="985">
        <v>471</v>
      </c>
      <c r="BB25" s="1596"/>
      <c r="BC25" s="771" t="str">
        <f>IF(H41="","",VALUE(RIGHT(H41,LEN(H41)-住戸分類!$A$41)))</f>
        <v/>
      </c>
      <c r="BD25" s="772" t="str">
        <f>IF(H41="","",LEFT(H41,住戸分類!$A$41))</f>
        <v/>
      </c>
      <c r="BE25" s="985">
        <v>546</v>
      </c>
      <c r="BF25" s="1596"/>
      <c r="BG25" s="771" t="str">
        <f>IF(H46="","",VALUE(RIGHT(H46,LEN(H46)-住戸分類!$A$46)))</f>
        <v/>
      </c>
      <c r="BH25" s="772" t="str">
        <f>IF(H46="","",LEFT(H46,住戸分類!$A$46))</f>
        <v/>
      </c>
      <c r="BI25" s="985">
        <v>621</v>
      </c>
      <c r="BJ25" s="1596"/>
      <c r="BK25" s="771" t="str">
        <f>IF(H51="","",VALUE(RIGHT(H51,LEN(H51)-住戸分類!$A$51)))</f>
        <v/>
      </c>
      <c r="BL25" s="772" t="str">
        <f>IF(H51="","",LEFT(H51,住戸分類!$A$51))</f>
        <v/>
      </c>
      <c r="BM25" s="985">
        <v>696</v>
      </c>
    </row>
    <row r="26" spans="1:65">
      <c r="A26" s="6"/>
      <c r="C26" s="43" t="str">
        <f>IF(住戸分類!C26="","",住戸分類!$B26&amp;住戸分類!C26)</f>
        <v/>
      </c>
      <c r="D26" s="44" t="str">
        <f>IF(住戸分類!D26="","",住戸分類!$B26&amp;住戸分類!D26)</f>
        <v/>
      </c>
      <c r="E26" s="44" t="str">
        <f>IF(住戸分類!E26="","",住戸分類!$B26&amp;住戸分類!E26)</f>
        <v/>
      </c>
      <c r="F26" s="44" t="str">
        <f>IF(住戸分類!F26="","",住戸分類!$B26&amp;住戸分類!F26)</f>
        <v/>
      </c>
      <c r="G26" s="44" t="str">
        <f>IF(住戸分類!G26="","",住戸分類!$B26&amp;住戸分類!G26)</f>
        <v/>
      </c>
      <c r="H26" s="44" t="str">
        <f>IF(住戸分類!H26="","",住戸分類!$B26&amp;住戸分類!H26)</f>
        <v/>
      </c>
      <c r="I26" s="44" t="str">
        <f>IF(住戸分類!I26="","",住戸分類!$B26&amp;住戸分類!I26)</f>
        <v/>
      </c>
      <c r="J26" s="44" t="str">
        <f>IF(住戸分類!J26="","",住戸分類!$B26&amp;住戸分類!J26)</f>
        <v/>
      </c>
      <c r="K26" s="44" t="str">
        <f>IF(住戸分類!K26="","",住戸分類!$B26&amp;住戸分類!K26)</f>
        <v/>
      </c>
      <c r="L26" s="44" t="str">
        <f>IF(住戸分類!L26="","",住戸分類!$B26&amp;住戸分類!L26)</f>
        <v/>
      </c>
      <c r="M26" s="44" t="str">
        <f>IF(住戸分類!M26="","",住戸分類!$B26&amp;住戸分類!M26)</f>
        <v/>
      </c>
      <c r="N26" s="44" t="str">
        <f>IF(住戸分類!N26="","",住戸分類!$B26&amp;住戸分類!N26)</f>
        <v/>
      </c>
      <c r="O26" s="44" t="str">
        <f>IF(住戸分類!O26="","",住戸分類!$B26&amp;住戸分類!O26)</f>
        <v/>
      </c>
      <c r="P26" s="44" t="str">
        <f>IF(住戸分類!P26="","",住戸分類!$B26&amp;住戸分類!P26)</f>
        <v/>
      </c>
      <c r="Q26" s="45" t="str">
        <f>IF(住戸分類!Q26="","",住戸分類!$B26&amp;住戸分類!Q26)</f>
        <v/>
      </c>
      <c r="R26" s="6"/>
      <c r="S26" s="6">
        <f t="shared" si="5"/>
        <v>22</v>
      </c>
      <c r="T26" s="766" t="str">
        <f t="shared" si="1"/>
        <v/>
      </c>
      <c r="U26" s="766" t="str">
        <f t="shared" si="2"/>
        <v/>
      </c>
      <c r="V26" s="766"/>
      <c r="W26" s="766" t="str">
        <f t="shared" si="3"/>
        <v/>
      </c>
      <c r="X26" s="766" t="str">
        <f t="shared" si="4"/>
        <v/>
      </c>
      <c r="Y26" s="6"/>
      <c r="Z26" s="1596"/>
      <c r="AA26" s="766" t="str">
        <f>IF(I6="","",VALUE(RIGHT(I6,LEN(I6)-住戸分類!$A$6)))</f>
        <v/>
      </c>
      <c r="AB26" s="772" t="str">
        <f>IF(I6="","",LEFT(I6,住戸分類!$A$6))</f>
        <v/>
      </c>
      <c r="AC26" s="985">
        <v>22</v>
      </c>
      <c r="AD26" s="1600"/>
      <c r="AE26" s="771" t="str">
        <f>IF(I11="","",VALUE(RIGHT(I11,LEN(I11)-住戸分類!$A$11)))</f>
        <v/>
      </c>
      <c r="AF26" s="772" t="str">
        <f>IF(I11="","",LEFT(I11,住戸分類!$A$11))</f>
        <v/>
      </c>
      <c r="AG26" s="985">
        <v>97</v>
      </c>
      <c r="AH26" s="1600"/>
      <c r="AI26" s="771" t="str">
        <f>IF(I16="","",VALUE(RIGHT(I16,LEN(I16)-住戸分類!$A$16)))</f>
        <v/>
      </c>
      <c r="AJ26" s="772" t="str">
        <f>IF(I16="","",LEFT(I16,住戸分類!$A$16))</f>
        <v/>
      </c>
      <c r="AK26" s="985">
        <v>172</v>
      </c>
      <c r="AL26" s="1596"/>
      <c r="AM26" s="771" t="str">
        <f>IF(I21="","",VALUE(RIGHT(I21,LEN(I21)-住戸分類!$A$21)))</f>
        <v/>
      </c>
      <c r="AN26" s="772" t="str">
        <f>IF(I21="","",LEFT(I21,住戸分類!$A$21))</f>
        <v/>
      </c>
      <c r="AO26" s="985">
        <v>247</v>
      </c>
      <c r="AP26" s="1596"/>
      <c r="AQ26" s="771" t="str">
        <f>IF(I26="","",VALUE(RIGHT(I26,LEN(I26)-住戸分類!$A$26)))</f>
        <v/>
      </c>
      <c r="AR26" s="772" t="str">
        <f>IF(I26="","",LEFT(I26,住戸分類!$A$26))</f>
        <v/>
      </c>
      <c r="AS26" s="985">
        <v>322</v>
      </c>
      <c r="AT26" s="1596"/>
      <c r="AU26" s="771" t="str">
        <f>IF(I31="","",VALUE(RIGHT(I31,LEN(I31)-住戸分類!$A$31)))</f>
        <v/>
      </c>
      <c r="AV26" s="772" t="str">
        <f>IF(I31="","",LEFT(I31,住戸分類!$A$31))</f>
        <v/>
      </c>
      <c r="AW26" s="985">
        <v>397</v>
      </c>
      <c r="AX26" s="1596"/>
      <c r="AY26" s="771" t="str">
        <f>IF(I36="","",VALUE(RIGHT(I36,LEN(I36)-住戸分類!$A$36)))</f>
        <v/>
      </c>
      <c r="AZ26" s="772" t="str">
        <f>IF(I36="","",LEFT(I36,住戸分類!$A$36))</f>
        <v/>
      </c>
      <c r="BA26" s="985">
        <v>472</v>
      </c>
      <c r="BB26" s="1596"/>
      <c r="BC26" s="771" t="str">
        <f>IF(I41="","",VALUE(RIGHT(I41,LEN(I41)-住戸分類!$A$41)))</f>
        <v/>
      </c>
      <c r="BD26" s="772" t="str">
        <f>IF(I41="","",LEFT(I41,住戸分類!$A$41))</f>
        <v/>
      </c>
      <c r="BE26" s="985">
        <v>547</v>
      </c>
      <c r="BF26" s="1596"/>
      <c r="BG26" s="771" t="str">
        <f>IF(I46="","",VALUE(RIGHT(I46,LEN(I46)-住戸分類!$A$46)))</f>
        <v/>
      </c>
      <c r="BH26" s="772" t="str">
        <f>IF(I46="","",LEFT(I46,住戸分類!$A$46))</f>
        <v/>
      </c>
      <c r="BI26" s="985">
        <v>622</v>
      </c>
      <c r="BJ26" s="1596"/>
      <c r="BK26" s="771" t="str">
        <f>IF(I51="","",VALUE(RIGHT(I51,LEN(I51)-住戸分類!$A$51)))</f>
        <v/>
      </c>
      <c r="BL26" s="772" t="str">
        <f>IF(I51="","",LEFT(I51,住戸分類!$A$51))</f>
        <v/>
      </c>
      <c r="BM26" s="985">
        <v>697</v>
      </c>
    </row>
    <row r="27" spans="1:65">
      <c r="A27" s="6"/>
      <c r="C27" s="43" t="str">
        <f>IF(住戸分類!C27="","",住戸分類!$B27&amp;住戸分類!C27)</f>
        <v/>
      </c>
      <c r="D27" s="44" t="str">
        <f>IF(住戸分類!D27="","",住戸分類!$B27&amp;住戸分類!D27)</f>
        <v/>
      </c>
      <c r="E27" s="44" t="str">
        <f>IF(住戸分類!E27="","",住戸分類!$B27&amp;住戸分類!E27)</f>
        <v/>
      </c>
      <c r="F27" s="44" t="str">
        <f>IF(住戸分類!F27="","",住戸分類!$B27&amp;住戸分類!F27)</f>
        <v/>
      </c>
      <c r="G27" s="44" t="str">
        <f>IF(住戸分類!G27="","",住戸分類!$B27&amp;住戸分類!G27)</f>
        <v/>
      </c>
      <c r="H27" s="44" t="str">
        <f>IF(住戸分類!H27="","",住戸分類!$B27&amp;住戸分類!H27)</f>
        <v/>
      </c>
      <c r="I27" s="44" t="str">
        <f>IF(住戸分類!I27="","",住戸分類!$B27&amp;住戸分類!I27)</f>
        <v/>
      </c>
      <c r="J27" s="44" t="str">
        <f>IF(住戸分類!J27="","",住戸分類!$B27&amp;住戸分類!J27)</f>
        <v/>
      </c>
      <c r="K27" s="44" t="str">
        <f>IF(住戸分類!K27="","",住戸分類!$B27&amp;住戸分類!K27)</f>
        <v/>
      </c>
      <c r="L27" s="44" t="str">
        <f>IF(住戸分類!L27="","",住戸分類!$B27&amp;住戸分類!L27)</f>
        <v/>
      </c>
      <c r="M27" s="44" t="str">
        <f>IF(住戸分類!M27="","",住戸分類!$B27&amp;住戸分類!M27)</f>
        <v/>
      </c>
      <c r="N27" s="44" t="str">
        <f>IF(住戸分類!N27="","",住戸分類!$B27&amp;住戸分類!N27)</f>
        <v/>
      </c>
      <c r="O27" s="44" t="str">
        <f>IF(住戸分類!O27="","",住戸分類!$B27&amp;住戸分類!O27)</f>
        <v/>
      </c>
      <c r="P27" s="44" t="str">
        <f>IF(住戸分類!P27="","",住戸分類!$B27&amp;住戸分類!P27)</f>
        <v/>
      </c>
      <c r="Q27" s="45" t="str">
        <f>IF(住戸分類!Q27="","",住戸分類!$B27&amp;住戸分類!Q27)</f>
        <v/>
      </c>
      <c r="R27" s="6"/>
      <c r="S27" s="6">
        <f t="shared" si="5"/>
        <v>23</v>
      </c>
      <c r="T27" s="766" t="str">
        <f t="shared" si="1"/>
        <v/>
      </c>
      <c r="U27" s="766" t="str">
        <f t="shared" si="2"/>
        <v/>
      </c>
      <c r="V27" s="766"/>
      <c r="W27" s="766" t="str">
        <f t="shared" si="3"/>
        <v/>
      </c>
      <c r="X27" s="766" t="str">
        <f t="shared" si="4"/>
        <v/>
      </c>
      <c r="Y27" s="6"/>
      <c r="Z27" s="1596"/>
      <c r="AA27" s="766" t="str">
        <f>IF(J6="","",VALUE(RIGHT(J6,LEN(J6)-住戸分類!$A$6)))</f>
        <v/>
      </c>
      <c r="AB27" s="772" t="str">
        <f>IF(J6="","",LEFT(J6,住戸分類!$A$6))</f>
        <v/>
      </c>
      <c r="AC27" s="985">
        <v>23</v>
      </c>
      <c r="AD27" s="1600"/>
      <c r="AE27" s="771" t="str">
        <f>IF(J11="","",VALUE(RIGHT(J11,LEN(J11)-住戸分類!$A$11)))</f>
        <v/>
      </c>
      <c r="AF27" s="772" t="str">
        <f>IF(J11="","",LEFT(J11,住戸分類!$A$11))</f>
        <v/>
      </c>
      <c r="AG27" s="985">
        <v>98</v>
      </c>
      <c r="AH27" s="1600"/>
      <c r="AI27" s="771" t="str">
        <f>IF(J16="","",VALUE(RIGHT(J16,LEN(J16)-住戸分類!$A$16)))</f>
        <v/>
      </c>
      <c r="AJ27" s="772" t="str">
        <f>IF(J16="","",LEFT(J16,住戸分類!$A$16))</f>
        <v/>
      </c>
      <c r="AK27" s="985">
        <v>173</v>
      </c>
      <c r="AL27" s="1596"/>
      <c r="AM27" s="771" t="str">
        <f>IF(J21="","",VALUE(RIGHT(J21,LEN(J21)-住戸分類!$A$21)))</f>
        <v/>
      </c>
      <c r="AN27" s="772" t="str">
        <f>IF(J21="","",LEFT(J21,住戸分類!$A$21))</f>
        <v/>
      </c>
      <c r="AO27" s="985">
        <v>248</v>
      </c>
      <c r="AP27" s="1596"/>
      <c r="AQ27" s="771" t="str">
        <f>IF(J26="","",VALUE(RIGHT(J26,LEN(J26)-住戸分類!$A$26)))</f>
        <v/>
      </c>
      <c r="AR27" s="772" t="str">
        <f>IF(J26="","",LEFT(J26,住戸分類!$A$26))</f>
        <v/>
      </c>
      <c r="AS27" s="985">
        <v>323</v>
      </c>
      <c r="AT27" s="1596"/>
      <c r="AU27" s="771" t="str">
        <f>IF(J31="","",VALUE(RIGHT(J31,LEN(J31)-住戸分類!$A$31)))</f>
        <v/>
      </c>
      <c r="AV27" s="772" t="str">
        <f>IF(J31="","",LEFT(J31,住戸分類!$A$31))</f>
        <v/>
      </c>
      <c r="AW27" s="985">
        <v>398</v>
      </c>
      <c r="AX27" s="1596"/>
      <c r="AY27" s="771" t="str">
        <f>IF(J36="","",VALUE(RIGHT(J36,LEN(J36)-住戸分類!$A$36)))</f>
        <v/>
      </c>
      <c r="AZ27" s="772" t="str">
        <f>IF(J36="","",LEFT(J36,住戸分類!$A$36))</f>
        <v/>
      </c>
      <c r="BA27" s="985">
        <v>473</v>
      </c>
      <c r="BB27" s="1596"/>
      <c r="BC27" s="771" t="str">
        <f>IF(J41="","",VALUE(RIGHT(J41,LEN(J41)-住戸分類!$A$41)))</f>
        <v/>
      </c>
      <c r="BD27" s="772" t="str">
        <f>IF(J41="","",LEFT(J41,住戸分類!$A$41))</f>
        <v/>
      </c>
      <c r="BE27" s="985">
        <v>548</v>
      </c>
      <c r="BF27" s="1596"/>
      <c r="BG27" s="771" t="str">
        <f>IF(J46="","",VALUE(RIGHT(J46,LEN(J46)-住戸分類!$A$46)))</f>
        <v/>
      </c>
      <c r="BH27" s="772" t="str">
        <f>IF(J46="","",LEFT(J46,住戸分類!$A$46))</f>
        <v/>
      </c>
      <c r="BI27" s="985">
        <v>623</v>
      </c>
      <c r="BJ27" s="1596"/>
      <c r="BK27" s="771" t="str">
        <f>IF(J51="","",VALUE(RIGHT(J51,LEN(J51)-住戸分類!$A$51)))</f>
        <v/>
      </c>
      <c r="BL27" s="772" t="str">
        <f>IF(J51="","",LEFT(J51,住戸分類!$A$51))</f>
        <v/>
      </c>
      <c r="BM27" s="985">
        <v>698</v>
      </c>
    </row>
    <row r="28" spans="1:65">
      <c r="A28" s="6"/>
      <c r="C28" s="43" t="str">
        <f>IF(住戸分類!C28="","",住戸分類!$B28&amp;住戸分類!C28)</f>
        <v/>
      </c>
      <c r="D28" s="44" t="str">
        <f>IF(住戸分類!D28="","",住戸分類!$B28&amp;住戸分類!D28)</f>
        <v/>
      </c>
      <c r="E28" s="44" t="str">
        <f>IF(住戸分類!E28="","",住戸分類!$B28&amp;住戸分類!E28)</f>
        <v/>
      </c>
      <c r="F28" s="44" t="str">
        <f>IF(住戸分類!F28="","",住戸分類!$B28&amp;住戸分類!F28)</f>
        <v/>
      </c>
      <c r="G28" s="44" t="str">
        <f>IF(住戸分類!G28="","",住戸分類!$B28&amp;住戸分類!G28)</f>
        <v/>
      </c>
      <c r="H28" s="44" t="str">
        <f>IF(住戸分類!H28="","",住戸分類!$B28&amp;住戸分類!H28)</f>
        <v/>
      </c>
      <c r="I28" s="44" t="str">
        <f>IF(住戸分類!I28="","",住戸分類!$B28&amp;住戸分類!I28)</f>
        <v/>
      </c>
      <c r="J28" s="44" t="str">
        <f>IF(住戸分類!J28="","",住戸分類!$B28&amp;住戸分類!J28)</f>
        <v/>
      </c>
      <c r="K28" s="44" t="str">
        <f>IF(住戸分類!K28="","",住戸分類!$B28&amp;住戸分類!K28)</f>
        <v/>
      </c>
      <c r="L28" s="44" t="str">
        <f>IF(住戸分類!L28="","",住戸分類!$B28&amp;住戸分類!L28)</f>
        <v/>
      </c>
      <c r="M28" s="44" t="str">
        <f>IF(住戸分類!M28="","",住戸分類!$B28&amp;住戸分類!M28)</f>
        <v/>
      </c>
      <c r="N28" s="44" t="str">
        <f>IF(住戸分類!N28="","",住戸分類!$B28&amp;住戸分類!N28)</f>
        <v/>
      </c>
      <c r="O28" s="44" t="str">
        <f>IF(住戸分類!O28="","",住戸分類!$B28&amp;住戸分類!O28)</f>
        <v/>
      </c>
      <c r="P28" s="44" t="str">
        <f>IF(住戸分類!P28="","",住戸分類!$B28&amp;住戸分類!P28)</f>
        <v/>
      </c>
      <c r="Q28" s="45" t="str">
        <f>IF(住戸分類!Q28="","",住戸分類!$B28&amp;住戸分類!Q28)</f>
        <v/>
      </c>
      <c r="R28" s="6"/>
      <c r="S28" s="6">
        <f t="shared" si="5"/>
        <v>24</v>
      </c>
      <c r="T28" s="766" t="str">
        <f t="shared" si="1"/>
        <v/>
      </c>
      <c r="U28" s="766" t="str">
        <f t="shared" si="2"/>
        <v/>
      </c>
      <c r="V28" s="766"/>
      <c r="W28" s="766" t="str">
        <f t="shared" si="3"/>
        <v/>
      </c>
      <c r="X28" s="766" t="str">
        <f t="shared" si="4"/>
        <v/>
      </c>
      <c r="Y28" s="6"/>
      <c r="Z28" s="1596"/>
      <c r="AA28" s="766" t="str">
        <f>IF(K6="","",VALUE(RIGHT(K6,LEN(K6)-住戸分類!$A$6)))</f>
        <v/>
      </c>
      <c r="AB28" s="772" t="str">
        <f>IF(K6="","",LEFT(K6,住戸分類!$A$6))</f>
        <v/>
      </c>
      <c r="AC28" s="985">
        <v>24</v>
      </c>
      <c r="AD28" s="1600"/>
      <c r="AE28" s="771" t="str">
        <f>IF(K11="","",VALUE(RIGHT(K11,LEN(K11)-住戸分類!$A$11)))</f>
        <v/>
      </c>
      <c r="AF28" s="772" t="str">
        <f>IF(K11="","",LEFT(K11,住戸分類!$A$11))</f>
        <v/>
      </c>
      <c r="AG28" s="985">
        <v>99</v>
      </c>
      <c r="AH28" s="1600"/>
      <c r="AI28" s="771" t="str">
        <f>IF(K16="","",VALUE(RIGHT(K16,LEN(K16)-住戸分類!$A$16)))</f>
        <v/>
      </c>
      <c r="AJ28" s="772" t="str">
        <f>IF(K16="","",LEFT(K16,住戸分類!$A$16))</f>
        <v/>
      </c>
      <c r="AK28" s="985">
        <v>174</v>
      </c>
      <c r="AL28" s="1596"/>
      <c r="AM28" s="771" t="str">
        <f>IF(K21="","",VALUE(RIGHT(K21,LEN(K21)-住戸分類!$A$21)))</f>
        <v/>
      </c>
      <c r="AN28" s="772" t="str">
        <f>IF(K21="","",LEFT(K21,住戸分類!$A$21))</f>
        <v/>
      </c>
      <c r="AO28" s="985">
        <v>249</v>
      </c>
      <c r="AP28" s="1596"/>
      <c r="AQ28" s="771" t="str">
        <f>IF(K26="","",VALUE(RIGHT(K26,LEN(K26)-住戸分類!$A$26)))</f>
        <v/>
      </c>
      <c r="AR28" s="772" t="str">
        <f>IF(K26="","",LEFT(K26,住戸分類!$A$26))</f>
        <v/>
      </c>
      <c r="AS28" s="985">
        <v>324</v>
      </c>
      <c r="AT28" s="1596"/>
      <c r="AU28" s="771" t="str">
        <f>IF(K31="","",VALUE(RIGHT(K31,LEN(K31)-住戸分類!$A$31)))</f>
        <v/>
      </c>
      <c r="AV28" s="772" t="str">
        <f>IF(K31="","",LEFT(K31,住戸分類!$A$31))</f>
        <v/>
      </c>
      <c r="AW28" s="985">
        <v>399</v>
      </c>
      <c r="AX28" s="1596"/>
      <c r="AY28" s="771" t="str">
        <f>IF(K36="","",VALUE(RIGHT(K36,LEN(K36)-住戸分類!$A$36)))</f>
        <v/>
      </c>
      <c r="AZ28" s="772" t="str">
        <f>IF(K36="","",LEFT(K36,住戸分類!$A$36))</f>
        <v/>
      </c>
      <c r="BA28" s="985">
        <v>474</v>
      </c>
      <c r="BB28" s="1596"/>
      <c r="BC28" s="771" t="str">
        <f>IF(K41="","",VALUE(RIGHT(K41,LEN(K41)-住戸分類!$A$41)))</f>
        <v/>
      </c>
      <c r="BD28" s="772" t="str">
        <f>IF(K41="","",LEFT(K41,住戸分類!$A$41))</f>
        <v/>
      </c>
      <c r="BE28" s="985">
        <v>549</v>
      </c>
      <c r="BF28" s="1596"/>
      <c r="BG28" s="771" t="str">
        <f>IF(K46="","",VALUE(RIGHT(K46,LEN(K46)-住戸分類!$A$46)))</f>
        <v/>
      </c>
      <c r="BH28" s="772" t="str">
        <f>IF(K46="","",LEFT(K46,住戸分類!$A$46))</f>
        <v/>
      </c>
      <c r="BI28" s="985">
        <v>624</v>
      </c>
      <c r="BJ28" s="1596"/>
      <c r="BK28" s="771" t="str">
        <f>IF(K51="","",VALUE(RIGHT(K51,LEN(K51)-住戸分類!$A$51)))</f>
        <v/>
      </c>
      <c r="BL28" s="772" t="str">
        <f>IF(K51="","",LEFT(K51,住戸分類!$A$51))</f>
        <v/>
      </c>
      <c r="BM28" s="985">
        <v>699</v>
      </c>
    </row>
    <row r="29" spans="1:65">
      <c r="A29" s="6"/>
      <c r="C29" s="43" t="str">
        <f>IF(住戸分類!C29="","",住戸分類!$B29&amp;住戸分類!C29)</f>
        <v/>
      </c>
      <c r="D29" s="44" t="str">
        <f>IF(住戸分類!D29="","",住戸分類!$B29&amp;住戸分類!D29)</f>
        <v/>
      </c>
      <c r="E29" s="44" t="str">
        <f>IF(住戸分類!E29="","",住戸分類!$B29&amp;住戸分類!E29)</f>
        <v/>
      </c>
      <c r="F29" s="44" t="str">
        <f>IF(住戸分類!F29="","",住戸分類!$B29&amp;住戸分類!F29)</f>
        <v/>
      </c>
      <c r="G29" s="44" t="str">
        <f>IF(住戸分類!G29="","",住戸分類!$B29&amp;住戸分類!G29)</f>
        <v/>
      </c>
      <c r="H29" s="44" t="str">
        <f>IF(住戸分類!H29="","",住戸分類!$B29&amp;住戸分類!H29)</f>
        <v/>
      </c>
      <c r="I29" s="44" t="str">
        <f>IF(住戸分類!I29="","",住戸分類!$B29&amp;住戸分類!I29)</f>
        <v/>
      </c>
      <c r="J29" s="44" t="str">
        <f>IF(住戸分類!J29="","",住戸分類!$B29&amp;住戸分類!J29)</f>
        <v/>
      </c>
      <c r="K29" s="44" t="str">
        <f>IF(住戸分類!K29="","",住戸分類!$B29&amp;住戸分類!K29)</f>
        <v/>
      </c>
      <c r="L29" s="44" t="str">
        <f>IF(住戸分類!L29="","",住戸分類!$B29&amp;住戸分類!L29)</f>
        <v/>
      </c>
      <c r="M29" s="44" t="str">
        <f>IF(住戸分類!M29="","",住戸分類!$B29&amp;住戸分類!M29)</f>
        <v/>
      </c>
      <c r="N29" s="44" t="str">
        <f>IF(住戸分類!N29="","",住戸分類!$B29&amp;住戸分類!N29)</f>
        <v/>
      </c>
      <c r="O29" s="44" t="str">
        <f>IF(住戸分類!O29="","",住戸分類!$B29&amp;住戸分類!O29)</f>
        <v/>
      </c>
      <c r="P29" s="44" t="str">
        <f>IF(住戸分類!P29="","",住戸分類!$B29&amp;住戸分類!P29)</f>
        <v/>
      </c>
      <c r="Q29" s="45" t="str">
        <f>IF(住戸分類!Q29="","",住戸分類!$B29&amp;住戸分類!Q29)</f>
        <v/>
      </c>
      <c r="R29" s="6"/>
      <c r="S29" s="6">
        <f t="shared" si="5"/>
        <v>25</v>
      </c>
      <c r="T29" s="766" t="str">
        <f t="shared" si="1"/>
        <v/>
      </c>
      <c r="U29" s="766" t="str">
        <f t="shared" si="2"/>
        <v/>
      </c>
      <c r="V29" s="766"/>
      <c r="W29" s="766" t="str">
        <f t="shared" si="3"/>
        <v/>
      </c>
      <c r="X29" s="766" t="str">
        <f t="shared" si="4"/>
        <v/>
      </c>
      <c r="Y29" s="6"/>
      <c r="Z29" s="1596"/>
      <c r="AA29" s="766" t="str">
        <f>IF(L6="","",VALUE(RIGHT(L6,LEN(L6)-住戸分類!$A$6)))</f>
        <v/>
      </c>
      <c r="AB29" s="772" t="str">
        <f>IF(L6="","",LEFT(L6,住戸分類!$A$6))</f>
        <v/>
      </c>
      <c r="AC29" s="985">
        <v>25</v>
      </c>
      <c r="AD29" s="1600"/>
      <c r="AE29" s="771" t="str">
        <f>IF(L11="","",VALUE(RIGHT(L11,LEN(L11)-住戸分類!$A$11)))</f>
        <v/>
      </c>
      <c r="AF29" s="772" t="str">
        <f>IF(L11="","",LEFT(L11,住戸分類!$A$11))</f>
        <v/>
      </c>
      <c r="AG29" s="985">
        <v>100</v>
      </c>
      <c r="AH29" s="1600"/>
      <c r="AI29" s="771" t="str">
        <f>IF(L16="","",VALUE(RIGHT(L16,LEN(L16)-住戸分類!$A$16)))</f>
        <v/>
      </c>
      <c r="AJ29" s="772" t="str">
        <f>IF(L16="","",LEFT(L16,住戸分類!$A$16))</f>
        <v/>
      </c>
      <c r="AK29" s="985">
        <v>175</v>
      </c>
      <c r="AL29" s="1596"/>
      <c r="AM29" s="771" t="str">
        <f>IF(L21="","",VALUE(RIGHT(L21,LEN(L21)-住戸分類!$A$21)))</f>
        <v/>
      </c>
      <c r="AN29" s="772" t="str">
        <f>IF(L21="","",LEFT(L21,住戸分類!$A$21))</f>
        <v/>
      </c>
      <c r="AO29" s="985">
        <v>250</v>
      </c>
      <c r="AP29" s="1596"/>
      <c r="AQ29" s="771" t="str">
        <f>IF(L26="","",VALUE(RIGHT(L26,LEN(L26)-住戸分類!$A$26)))</f>
        <v/>
      </c>
      <c r="AR29" s="772" t="str">
        <f>IF(L26="","",LEFT(L26,住戸分類!$A$26))</f>
        <v/>
      </c>
      <c r="AS29" s="985">
        <v>325</v>
      </c>
      <c r="AT29" s="1596"/>
      <c r="AU29" s="771" t="str">
        <f>IF(L31="","",VALUE(RIGHT(L31,LEN(L31)-住戸分類!$A$31)))</f>
        <v/>
      </c>
      <c r="AV29" s="772" t="str">
        <f>IF(L31="","",LEFT(L31,住戸分類!$A$31))</f>
        <v/>
      </c>
      <c r="AW29" s="985">
        <v>400</v>
      </c>
      <c r="AX29" s="1596"/>
      <c r="AY29" s="771" t="str">
        <f>IF(L36="","",VALUE(RIGHT(L36,LEN(L36)-住戸分類!$A$36)))</f>
        <v/>
      </c>
      <c r="AZ29" s="772" t="str">
        <f>IF(L36="","",LEFT(L36,住戸分類!$A$36))</f>
        <v/>
      </c>
      <c r="BA29" s="985">
        <v>475</v>
      </c>
      <c r="BB29" s="1596"/>
      <c r="BC29" s="771" t="str">
        <f>IF(L41="","",VALUE(RIGHT(L41,LEN(L41)-住戸分類!$A$41)))</f>
        <v/>
      </c>
      <c r="BD29" s="772" t="str">
        <f>IF(L41="","",LEFT(L41,住戸分類!$A$41))</f>
        <v/>
      </c>
      <c r="BE29" s="985">
        <v>550</v>
      </c>
      <c r="BF29" s="1596"/>
      <c r="BG29" s="771" t="str">
        <f>IF(L46="","",VALUE(RIGHT(L46,LEN(L46)-住戸分類!$A$46)))</f>
        <v/>
      </c>
      <c r="BH29" s="772" t="str">
        <f>IF(L46="","",LEFT(L46,住戸分類!$A$46))</f>
        <v/>
      </c>
      <c r="BI29" s="985">
        <v>625</v>
      </c>
      <c r="BJ29" s="1596"/>
      <c r="BK29" s="771" t="str">
        <f>IF(L51="","",VALUE(RIGHT(L51,LEN(L51)-住戸分類!$A$51)))</f>
        <v/>
      </c>
      <c r="BL29" s="772" t="str">
        <f>IF(L51="","",LEFT(L51,住戸分類!$A$51))</f>
        <v/>
      </c>
      <c r="BM29" s="985">
        <v>700</v>
      </c>
    </row>
    <row r="30" spans="1:65">
      <c r="A30" s="6"/>
      <c r="C30" s="43" t="str">
        <f>IF(住戸分類!C30="","",住戸分類!$B30&amp;住戸分類!C30)</f>
        <v/>
      </c>
      <c r="D30" s="44" t="str">
        <f>IF(住戸分類!D30="","",住戸分類!$B30&amp;住戸分類!D30)</f>
        <v/>
      </c>
      <c r="E30" s="44" t="str">
        <f>IF(住戸分類!E30="","",住戸分類!$B30&amp;住戸分類!E30)</f>
        <v/>
      </c>
      <c r="F30" s="44" t="str">
        <f>IF(住戸分類!F30="","",住戸分類!$B30&amp;住戸分類!F30)</f>
        <v/>
      </c>
      <c r="G30" s="44" t="str">
        <f>IF(住戸分類!G30="","",住戸分類!$B30&amp;住戸分類!G30)</f>
        <v/>
      </c>
      <c r="H30" s="44" t="str">
        <f>IF(住戸分類!H30="","",住戸分類!$B30&amp;住戸分類!H30)</f>
        <v/>
      </c>
      <c r="I30" s="44" t="str">
        <f>IF(住戸分類!I30="","",住戸分類!$B30&amp;住戸分類!I30)</f>
        <v/>
      </c>
      <c r="J30" s="44" t="str">
        <f>IF(住戸分類!J30="","",住戸分類!$B30&amp;住戸分類!J30)</f>
        <v/>
      </c>
      <c r="K30" s="44" t="str">
        <f>IF(住戸分類!K30="","",住戸分類!$B30&amp;住戸分類!K30)</f>
        <v/>
      </c>
      <c r="L30" s="44" t="str">
        <f>IF(住戸分類!L30="","",住戸分類!$B30&amp;住戸分類!L30)</f>
        <v/>
      </c>
      <c r="M30" s="44" t="str">
        <f>IF(住戸分類!M30="","",住戸分類!$B30&amp;住戸分類!M30)</f>
        <v/>
      </c>
      <c r="N30" s="44" t="str">
        <f>IF(住戸分類!N30="","",住戸分類!$B30&amp;住戸分類!N30)</f>
        <v/>
      </c>
      <c r="O30" s="44" t="str">
        <f>IF(住戸分類!O30="","",住戸分類!$B30&amp;住戸分類!O30)</f>
        <v/>
      </c>
      <c r="P30" s="44" t="str">
        <f>IF(住戸分類!P30="","",住戸分類!$B30&amp;住戸分類!P30)</f>
        <v/>
      </c>
      <c r="Q30" s="45" t="str">
        <f>IF(住戸分類!Q30="","",住戸分類!$B30&amp;住戸分類!Q30)</f>
        <v/>
      </c>
      <c r="R30" s="6"/>
      <c r="S30" s="6">
        <f t="shared" si="5"/>
        <v>26</v>
      </c>
      <c r="T30" s="766" t="str">
        <f t="shared" si="1"/>
        <v/>
      </c>
      <c r="U30" s="766" t="str">
        <f t="shared" si="2"/>
        <v/>
      </c>
      <c r="V30" s="766"/>
      <c r="W30" s="766" t="str">
        <f t="shared" si="3"/>
        <v/>
      </c>
      <c r="X30" s="766" t="str">
        <f t="shared" si="4"/>
        <v/>
      </c>
      <c r="Y30" s="6"/>
      <c r="Z30" s="1596"/>
      <c r="AA30" s="766" t="str">
        <f>IF(M6="","",VALUE(RIGHT(M6,LEN(M6)-住戸分類!$A$6)))</f>
        <v/>
      </c>
      <c r="AB30" s="772" t="str">
        <f>IF(M6="","",LEFT(M6,住戸分類!$A$6))</f>
        <v/>
      </c>
      <c r="AC30" s="985">
        <v>26</v>
      </c>
      <c r="AD30" s="1600"/>
      <c r="AE30" s="771" t="str">
        <f>IF(M11="","",VALUE(RIGHT(M11,LEN(M11)-住戸分類!$A$11)))</f>
        <v/>
      </c>
      <c r="AF30" s="772" t="str">
        <f>IF(M11="","",LEFT(M11,住戸分類!$A$11))</f>
        <v/>
      </c>
      <c r="AG30" s="985">
        <v>101</v>
      </c>
      <c r="AH30" s="1600"/>
      <c r="AI30" s="771" t="str">
        <f>IF(M16="","",VALUE(RIGHT(M16,LEN(M16)-住戸分類!$A$16)))</f>
        <v/>
      </c>
      <c r="AJ30" s="772" t="str">
        <f>IF(M16="","",LEFT(M16,住戸分類!$A$16))</f>
        <v/>
      </c>
      <c r="AK30" s="985">
        <v>176</v>
      </c>
      <c r="AL30" s="1596"/>
      <c r="AM30" s="771" t="str">
        <f>IF(M21="","",VALUE(RIGHT(M21,LEN(M21)-住戸分類!$A$21)))</f>
        <v/>
      </c>
      <c r="AN30" s="772" t="str">
        <f>IF(M21="","",LEFT(M21,住戸分類!$A$21))</f>
        <v/>
      </c>
      <c r="AO30" s="985">
        <v>251</v>
      </c>
      <c r="AP30" s="1596"/>
      <c r="AQ30" s="771" t="str">
        <f>IF(M26="","",VALUE(RIGHT(M26,LEN(M26)-住戸分類!$A$26)))</f>
        <v/>
      </c>
      <c r="AR30" s="772" t="str">
        <f>IF(M26="","",LEFT(M26,住戸分類!$A$26))</f>
        <v/>
      </c>
      <c r="AS30" s="985">
        <v>326</v>
      </c>
      <c r="AT30" s="1596"/>
      <c r="AU30" s="771" t="str">
        <f>IF(M31="","",VALUE(RIGHT(M31,LEN(M31)-住戸分類!$A$31)))</f>
        <v/>
      </c>
      <c r="AV30" s="772" t="str">
        <f>IF(M31="","",LEFT(M31,住戸分類!$A$31))</f>
        <v/>
      </c>
      <c r="AW30" s="985">
        <v>401</v>
      </c>
      <c r="AX30" s="1596"/>
      <c r="AY30" s="771" t="str">
        <f>IF(M36="","",VALUE(RIGHT(M36,LEN(M36)-住戸分類!$A$36)))</f>
        <v/>
      </c>
      <c r="AZ30" s="772" t="str">
        <f>IF(M36="","",LEFT(M36,住戸分類!$A$36))</f>
        <v/>
      </c>
      <c r="BA30" s="985">
        <v>476</v>
      </c>
      <c r="BB30" s="1596"/>
      <c r="BC30" s="771" t="str">
        <f>IF(M41="","",VALUE(RIGHT(M41,LEN(M41)-住戸分類!$A$41)))</f>
        <v/>
      </c>
      <c r="BD30" s="772" t="str">
        <f>IF(M41="","",LEFT(M41,住戸分類!$A$41))</f>
        <v/>
      </c>
      <c r="BE30" s="985">
        <v>551</v>
      </c>
      <c r="BF30" s="1596"/>
      <c r="BG30" s="771" t="str">
        <f>IF(M46="","",VALUE(RIGHT(M46,LEN(M46)-住戸分類!$A$46)))</f>
        <v/>
      </c>
      <c r="BH30" s="772" t="str">
        <f>IF(M46="","",LEFT(M46,住戸分類!$A$46))</f>
        <v/>
      </c>
      <c r="BI30" s="985">
        <v>626</v>
      </c>
      <c r="BJ30" s="1596"/>
      <c r="BK30" s="771" t="str">
        <f>IF(M51="","",VALUE(RIGHT(M51,LEN(M51)-住戸分類!$A$51)))</f>
        <v/>
      </c>
      <c r="BL30" s="772" t="str">
        <f>IF(M51="","",LEFT(M51,住戸分類!$A$51))</f>
        <v/>
      </c>
      <c r="BM30" s="985">
        <v>701</v>
      </c>
    </row>
    <row r="31" spans="1:65">
      <c r="A31" s="6"/>
      <c r="C31" s="43" t="str">
        <f>IF(住戸分類!C31="","",住戸分類!$B31&amp;住戸分類!C31)</f>
        <v/>
      </c>
      <c r="D31" s="44" t="str">
        <f>IF(住戸分類!D31="","",住戸分類!$B31&amp;住戸分類!D31)</f>
        <v/>
      </c>
      <c r="E31" s="44" t="str">
        <f>IF(住戸分類!E31="","",住戸分類!$B31&amp;住戸分類!E31)</f>
        <v/>
      </c>
      <c r="F31" s="44" t="str">
        <f>IF(住戸分類!F31="","",住戸分類!$B31&amp;住戸分類!F31)</f>
        <v/>
      </c>
      <c r="G31" s="44" t="str">
        <f>IF(住戸分類!G31="","",住戸分類!$B31&amp;住戸分類!G31)</f>
        <v/>
      </c>
      <c r="H31" s="44" t="str">
        <f>IF(住戸分類!H31="","",住戸分類!$B31&amp;住戸分類!H31)</f>
        <v/>
      </c>
      <c r="I31" s="44" t="str">
        <f>IF(住戸分類!I31="","",住戸分類!$B31&amp;住戸分類!I31)</f>
        <v/>
      </c>
      <c r="J31" s="44" t="str">
        <f>IF(住戸分類!J31="","",住戸分類!$B31&amp;住戸分類!J31)</f>
        <v/>
      </c>
      <c r="K31" s="44" t="str">
        <f>IF(住戸分類!K31="","",住戸分類!$B31&amp;住戸分類!K31)</f>
        <v/>
      </c>
      <c r="L31" s="44" t="str">
        <f>IF(住戸分類!L31="","",住戸分類!$B31&amp;住戸分類!L31)</f>
        <v/>
      </c>
      <c r="M31" s="44" t="str">
        <f>IF(住戸分類!M31="","",住戸分類!$B31&amp;住戸分類!M31)</f>
        <v/>
      </c>
      <c r="N31" s="44" t="str">
        <f>IF(住戸分類!N31="","",住戸分類!$B31&amp;住戸分類!N31)</f>
        <v/>
      </c>
      <c r="O31" s="44" t="str">
        <f>IF(住戸分類!O31="","",住戸分類!$B31&amp;住戸分類!O31)</f>
        <v/>
      </c>
      <c r="P31" s="44" t="str">
        <f>IF(住戸分類!P31="","",住戸分類!$B31&amp;住戸分類!P31)</f>
        <v/>
      </c>
      <c r="Q31" s="45" t="str">
        <f>IF(住戸分類!Q31="","",住戸分類!$B31&amp;住戸分類!Q31)</f>
        <v/>
      </c>
      <c r="R31" s="6"/>
      <c r="S31" s="6">
        <f t="shared" si="5"/>
        <v>27</v>
      </c>
      <c r="T31" s="766" t="str">
        <f t="shared" si="1"/>
        <v/>
      </c>
      <c r="U31" s="766" t="str">
        <f t="shared" si="2"/>
        <v/>
      </c>
      <c r="V31" s="766"/>
      <c r="W31" s="766" t="str">
        <f t="shared" si="3"/>
        <v/>
      </c>
      <c r="X31" s="766" t="str">
        <f t="shared" si="4"/>
        <v/>
      </c>
      <c r="Y31" s="6"/>
      <c r="Z31" s="1596"/>
      <c r="AA31" s="766" t="str">
        <f>IF(N6="","",VALUE(RIGHT(N6,LEN(N6)-住戸分類!$A$6)))</f>
        <v/>
      </c>
      <c r="AB31" s="772" t="str">
        <f>IF(N6="","",LEFT(N6,住戸分類!$A$6))</f>
        <v/>
      </c>
      <c r="AC31" s="985">
        <v>27</v>
      </c>
      <c r="AD31" s="1600"/>
      <c r="AE31" s="771" t="str">
        <f>IF(N11="","",VALUE(RIGHT(N11,LEN(N11)-住戸分類!$A$11)))</f>
        <v/>
      </c>
      <c r="AF31" s="772" t="str">
        <f>IF(N11="","",LEFT(N11,住戸分類!$A$11))</f>
        <v/>
      </c>
      <c r="AG31" s="985">
        <v>102</v>
      </c>
      <c r="AH31" s="1600"/>
      <c r="AI31" s="771" t="str">
        <f>IF(N16="","",VALUE(RIGHT(N16,LEN(N16)-住戸分類!$A$16)))</f>
        <v/>
      </c>
      <c r="AJ31" s="772" t="str">
        <f>IF(N16="","",LEFT(N16,住戸分類!$A$16))</f>
        <v/>
      </c>
      <c r="AK31" s="985">
        <v>177</v>
      </c>
      <c r="AL31" s="1596"/>
      <c r="AM31" s="771" t="str">
        <f>IF(N21="","",VALUE(RIGHT(N21,LEN(N21)-住戸分類!$A$21)))</f>
        <v/>
      </c>
      <c r="AN31" s="772" t="str">
        <f>IF(N21="","",LEFT(N21,住戸分類!$A$21))</f>
        <v/>
      </c>
      <c r="AO31" s="985">
        <v>252</v>
      </c>
      <c r="AP31" s="1596"/>
      <c r="AQ31" s="771" t="str">
        <f>IF(N26="","",VALUE(RIGHT(N26,LEN(N26)-住戸分類!$A$26)))</f>
        <v/>
      </c>
      <c r="AR31" s="772" t="str">
        <f>IF(N26="","",LEFT(N26,住戸分類!$A$26))</f>
        <v/>
      </c>
      <c r="AS31" s="985">
        <v>327</v>
      </c>
      <c r="AT31" s="1596"/>
      <c r="AU31" s="771" t="str">
        <f>IF(N31="","",VALUE(RIGHT(N31,LEN(N31)-住戸分類!$A$31)))</f>
        <v/>
      </c>
      <c r="AV31" s="772" t="str">
        <f>IF(N31="","",LEFT(N31,住戸分類!$A$31))</f>
        <v/>
      </c>
      <c r="AW31" s="985">
        <v>402</v>
      </c>
      <c r="AX31" s="1596"/>
      <c r="AY31" s="771" t="str">
        <f>IF(N36="","",VALUE(RIGHT(N36,LEN(N36)-住戸分類!$A$36)))</f>
        <v/>
      </c>
      <c r="AZ31" s="772" t="str">
        <f>IF(N36="","",LEFT(N36,住戸分類!$A$36))</f>
        <v/>
      </c>
      <c r="BA31" s="985">
        <v>477</v>
      </c>
      <c r="BB31" s="1596"/>
      <c r="BC31" s="771" t="str">
        <f>IF(N41="","",VALUE(RIGHT(N41,LEN(N41)-住戸分類!$A$41)))</f>
        <v/>
      </c>
      <c r="BD31" s="772" t="str">
        <f>IF(N41="","",LEFT(N41,住戸分類!$A$41))</f>
        <v/>
      </c>
      <c r="BE31" s="985">
        <v>552</v>
      </c>
      <c r="BF31" s="1596"/>
      <c r="BG31" s="771" t="str">
        <f>IF(N46="","",VALUE(RIGHT(N46,LEN(N46)-住戸分類!$A$46)))</f>
        <v/>
      </c>
      <c r="BH31" s="772" t="str">
        <f>IF(N46="","",LEFT(N46,住戸分類!$A$46))</f>
        <v/>
      </c>
      <c r="BI31" s="985">
        <v>627</v>
      </c>
      <c r="BJ31" s="1596"/>
      <c r="BK31" s="771" t="str">
        <f>IF(N51="","",VALUE(RIGHT(N51,LEN(N51)-住戸分類!$A$51)))</f>
        <v/>
      </c>
      <c r="BL31" s="772" t="str">
        <f>IF(N51="","",LEFT(N51,住戸分類!$A$51))</f>
        <v/>
      </c>
      <c r="BM31" s="985">
        <v>702</v>
      </c>
    </row>
    <row r="32" spans="1:65">
      <c r="A32" s="6"/>
      <c r="C32" s="43" t="str">
        <f>IF(住戸分類!C32="","",住戸分類!$B32&amp;住戸分類!C32)</f>
        <v/>
      </c>
      <c r="D32" s="44" t="str">
        <f>IF(住戸分類!D32="","",住戸分類!$B32&amp;住戸分類!D32)</f>
        <v/>
      </c>
      <c r="E32" s="44" t="str">
        <f>IF(住戸分類!E32="","",住戸分類!$B32&amp;住戸分類!E32)</f>
        <v/>
      </c>
      <c r="F32" s="44" t="str">
        <f>IF(住戸分類!F32="","",住戸分類!$B32&amp;住戸分類!F32)</f>
        <v/>
      </c>
      <c r="G32" s="44" t="str">
        <f>IF(住戸分類!G32="","",住戸分類!$B32&amp;住戸分類!G32)</f>
        <v/>
      </c>
      <c r="H32" s="44" t="str">
        <f>IF(住戸分類!H32="","",住戸分類!$B32&amp;住戸分類!H32)</f>
        <v/>
      </c>
      <c r="I32" s="44" t="str">
        <f>IF(住戸分類!I32="","",住戸分類!$B32&amp;住戸分類!I32)</f>
        <v/>
      </c>
      <c r="J32" s="44" t="str">
        <f>IF(住戸分類!J32="","",住戸分類!$B32&amp;住戸分類!J32)</f>
        <v/>
      </c>
      <c r="K32" s="44" t="str">
        <f>IF(住戸分類!K32="","",住戸分類!$B32&amp;住戸分類!K32)</f>
        <v/>
      </c>
      <c r="L32" s="44" t="str">
        <f>IF(住戸分類!L32="","",住戸分類!$B32&amp;住戸分類!L32)</f>
        <v/>
      </c>
      <c r="M32" s="44" t="str">
        <f>IF(住戸分類!M32="","",住戸分類!$B32&amp;住戸分類!M32)</f>
        <v/>
      </c>
      <c r="N32" s="44" t="str">
        <f>IF(住戸分類!N32="","",住戸分類!$B32&amp;住戸分類!N32)</f>
        <v/>
      </c>
      <c r="O32" s="44" t="str">
        <f>IF(住戸分類!O32="","",住戸分類!$B32&amp;住戸分類!O32)</f>
        <v/>
      </c>
      <c r="P32" s="44" t="str">
        <f>IF(住戸分類!P32="","",住戸分類!$B32&amp;住戸分類!P32)</f>
        <v/>
      </c>
      <c r="Q32" s="45" t="str">
        <f>IF(住戸分類!Q32="","",住戸分類!$B32&amp;住戸分類!Q32)</f>
        <v/>
      </c>
      <c r="R32" s="6"/>
      <c r="S32" s="6">
        <f t="shared" si="5"/>
        <v>28</v>
      </c>
      <c r="T32" s="766" t="str">
        <f t="shared" si="1"/>
        <v/>
      </c>
      <c r="U32" s="766" t="str">
        <f t="shared" si="2"/>
        <v/>
      </c>
      <c r="V32" s="766"/>
      <c r="W32" s="766" t="str">
        <f t="shared" si="3"/>
        <v/>
      </c>
      <c r="X32" s="766" t="str">
        <f t="shared" si="4"/>
        <v/>
      </c>
      <c r="Y32" s="6"/>
      <c r="Z32" s="1596"/>
      <c r="AA32" s="766" t="str">
        <f>IF(O6="","",VALUE(RIGHT(O6,LEN(O6)-住戸分類!$A$6)))</f>
        <v/>
      </c>
      <c r="AB32" s="772" t="str">
        <f>IF(O6="","",LEFT(O6,住戸分類!$A$6))</f>
        <v/>
      </c>
      <c r="AC32" s="985">
        <v>28</v>
      </c>
      <c r="AD32" s="1600"/>
      <c r="AE32" s="771" t="str">
        <f>IF(O11="","",VALUE(RIGHT(O11,LEN(O11)-住戸分類!$A$11)))</f>
        <v/>
      </c>
      <c r="AF32" s="772" t="str">
        <f>IF(O11="","",LEFT(O11,住戸分類!$A$11))</f>
        <v/>
      </c>
      <c r="AG32" s="985">
        <v>103</v>
      </c>
      <c r="AH32" s="1600"/>
      <c r="AI32" s="771" t="str">
        <f>IF(O16="","",VALUE(RIGHT(O16,LEN(O16)-住戸分類!$A$16)))</f>
        <v/>
      </c>
      <c r="AJ32" s="772" t="str">
        <f>IF(O16="","",LEFT(O16,住戸分類!$A$16))</f>
        <v/>
      </c>
      <c r="AK32" s="985">
        <v>178</v>
      </c>
      <c r="AL32" s="1596"/>
      <c r="AM32" s="771" t="str">
        <f>IF(O21="","",VALUE(RIGHT(O21,LEN(O21)-住戸分類!$A$21)))</f>
        <v/>
      </c>
      <c r="AN32" s="772" t="str">
        <f>IF(O21="","",LEFT(O21,住戸分類!$A$21))</f>
        <v/>
      </c>
      <c r="AO32" s="985">
        <v>253</v>
      </c>
      <c r="AP32" s="1596"/>
      <c r="AQ32" s="771" t="str">
        <f>IF(O26="","",VALUE(RIGHT(O26,LEN(O26)-住戸分類!$A$26)))</f>
        <v/>
      </c>
      <c r="AR32" s="772" t="str">
        <f>IF(O26="","",LEFT(O26,住戸分類!$A$26))</f>
        <v/>
      </c>
      <c r="AS32" s="985">
        <v>328</v>
      </c>
      <c r="AT32" s="1596"/>
      <c r="AU32" s="771" t="str">
        <f>IF(O31="","",VALUE(RIGHT(O31,LEN(O31)-住戸分類!$A$31)))</f>
        <v/>
      </c>
      <c r="AV32" s="772" t="str">
        <f>IF(O31="","",LEFT(O31,住戸分類!$A$31))</f>
        <v/>
      </c>
      <c r="AW32" s="985">
        <v>403</v>
      </c>
      <c r="AX32" s="1596"/>
      <c r="AY32" s="771" t="str">
        <f>IF(O36="","",VALUE(RIGHT(O36,LEN(O36)-住戸分類!$A$36)))</f>
        <v/>
      </c>
      <c r="AZ32" s="772" t="str">
        <f>IF(O36="","",LEFT(O36,住戸分類!$A$36))</f>
        <v/>
      </c>
      <c r="BA32" s="985">
        <v>478</v>
      </c>
      <c r="BB32" s="1596"/>
      <c r="BC32" s="771" t="str">
        <f>IF(O41="","",VALUE(RIGHT(O41,LEN(O41)-住戸分類!$A$41)))</f>
        <v/>
      </c>
      <c r="BD32" s="772" t="str">
        <f>IF(O41="","",LEFT(O41,住戸分類!$A$41))</f>
        <v/>
      </c>
      <c r="BE32" s="985">
        <v>553</v>
      </c>
      <c r="BF32" s="1596"/>
      <c r="BG32" s="771" t="str">
        <f>IF(O46="","",VALUE(RIGHT(O46,LEN(O46)-住戸分類!$A$46)))</f>
        <v/>
      </c>
      <c r="BH32" s="772" t="str">
        <f>IF(O46="","",LEFT(O46,住戸分類!$A$46))</f>
        <v/>
      </c>
      <c r="BI32" s="985">
        <v>628</v>
      </c>
      <c r="BJ32" s="1596"/>
      <c r="BK32" s="771" t="str">
        <f>IF(O51="","",VALUE(RIGHT(O51,LEN(O51)-住戸分類!$A$51)))</f>
        <v/>
      </c>
      <c r="BL32" s="772" t="str">
        <f>IF(O51="","",LEFT(O51,住戸分類!$A$51))</f>
        <v/>
      </c>
      <c r="BM32" s="985">
        <v>703</v>
      </c>
    </row>
    <row r="33" spans="1:65">
      <c r="A33" s="6"/>
      <c r="C33" s="43" t="str">
        <f>IF(住戸分類!C33="","",住戸分類!$B33&amp;住戸分類!C33)</f>
        <v/>
      </c>
      <c r="D33" s="44" t="str">
        <f>IF(住戸分類!D33="","",住戸分類!$B33&amp;住戸分類!D33)</f>
        <v/>
      </c>
      <c r="E33" s="44" t="str">
        <f>IF(住戸分類!E33="","",住戸分類!$B33&amp;住戸分類!E33)</f>
        <v/>
      </c>
      <c r="F33" s="44" t="str">
        <f>IF(住戸分類!F33="","",住戸分類!$B33&amp;住戸分類!F33)</f>
        <v/>
      </c>
      <c r="G33" s="44" t="str">
        <f>IF(住戸分類!G33="","",住戸分類!$B33&amp;住戸分類!G33)</f>
        <v/>
      </c>
      <c r="H33" s="44" t="str">
        <f>IF(住戸分類!H33="","",住戸分類!$B33&amp;住戸分類!H33)</f>
        <v/>
      </c>
      <c r="I33" s="44" t="str">
        <f>IF(住戸分類!I33="","",住戸分類!$B33&amp;住戸分類!I33)</f>
        <v/>
      </c>
      <c r="J33" s="44" t="str">
        <f>IF(住戸分類!J33="","",住戸分類!$B33&amp;住戸分類!J33)</f>
        <v/>
      </c>
      <c r="K33" s="44" t="str">
        <f>IF(住戸分類!K33="","",住戸分類!$B33&amp;住戸分類!K33)</f>
        <v/>
      </c>
      <c r="L33" s="44" t="str">
        <f>IF(住戸分類!L33="","",住戸分類!$B33&amp;住戸分類!L33)</f>
        <v/>
      </c>
      <c r="M33" s="44" t="str">
        <f>IF(住戸分類!M33="","",住戸分類!$B33&amp;住戸分類!M33)</f>
        <v/>
      </c>
      <c r="N33" s="44" t="str">
        <f>IF(住戸分類!N33="","",住戸分類!$B33&amp;住戸分類!N33)</f>
        <v/>
      </c>
      <c r="O33" s="44" t="str">
        <f>IF(住戸分類!O33="","",住戸分類!$B33&amp;住戸分類!O33)</f>
        <v/>
      </c>
      <c r="P33" s="44" t="str">
        <f>IF(住戸分類!P33="","",住戸分類!$B33&amp;住戸分類!P33)</f>
        <v/>
      </c>
      <c r="Q33" s="45" t="str">
        <f>IF(住戸分類!Q33="","",住戸分類!$B33&amp;住戸分類!Q33)</f>
        <v/>
      </c>
      <c r="R33" s="6"/>
      <c r="S33" s="6">
        <f t="shared" si="5"/>
        <v>29</v>
      </c>
      <c r="T33" s="766" t="str">
        <f t="shared" si="1"/>
        <v/>
      </c>
      <c r="U33" s="766" t="str">
        <f t="shared" si="2"/>
        <v/>
      </c>
      <c r="V33" s="766"/>
      <c r="W33" s="766" t="str">
        <f t="shared" si="3"/>
        <v/>
      </c>
      <c r="X33" s="766" t="str">
        <f t="shared" si="4"/>
        <v/>
      </c>
      <c r="Y33" s="6"/>
      <c r="Z33" s="1596"/>
      <c r="AA33" s="766" t="str">
        <f>IF(P6="","",VALUE(RIGHT(P6,LEN(P6)-住戸分類!$A$6)))</f>
        <v/>
      </c>
      <c r="AB33" s="772" t="str">
        <f>IF(P6="","",LEFT(P6,住戸分類!$A$6))</f>
        <v/>
      </c>
      <c r="AC33" s="985">
        <v>29</v>
      </c>
      <c r="AD33" s="1600"/>
      <c r="AE33" s="771" t="str">
        <f>IF(P11="","",VALUE(RIGHT(P11,LEN(P11)-住戸分類!$A$11)))</f>
        <v/>
      </c>
      <c r="AF33" s="772" t="str">
        <f>IF(P11="","",LEFT(P11,住戸分類!$A$11))</f>
        <v/>
      </c>
      <c r="AG33" s="985">
        <v>104</v>
      </c>
      <c r="AH33" s="1600"/>
      <c r="AI33" s="771" t="str">
        <f>IF(P16="","",VALUE(RIGHT(P16,LEN(P16)-住戸分類!$A$16)))</f>
        <v/>
      </c>
      <c r="AJ33" s="772" t="str">
        <f>IF(P16="","",LEFT(P16,住戸分類!$A$16))</f>
        <v/>
      </c>
      <c r="AK33" s="985">
        <v>179</v>
      </c>
      <c r="AL33" s="1596"/>
      <c r="AM33" s="771" t="str">
        <f>IF(P21="","",VALUE(RIGHT(P21,LEN(P21)-住戸分類!$A$21)))</f>
        <v/>
      </c>
      <c r="AN33" s="772" t="str">
        <f>IF(P21="","",LEFT(P21,住戸分類!$A$21))</f>
        <v/>
      </c>
      <c r="AO33" s="985">
        <v>254</v>
      </c>
      <c r="AP33" s="1596"/>
      <c r="AQ33" s="771" t="str">
        <f>IF(P26="","",VALUE(RIGHT(P26,LEN(P26)-住戸分類!$A$26)))</f>
        <v/>
      </c>
      <c r="AR33" s="772" t="str">
        <f>IF(P26="","",LEFT(P26,住戸分類!$A$26))</f>
        <v/>
      </c>
      <c r="AS33" s="985">
        <v>329</v>
      </c>
      <c r="AT33" s="1596"/>
      <c r="AU33" s="771" t="str">
        <f>IF(P31="","",VALUE(RIGHT(P31,LEN(P31)-住戸分類!$A$31)))</f>
        <v/>
      </c>
      <c r="AV33" s="772" t="str">
        <f>IF(P31="","",LEFT(P31,住戸分類!$A$31))</f>
        <v/>
      </c>
      <c r="AW33" s="985">
        <v>404</v>
      </c>
      <c r="AX33" s="1596"/>
      <c r="AY33" s="771" t="str">
        <f>IF(P36="","",VALUE(RIGHT(P36,LEN(P36)-住戸分類!$A$36)))</f>
        <v/>
      </c>
      <c r="AZ33" s="772" t="str">
        <f>IF(P36="","",LEFT(P36,住戸分類!$A$36))</f>
        <v/>
      </c>
      <c r="BA33" s="985">
        <v>479</v>
      </c>
      <c r="BB33" s="1596"/>
      <c r="BC33" s="771" t="str">
        <f>IF(P41="","",VALUE(RIGHT(P41,LEN(P41)-住戸分類!$A$41)))</f>
        <v/>
      </c>
      <c r="BD33" s="772" t="str">
        <f>IF(P41="","",LEFT(P41,住戸分類!$A$41))</f>
        <v/>
      </c>
      <c r="BE33" s="985">
        <v>554</v>
      </c>
      <c r="BF33" s="1596"/>
      <c r="BG33" s="771" t="str">
        <f>IF(P46="","",VALUE(RIGHT(P46,LEN(P46)-住戸分類!$A$46)))</f>
        <v/>
      </c>
      <c r="BH33" s="772" t="str">
        <f>IF(P46="","",LEFT(P46,住戸分類!$A$46))</f>
        <v/>
      </c>
      <c r="BI33" s="985">
        <v>629</v>
      </c>
      <c r="BJ33" s="1596"/>
      <c r="BK33" s="771" t="str">
        <f>IF(P51="","",VALUE(RIGHT(P51,LEN(P51)-住戸分類!$A$51)))</f>
        <v/>
      </c>
      <c r="BL33" s="772" t="str">
        <f>IF(P51="","",LEFT(P51,住戸分類!$A$51))</f>
        <v/>
      </c>
      <c r="BM33" s="985">
        <v>704</v>
      </c>
    </row>
    <row r="34" spans="1:65">
      <c r="A34" s="6"/>
      <c r="C34" s="43" t="str">
        <f>IF(住戸分類!C34="","",住戸分類!$B34&amp;住戸分類!C34)</f>
        <v/>
      </c>
      <c r="D34" s="44" t="str">
        <f>IF(住戸分類!D34="","",住戸分類!$B34&amp;住戸分類!D34)</f>
        <v/>
      </c>
      <c r="E34" s="44" t="str">
        <f>IF(住戸分類!E34="","",住戸分類!$B34&amp;住戸分類!E34)</f>
        <v/>
      </c>
      <c r="F34" s="44" t="str">
        <f>IF(住戸分類!F34="","",住戸分類!$B34&amp;住戸分類!F34)</f>
        <v/>
      </c>
      <c r="G34" s="44" t="str">
        <f>IF(住戸分類!G34="","",住戸分類!$B34&amp;住戸分類!G34)</f>
        <v/>
      </c>
      <c r="H34" s="44" t="str">
        <f>IF(住戸分類!H34="","",住戸分類!$B34&amp;住戸分類!H34)</f>
        <v/>
      </c>
      <c r="I34" s="44" t="str">
        <f>IF(住戸分類!I34="","",住戸分類!$B34&amp;住戸分類!I34)</f>
        <v/>
      </c>
      <c r="J34" s="44" t="str">
        <f>IF(住戸分類!J34="","",住戸分類!$B34&amp;住戸分類!J34)</f>
        <v/>
      </c>
      <c r="K34" s="44" t="str">
        <f>IF(住戸分類!K34="","",住戸分類!$B34&amp;住戸分類!K34)</f>
        <v/>
      </c>
      <c r="L34" s="44" t="str">
        <f>IF(住戸分類!L34="","",住戸分類!$B34&amp;住戸分類!L34)</f>
        <v/>
      </c>
      <c r="M34" s="44" t="str">
        <f>IF(住戸分類!M34="","",住戸分類!$B34&amp;住戸分類!M34)</f>
        <v/>
      </c>
      <c r="N34" s="44" t="str">
        <f>IF(住戸分類!N34="","",住戸分類!$B34&amp;住戸分類!N34)</f>
        <v/>
      </c>
      <c r="O34" s="44" t="str">
        <f>IF(住戸分類!O34="","",住戸分類!$B34&amp;住戸分類!O34)</f>
        <v/>
      </c>
      <c r="P34" s="44" t="str">
        <f>IF(住戸分類!P34="","",住戸分類!$B34&amp;住戸分類!P34)</f>
        <v/>
      </c>
      <c r="Q34" s="45" t="str">
        <f>IF(住戸分類!Q34="","",住戸分類!$B34&amp;住戸分類!Q34)</f>
        <v/>
      </c>
      <c r="R34" s="6"/>
      <c r="S34" s="6">
        <f t="shared" si="5"/>
        <v>30</v>
      </c>
      <c r="T34" s="766" t="str">
        <f t="shared" si="1"/>
        <v/>
      </c>
      <c r="U34" s="766" t="str">
        <f t="shared" si="2"/>
        <v/>
      </c>
      <c r="V34" s="766"/>
      <c r="W34" s="766" t="str">
        <f t="shared" si="3"/>
        <v/>
      </c>
      <c r="X34" s="766" t="str">
        <f t="shared" si="4"/>
        <v/>
      </c>
      <c r="Y34" s="6"/>
      <c r="Z34" s="1597"/>
      <c r="AA34" s="775" t="str">
        <f>IF(Q6="","",VALUE(RIGHT(Q6,LEN(Q6)-住戸分類!$A$6)))</f>
        <v/>
      </c>
      <c r="AB34" s="774" t="str">
        <f>IF(Q6="","",LEFT(Q6,住戸分類!$A$6))</f>
        <v/>
      </c>
      <c r="AC34" s="985">
        <v>30</v>
      </c>
      <c r="AD34" s="2026"/>
      <c r="AE34" s="773" t="str">
        <f>IF(Q11="","",VALUE(RIGHT(Q11,LEN(Q11)-住戸分類!$A$11)))</f>
        <v/>
      </c>
      <c r="AF34" s="774" t="str">
        <f>IF(Q11="","",LEFT(Q11,住戸分類!$A$11))</f>
        <v/>
      </c>
      <c r="AG34" s="985">
        <v>105</v>
      </c>
      <c r="AH34" s="2026"/>
      <c r="AI34" s="773" t="str">
        <f>IF(Q16="","",VALUE(RIGHT(Q16,LEN(Q16)-住戸分類!$A$16)))</f>
        <v/>
      </c>
      <c r="AJ34" s="774" t="str">
        <f>IF(Q16="","",LEFT(Q16,住戸分類!$A$16))</f>
        <v/>
      </c>
      <c r="AK34" s="985">
        <v>180</v>
      </c>
      <c r="AL34" s="1597"/>
      <c r="AM34" s="771" t="str">
        <f>IF(Q21="","",VALUE(RIGHT(Q21,LEN(Q21)-住戸分類!$A$21)))</f>
        <v/>
      </c>
      <c r="AN34" s="772" t="str">
        <f>IF(Q21="","",LEFT(Q21,住戸分類!$A$21))</f>
        <v/>
      </c>
      <c r="AO34" s="985">
        <v>255</v>
      </c>
      <c r="AP34" s="1597"/>
      <c r="AQ34" s="773" t="str">
        <f>IF(Q26="","",VALUE(RIGHT(Q26,LEN(Q26)-住戸分類!$A$26)))</f>
        <v/>
      </c>
      <c r="AR34" s="774" t="str">
        <f>IF(Q26="","",LEFT(Q26,住戸分類!$A$26))</f>
        <v/>
      </c>
      <c r="AS34" s="985">
        <v>330</v>
      </c>
      <c r="AT34" s="1597"/>
      <c r="AU34" s="773" t="str">
        <f>IF(Q31="","",VALUE(RIGHT(Q31,LEN(Q31)-住戸分類!$A$31)))</f>
        <v/>
      </c>
      <c r="AV34" s="774" t="str">
        <f>IF(Q31="","",LEFT(Q31,住戸分類!$A$31))</f>
        <v/>
      </c>
      <c r="AW34" s="985">
        <v>405</v>
      </c>
      <c r="AX34" s="1597"/>
      <c r="AY34" s="773" t="str">
        <f>IF(Q36="","",VALUE(RIGHT(Q36,LEN(Q36)-住戸分類!$A$36)))</f>
        <v/>
      </c>
      <c r="AZ34" s="774" t="str">
        <f>IF(Q36="","",LEFT(Q36,住戸分類!$A$36))</f>
        <v/>
      </c>
      <c r="BA34" s="985">
        <v>480</v>
      </c>
      <c r="BB34" s="1597"/>
      <c r="BC34" s="773" t="str">
        <f>IF(Q41="","",VALUE(RIGHT(Q41,LEN(Q41)-住戸分類!$A$41)))</f>
        <v/>
      </c>
      <c r="BD34" s="774" t="str">
        <f>IF(Q41="","",LEFT(Q41,住戸分類!$A$41))</f>
        <v/>
      </c>
      <c r="BE34" s="985">
        <v>555</v>
      </c>
      <c r="BF34" s="1597"/>
      <c r="BG34" s="773" t="str">
        <f>IF(Q46="","",VALUE(RIGHT(Q46,LEN(Q46)-住戸分類!$A$46)))</f>
        <v/>
      </c>
      <c r="BH34" s="774" t="str">
        <f>IF(Q46="","",LEFT(Q46,住戸分類!$A$46))</f>
        <v/>
      </c>
      <c r="BI34" s="985">
        <v>630</v>
      </c>
      <c r="BJ34" s="1597"/>
      <c r="BK34" s="773" t="str">
        <f>IF(Q51="","",VALUE(RIGHT(Q51,LEN(Q51)-住戸分類!$A$51)))</f>
        <v/>
      </c>
      <c r="BL34" s="774" t="str">
        <f>IF(Q51="","",LEFT(Q51,住戸分類!$A$51))</f>
        <v/>
      </c>
      <c r="BM34" s="985">
        <v>705</v>
      </c>
    </row>
    <row r="35" spans="1:65">
      <c r="A35" s="6"/>
      <c r="C35" s="43" t="str">
        <f>IF(住戸分類!C35="","",住戸分類!$B35&amp;住戸分類!C35)</f>
        <v/>
      </c>
      <c r="D35" s="44" t="str">
        <f>IF(住戸分類!D35="","",住戸分類!$B35&amp;住戸分類!D35)</f>
        <v/>
      </c>
      <c r="E35" s="44" t="str">
        <f>IF(住戸分類!E35="","",住戸分類!$B35&amp;住戸分類!E35)</f>
        <v/>
      </c>
      <c r="F35" s="44" t="str">
        <f>IF(住戸分類!F35="","",住戸分類!$B35&amp;住戸分類!F35)</f>
        <v/>
      </c>
      <c r="G35" s="44" t="str">
        <f>IF(住戸分類!G35="","",住戸分類!$B35&amp;住戸分類!G35)</f>
        <v/>
      </c>
      <c r="H35" s="44" t="str">
        <f>IF(住戸分類!H35="","",住戸分類!$B35&amp;住戸分類!H35)</f>
        <v/>
      </c>
      <c r="I35" s="44" t="str">
        <f>IF(住戸分類!I35="","",住戸分類!$B35&amp;住戸分類!I35)</f>
        <v/>
      </c>
      <c r="J35" s="44" t="str">
        <f>IF(住戸分類!J35="","",住戸分類!$B35&amp;住戸分類!J35)</f>
        <v/>
      </c>
      <c r="K35" s="44" t="str">
        <f>IF(住戸分類!K35="","",住戸分類!$B35&amp;住戸分類!K35)</f>
        <v/>
      </c>
      <c r="L35" s="44" t="str">
        <f>IF(住戸分類!L35="","",住戸分類!$B35&amp;住戸分類!L35)</f>
        <v/>
      </c>
      <c r="M35" s="44" t="str">
        <f>IF(住戸分類!M35="","",住戸分類!$B35&amp;住戸分類!M35)</f>
        <v/>
      </c>
      <c r="N35" s="44" t="str">
        <f>IF(住戸分類!N35="","",住戸分類!$B35&amp;住戸分類!N35)</f>
        <v/>
      </c>
      <c r="O35" s="44" t="str">
        <f>IF(住戸分類!O35="","",住戸分類!$B35&amp;住戸分類!O35)</f>
        <v/>
      </c>
      <c r="P35" s="44" t="str">
        <f>IF(住戸分類!P35="","",住戸分類!$B35&amp;住戸分類!P35)</f>
        <v/>
      </c>
      <c r="Q35" s="45" t="str">
        <f>IF(住戸分類!Q35="","",住戸分類!$B35&amp;住戸分類!Q35)</f>
        <v/>
      </c>
      <c r="R35" s="6"/>
      <c r="S35" s="6">
        <f t="shared" si="5"/>
        <v>31</v>
      </c>
      <c r="T35" s="766" t="str">
        <f t="shared" si="1"/>
        <v/>
      </c>
      <c r="U35" s="766" t="str">
        <f t="shared" si="2"/>
        <v/>
      </c>
      <c r="V35" s="766"/>
      <c r="W35" s="766" t="str">
        <f t="shared" si="3"/>
        <v/>
      </c>
      <c r="X35" s="766" t="str">
        <f t="shared" si="4"/>
        <v/>
      </c>
      <c r="Y35" s="6"/>
      <c r="Z35" s="767">
        <f>Z20+1</f>
        <v>3</v>
      </c>
      <c r="AA35" s="769" t="str">
        <f>IF(C7="","",VALUE(RIGHT(C7,LEN(C7)-住戸分類!$A$7)))</f>
        <v/>
      </c>
      <c r="AB35" s="768" t="str">
        <f>IF(C7="","",LEFT(C7,住戸分類!$A$7))</f>
        <v/>
      </c>
      <c r="AC35" s="985">
        <v>31</v>
      </c>
      <c r="AD35" s="776">
        <v>8</v>
      </c>
      <c r="AE35" s="42" t="str">
        <f>IF(C12="","",VALUE(RIGHT(C12,LEN(C12)-住戸分類!$A$12)))</f>
        <v/>
      </c>
      <c r="AF35" s="768" t="str">
        <f>IF(C12="","",LEFT(C12,住戸分類!$A$12))</f>
        <v/>
      </c>
      <c r="AG35" s="985">
        <v>106</v>
      </c>
      <c r="AH35" s="776">
        <v>13</v>
      </c>
      <c r="AI35" s="769" t="str">
        <f>IF(C17="","",VALUE(RIGHT(C17,LEN(C17)-住戸分類!$A$17)))</f>
        <v/>
      </c>
      <c r="AJ35" s="768" t="str">
        <f>IF(C17="","",LEFT(C17,住戸分類!$A$17))</f>
        <v/>
      </c>
      <c r="AK35" s="985">
        <v>181</v>
      </c>
      <c r="AL35" s="770">
        <v>18</v>
      </c>
      <c r="AM35" s="42" t="str">
        <f>IF(C22="","",VALUE(RIGHT(C22,LEN(C22)-住戸分類!$A$22)))</f>
        <v/>
      </c>
      <c r="AN35" s="768" t="str">
        <f>IF(C22="","",LEFT(C22,住戸分類!$A$22))</f>
        <v/>
      </c>
      <c r="AO35" s="985">
        <v>256</v>
      </c>
      <c r="AP35" s="770">
        <v>23</v>
      </c>
      <c r="AQ35" s="42" t="str">
        <f>IF(C27="","",VALUE(RIGHT(C27,LEN(C27)-住戸分類!$A$27)))</f>
        <v/>
      </c>
      <c r="AR35" s="768" t="str">
        <f>IF(C27="","",LEFT(C27,住戸分類!$A$27))</f>
        <v/>
      </c>
      <c r="AS35" s="985">
        <v>331</v>
      </c>
      <c r="AT35" s="770">
        <v>28</v>
      </c>
      <c r="AU35" s="42" t="str">
        <f>IF(C32="","",VALUE(RIGHT(C32,LEN(C32)-住戸分類!$A$32)))</f>
        <v/>
      </c>
      <c r="AV35" s="768" t="str">
        <f>IF(C32="","",LEFT(C32,住戸分類!$A$32))</f>
        <v/>
      </c>
      <c r="AW35" s="985">
        <v>406</v>
      </c>
      <c r="AX35" s="770">
        <v>33</v>
      </c>
      <c r="AY35" s="42" t="str">
        <f>IF(C37="","",VALUE(RIGHT(C37,LEN(C37)-住戸分類!$A$37)))</f>
        <v/>
      </c>
      <c r="AZ35" s="768" t="str">
        <f>IF(C37="","",LEFT(C37,住戸分類!$A$37))</f>
        <v/>
      </c>
      <c r="BA35" s="985">
        <v>481</v>
      </c>
      <c r="BB35" s="770">
        <v>38</v>
      </c>
      <c r="BC35" s="42" t="str">
        <f>IF(C42="","",VALUE(RIGHT(C42,LEN(C42)-住戸分類!$A$42)))</f>
        <v/>
      </c>
      <c r="BD35" s="768" t="str">
        <f>IF(C42="","",LEFT(C42,住戸分類!$A$42))</f>
        <v/>
      </c>
      <c r="BE35" s="985">
        <v>556</v>
      </c>
      <c r="BF35" s="770">
        <v>43</v>
      </c>
      <c r="BG35" s="42" t="str">
        <f>IF(C47="","",VALUE(RIGHT(C47,LEN(C47)-住戸分類!$A$47)))</f>
        <v/>
      </c>
      <c r="BH35" s="768" t="str">
        <f>IF(C47="","",LEFT(C47,住戸分類!$A$47))</f>
        <v/>
      </c>
      <c r="BI35" s="985">
        <v>631</v>
      </c>
      <c r="BJ35" s="770">
        <v>48</v>
      </c>
      <c r="BK35" s="42" t="str">
        <f>IF(C52="","",VALUE(RIGHT(C52,LEN(C52)-住戸分類!$A$52)))</f>
        <v/>
      </c>
      <c r="BL35" s="768" t="str">
        <f>IF(C52="","",LEFT(C52,住戸分類!$A$52))</f>
        <v/>
      </c>
      <c r="BM35" s="985">
        <v>706</v>
      </c>
    </row>
    <row r="36" spans="1:65">
      <c r="A36" s="6"/>
      <c r="C36" s="43" t="str">
        <f>IF(住戸分類!C36="","",住戸分類!$B36&amp;住戸分類!C36)</f>
        <v/>
      </c>
      <c r="D36" s="44" t="str">
        <f>IF(住戸分類!D36="","",住戸分類!$B36&amp;住戸分類!D36)</f>
        <v/>
      </c>
      <c r="E36" s="44" t="str">
        <f>IF(住戸分類!E36="","",住戸分類!$B36&amp;住戸分類!E36)</f>
        <v/>
      </c>
      <c r="F36" s="44" t="str">
        <f>IF(住戸分類!F36="","",住戸分類!$B36&amp;住戸分類!F36)</f>
        <v/>
      </c>
      <c r="G36" s="44" t="str">
        <f>IF(住戸分類!G36="","",住戸分類!$B36&amp;住戸分類!G36)</f>
        <v/>
      </c>
      <c r="H36" s="44" t="str">
        <f>IF(住戸分類!H36="","",住戸分類!$B36&amp;住戸分類!H36)</f>
        <v/>
      </c>
      <c r="I36" s="44" t="str">
        <f>IF(住戸分類!I36="","",住戸分類!$B36&amp;住戸分類!I36)</f>
        <v/>
      </c>
      <c r="J36" s="44" t="str">
        <f>IF(住戸分類!J36="","",住戸分類!$B36&amp;住戸分類!J36)</f>
        <v/>
      </c>
      <c r="K36" s="44" t="str">
        <f>IF(住戸分類!K36="","",住戸分類!$B36&amp;住戸分類!K36)</f>
        <v/>
      </c>
      <c r="L36" s="44" t="str">
        <f>IF(住戸分類!L36="","",住戸分類!$B36&amp;住戸分類!L36)</f>
        <v/>
      </c>
      <c r="M36" s="44" t="str">
        <f>IF(住戸分類!M36="","",住戸分類!$B36&amp;住戸分類!M36)</f>
        <v/>
      </c>
      <c r="N36" s="44" t="str">
        <f>IF(住戸分類!N36="","",住戸分類!$B36&amp;住戸分類!N36)</f>
        <v/>
      </c>
      <c r="O36" s="44" t="str">
        <f>IF(住戸分類!O36="","",住戸分類!$B36&amp;住戸分類!O36)</f>
        <v/>
      </c>
      <c r="P36" s="44" t="str">
        <f>IF(住戸分類!P36="","",住戸分類!$B36&amp;住戸分類!P36)</f>
        <v/>
      </c>
      <c r="Q36" s="45" t="str">
        <f>IF(住戸分類!Q36="","",住戸分類!$B36&amp;住戸分類!Q36)</f>
        <v/>
      </c>
      <c r="R36" s="6"/>
      <c r="S36" s="6">
        <f t="shared" si="5"/>
        <v>32</v>
      </c>
      <c r="T36" s="766" t="str">
        <f t="shared" si="1"/>
        <v/>
      </c>
      <c r="U36" s="766" t="str">
        <f t="shared" si="2"/>
        <v/>
      </c>
      <c r="V36" s="766"/>
      <c r="W36" s="766" t="str">
        <f t="shared" si="3"/>
        <v/>
      </c>
      <c r="X36" s="766" t="str">
        <f t="shared" si="4"/>
        <v/>
      </c>
      <c r="Y36" s="6"/>
      <c r="Z36" s="1595">
        <f>住戸分類!B7</f>
        <v>0</v>
      </c>
      <c r="AA36" s="766" t="str">
        <f>IF(D7="","",VALUE(RIGHT(D7,LEN(D7)-住戸分類!$A$7)))</f>
        <v/>
      </c>
      <c r="AB36" s="772" t="str">
        <f>IF(D7="","",LEFT(D7,住戸分類!$A$7))</f>
        <v/>
      </c>
      <c r="AC36" s="985">
        <v>32</v>
      </c>
      <c r="AD36" s="1600">
        <f>住戸分類!B12</f>
        <v>0</v>
      </c>
      <c r="AE36" s="771" t="str">
        <f>IF(D12="","",VALUE(RIGHT(D12,LEN(D12)-住戸分類!$A$12)))</f>
        <v/>
      </c>
      <c r="AF36" s="772" t="str">
        <f>IF(D12="","",LEFT(D12,住戸分類!$A$12))</f>
        <v/>
      </c>
      <c r="AG36" s="985">
        <v>107</v>
      </c>
      <c r="AH36" s="1596">
        <f>住戸分類!B17</f>
        <v>0</v>
      </c>
      <c r="AI36" s="766" t="str">
        <f>IF(D17="","",VALUE(RIGHT(D17,LEN(D17)-住戸分類!$A$17)))</f>
        <v/>
      </c>
      <c r="AJ36" s="772" t="str">
        <f>IF(D17="","",LEFT(D17,住戸分類!$A$17))</f>
        <v/>
      </c>
      <c r="AK36" s="985">
        <v>182</v>
      </c>
      <c r="AL36" s="1595">
        <f>住戸分類!B22</f>
        <v>0</v>
      </c>
      <c r="AM36" s="771" t="str">
        <f>IF(D22="","",VALUE(RIGHT(D22,LEN(D22)-住戸分類!$A$22)))</f>
        <v/>
      </c>
      <c r="AN36" s="772" t="str">
        <f>IF(D22="","",LEFT(D22,住戸分類!$A$22))</f>
        <v/>
      </c>
      <c r="AO36" s="985">
        <v>257</v>
      </c>
      <c r="AP36" s="1595">
        <f>住戸分類!B27</f>
        <v>0</v>
      </c>
      <c r="AQ36" s="771" t="str">
        <f>IF(D27="","",VALUE(RIGHT(D27,LEN(D27)-住戸分類!$A$27)))</f>
        <v/>
      </c>
      <c r="AR36" s="772" t="str">
        <f>IF(D27="","",LEFT(D27,住戸分類!$A$27))</f>
        <v/>
      </c>
      <c r="AS36" s="985">
        <v>332</v>
      </c>
      <c r="AT36" s="1595">
        <f>住戸分類!B32</f>
        <v>0</v>
      </c>
      <c r="AU36" s="771" t="str">
        <f>IF(D32="","",VALUE(RIGHT(D32,LEN(D32)-住戸分類!$A$32)))</f>
        <v/>
      </c>
      <c r="AV36" s="772" t="str">
        <f>IF(D32="","",LEFT(D32,住戸分類!$A$32))</f>
        <v/>
      </c>
      <c r="AW36" s="985">
        <v>407</v>
      </c>
      <c r="AX36" s="1595">
        <f>住戸分類!B37</f>
        <v>0</v>
      </c>
      <c r="AY36" s="771" t="str">
        <f>IF(D37="","",VALUE(RIGHT(D37,LEN(D37)-住戸分類!$A$37)))</f>
        <v/>
      </c>
      <c r="AZ36" s="772" t="str">
        <f>IF(D37="","",LEFT(D37,住戸分類!$A$37))</f>
        <v/>
      </c>
      <c r="BA36" s="985">
        <v>482</v>
      </c>
      <c r="BB36" s="1595">
        <f>住戸分類!B42</f>
        <v>0</v>
      </c>
      <c r="BC36" s="771" t="str">
        <f>IF(D42="","",VALUE(RIGHT(D42,LEN(D42)-住戸分類!$A$42)))</f>
        <v/>
      </c>
      <c r="BD36" s="772" t="str">
        <f>IF(D42="","",LEFT(D42,住戸分類!$A$42))</f>
        <v/>
      </c>
      <c r="BE36" s="985">
        <v>557</v>
      </c>
      <c r="BF36" s="1595">
        <f>住戸分類!B47</f>
        <v>0</v>
      </c>
      <c r="BG36" s="771" t="str">
        <f>IF(D47="","",VALUE(RIGHT(D47,LEN(D47)-住戸分類!$A$47)))</f>
        <v/>
      </c>
      <c r="BH36" s="772" t="str">
        <f>IF(D47="","",LEFT(D47,住戸分類!$A$47))</f>
        <v/>
      </c>
      <c r="BI36" s="985">
        <v>632</v>
      </c>
      <c r="BJ36" s="1595">
        <f>住戸分類!B52</f>
        <v>0</v>
      </c>
      <c r="BK36" s="771" t="str">
        <f>IF(D52="","",VALUE(RIGHT(D52,LEN(D52)-住戸分類!$A$52)))</f>
        <v/>
      </c>
      <c r="BL36" s="772" t="str">
        <f>IF(D52="","",LEFT(D52,住戸分類!$A$52))</f>
        <v/>
      </c>
      <c r="BM36" s="985">
        <v>707</v>
      </c>
    </row>
    <row r="37" spans="1:65">
      <c r="A37" s="6"/>
      <c r="C37" s="43" t="str">
        <f>IF(住戸分類!C37="","",住戸分類!$B37&amp;住戸分類!C37)</f>
        <v/>
      </c>
      <c r="D37" s="44" t="str">
        <f>IF(住戸分類!D37="","",住戸分類!$B37&amp;住戸分類!D37)</f>
        <v/>
      </c>
      <c r="E37" s="44" t="str">
        <f>IF(住戸分類!E37="","",住戸分類!$B37&amp;住戸分類!E37)</f>
        <v/>
      </c>
      <c r="F37" s="44" t="str">
        <f>IF(住戸分類!F37="","",住戸分類!$B37&amp;住戸分類!F37)</f>
        <v/>
      </c>
      <c r="G37" s="44" t="str">
        <f>IF(住戸分類!G37="","",住戸分類!$B37&amp;住戸分類!G37)</f>
        <v/>
      </c>
      <c r="H37" s="44" t="str">
        <f>IF(住戸分類!H37="","",住戸分類!$B37&amp;住戸分類!H37)</f>
        <v/>
      </c>
      <c r="I37" s="44" t="str">
        <f>IF(住戸分類!I37="","",住戸分類!$B37&amp;住戸分類!I37)</f>
        <v/>
      </c>
      <c r="J37" s="44" t="str">
        <f>IF(住戸分類!J37="","",住戸分類!$B37&amp;住戸分類!J37)</f>
        <v/>
      </c>
      <c r="K37" s="44" t="str">
        <f>IF(住戸分類!K37="","",住戸分類!$B37&amp;住戸分類!K37)</f>
        <v/>
      </c>
      <c r="L37" s="44" t="str">
        <f>IF(住戸分類!L37="","",住戸分類!$B37&amp;住戸分類!L37)</f>
        <v/>
      </c>
      <c r="M37" s="44" t="str">
        <f>IF(住戸分類!M37="","",住戸分類!$B37&amp;住戸分類!M37)</f>
        <v/>
      </c>
      <c r="N37" s="44" t="str">
        <f>IF(住戸分類!N37="","",住戸分類!$B37&amp;住戸分類!N37)</f>
        <v/>
      </c>
      <c r="O37" s="44" t="str">
        <f>IF(住戸分類!O37="","",住戸分類!$B37&amp;住戸分類!O37)</f>
        <v/>
      </c>
      <c r="P37" s="44" t="str">
        <f>IF(住戸分類!P37="","",住戸分類!$B37&amp;住戸分類!P37)</f>
        <v/>
      </c>
      <c r="Q37" s="45" t="str">
        <f>IF(住戸分類!Q37="","",住戸分類!$B37&amp;住戸分類!Q37)</f>
        <v/>
      </c>
      <c r="R37" s="6"/>
      <c r="S37" s="6">
        <f t="shared" si="5"/>
        <v>33</v>
      </c>
      <c r="T37" s="766" t="str">
        <f t="shared" si="1"/>
        <v/>
      </c>
      <c r="U37" s="766" t="str">
        <f t="shared" si="2"/>
        <v/>
      </c>
      <c r="V37" s="766"/>
      <c r="W37" s="766" t="str">
        <f t="shared" si="3"/>
        <v/>
      </c>
      <c r="X37" s="766" t="str">
        <f t="shared" si="4"/>
        <v/>
      </c>
      <c r="Y37" s="6"/>
      <c r="Z37" s="1596"/>
      <c r="AA37" s="766" t="str">
        <f>IF(E7="","",VALUE(RIGHT(E7,LEN(E7)-住戸分類!$A$7)))</f>
        <v/>
      </c>
      <c r="AB37" s="772" t="str">
        <f>IF(E7="","",LEFT(E7,住戸分類!$A$7))</f>
        <v/>
      </c>
      <c r="AC37" s="985">
        <v>33</v>
      </c>
      <c r="AD37" s="1600"/>
      <c r="AE37" s="771" t="str">
        <f>IF(E12="","",VALUE(RIGHT(E12,LEN(E12)-住戸分類!$A$12)))</f>
        <v/>
      </c>
      <c r="AF37" s="772" t="str">
        <f>IF(E12="","",LEFT(E12,住戸分類!$A$12))</f>
        <v/>
      </c>
      <c r="AG37" s="985">
        <v>108</v>
      </c>
      <c r="AH37" s="1596"/>
      <c r="AI37" s="766" t="str">
        <f>IF(E17="","",VALUE(RIGHT(E17,LEN(E17)-住戸分類!$A$17)))</f>
        <v/>
      </c>
      <c r="AJ37" s="772" t="str">
        <f>IF(E17="","",LEFT(E17,住戸分類!$A$17))</f>
        <v/>
      </c>
      <c r="AK37" s="985">
        <v>183</v>
      </c>
      <c r="AL37" s="1596"/>
      <c r="AM37" s="771" t="str">
        <f>IF(E22="","",VALUE(RIGHT(E22,LEN(E22)-住戸分類!$A$22)))</f>
        <v/>
      </c>
      <c r="AN37" s="772" t="str">
        <f>IF(E22="","",LEFT(E22,住戸分類!$A$22))</f>
        <v/>
      </c>
      <c r="AO37" s="985">
        <v>258</v>
      </c>
      <c r="AP37" s="1596"/>
      <c r="AQ37" s="771" t="str">
        <f>IF(E27="","",VALUE(RIGHT(E27,LEN(E27)-住戸分類!$A$27)))</f>
        <v/>
      </c>
      <c r="AR37" s="772" t="str">
        <f>IF(E27="","",LEFT(E27,住戸分類!$A$27))</f>
        <v/>
      </c>
      <c r="AS37" s="985">
        <v>333</v>
      </c>
      <c r="AT37" s="1596"/>
      <c r="AU37" s="771" t="str">
        <f>IF(E32="","",VALUE(RIGHT(E32,LEN(E32)-住戸分類!$A$32)))</f>
        <v/>
      </c>
      <c r="AV37" s="772" t="str">
        <f>IF(E32="","",LEFT(E32,住戸分類!$A$32))</f>
        <v/>
      </c>
      <c r="AW37" s="985">
        <v>408</v>
      </c>
      <c r="AX37" s="1596"/>
      <c r="AY37" s="771" t="str">
        <f>IF(E37="","",VALUE(RIGHT(E37,LEN(E37)-住戸分類!$A$37)))</f>
        <v/>
      </c>
      <c r="AZ37" s="772" t="str">
        <f>IF(E37="","",LEFT(E37,住戸分類!$A$37))</f>
        <v/>
      </c>
      <c r="BA37" s="985">
        <v>483</v>
      </c>
      <c r="BB37" s="1596"/>
      <c r="BC37" s="771" t="str">
        <f>IF(E42="","",VALUE(RIGHT(E42,LEN(E42)-住戸分類!$A$42)))</f>
        <v/>
      </c>
      <c r="BD37" s="772" t="str">
        <f>IF(E42="","",LEFT(E42,住戸分類!$A$42))</f>
        <v/>
      </c>
      <c r="BE37" s="985">
        <v>558</v>
      </c>
      <c r="BF37" s="1596"/>
      <c r="BG37" s="771" t="str">
        <f>IF(E47="","",VALUE(RIGHT(E47,LEN(E47)-住戸分類!$A$47)))</f>
        <v/>
      </c>
      <c r="BH37" s="772" t="str">
        <f>IF(E47="","",LEFT(E47,住戸分類!$A$47))</f>
        <v/>
      </c>
      <c r="BI37" s="985">
        <v>633</v>
      </c>
      <c r="BJ37" s="1596"/>
      <c r="BK37" s="771" t="str">
        <f>IF(E52="","",VALUE(RIGHT(E52,LEN(E52)-住戸分類!$A$52)))</f>
        <v/>
      </c>
      <c r="BL37" s="772" t="str">
        <f>IF(E52="","",LEFT(E52,住戸分類!$A$52))</f>
        <v/>
      </c>
      <c r="BM37" s="985">
        <v>708</v>
      </c>
    </row>
    <row r="38" spans="1:65">
      <c r="A38" s="6"/>
      <c r="C38" s="43" t="str">
        <f>IF(住戸分類!C38="","",住戸分類!$B38&amp;住戸分類!C38)</f>
        <v/>
      </c>
      <c r="D38" s="44" t="str">
        <f>IF(住戸分類!D38="","",住戸分類!$B38&amp;住戸分類!D38)</f>
        <v/>
      </c>
      <c r="E38" s="44" t="str">
        <f>IF(住戸分類!E38="","",住戸分類!$B38&amp;住戸分類!E38)</f>
        <v/>
      </c>
      <c r="F38" s="44" t="str">
        <f>IF(住戸分類!F38="","",住戸分類!$B38&amp;住戸分類!F38)</f>
        <v/>
      </c>
      <c r="G38" s="44" t="str">
        <f>IF(住戸分類!G38="","",住戸分類!$B38&amp;住戸分類!G38)</f>
        <v/>
      </c>
      <c r="H38" s="44" t="str">
        <f>IF(住戸分類!H38="","",住戸分類!$B38&amp;住戸分類!H38)</f>
        <v/>
      </c>
      <c r="I38" s="44" t="str">
        <f>IF(住戸分類!I38="","",住戸分類!$B38&amp;住戸分類!I38)</f>
        <v/>
      </c>
      <c r="J38" s="44" t="str">
        <f>IF(住戸分類!J38="","",住戸分類!$B38&amp;住戸分類!J38)</f>
        <v/>
      </c>
      <c r="K38" s="44" t="str">
        <f>IF(住戸分類!K38="","",住戸分類!$B38&amp;住戸分類!K38)</f>
        <v/>
      </c>
      <c r="L38" s="44" t="str">
        <f>IF(住戸分類!L38="","",住戸分類!$B38&amp;住戸分類!L38)</f>
        <v/>
      </c>
      <c r="M38" s="44" t="str">
        <f>IF(住戸分類!M38="","",住戸分類!$B38&amp;住戸分類!M38)</f>
        <v/>
      </c>
      <c r="N38" s="44" t="str">
        <f>IF(住戸分類!N38="","",住戸分類!$B38&amp;住戸分類!N38)</f>
        <v/>
      </c>
      <c r="O38" s="44" t="str">
        <f>IF(住戸分類!O38="","",住戸分類!$B38&amp;住戸分類!O38)</f>
        <v/>
      </c>
      <c r="P38" s="44" t="str">
        <f>IF(住戸分類!P38="","",住戸分類!$B38&amp;住戸分類!P38)</f>
        <v/>
      </c>
      <c r="Q38" s="45" t="str">
        <f>IF(住戸分類!Q38="","",住戸分類!$B38&amp;住戸分類!Q38)</f>
        <v/>
      </c>
      <c r="R38" s="6"/>
      <c r="S38" s="6">
        <f t="shared" si="5"/>
        <v>34</v>
      </c>
      <c r="T38" s="766" t="str">
        <f t="shared" si="1"/>
        <v/>
      </c>
      <c r="U38" s="766" t="str">
        <f t="shared" si="2"/>
        <v/>
      </c>
      <c r="V38" s="766"/>
      <c r="W38" s="766" t="str">
        <f t="shared" si="3"/>
        <v/>
      </c>
      <c r="X38" s="766" t="str">
        <f t="shared" si="4"/>
        <v/>
      </c>
      <c r="Y38" s="6"/>
      <c r="Z38" s="1596"/>
      <c r="AA38" s="766" t="str">
        <f>IF(F7="","",VALUE(RIGHT(F7,LEN(F7)-住戸分類!$A$7)))</f>
        <v/>
      </c>
      <c r="AB38" s="772" t="str">
        <f>IF(F7="","",LEFT(F7,住戸分類!$A$7))</f>
        <v/>
      </c>
      <c r="AC38" s="985">
        <v>34</v>
      </c>
      <c r="AD38" s="1600"/>
      <c r="AE38" s="771" t="str">
        <f>IF(F12="","",VALUE(RIGHT(F12,LEN(F12)-住戸分類!$A$12)))</f>
        <v/>
      </c>
      <c r="AF38" s="772" t="str">
        <f>IF(F12="","",LEFT(F12,住戸分類!$A$12))</f>
        <v/>
      </c>
      <c r="AG38" s="985">
        <v>109</v>
      </c>
      <c r="AH38" s="1596"/>
      <c r="AI38" s="766" t="str">
        <f>IF(F17="","",VALUE(RIGHT(F17,LEN(F17)-住戸分類!$A$17)))</f>
        <v/>
      </c>
      <c r="AJ38" s="772" t="str">
        <f>IF(F17="","",LEFT(F17,住戸分類!$A$17))</f>
        <v/>
      </c>
      <c r="AK38" s="985">
        <v>184</v>
      </c>
      <c r="AL38" s="1596"/>
      <c r="AM38" s="771" t="str">
        <f>IF(F22="","",VALUE(RIGHT(F22,LEN(F22)-住戸分類!$A$22)))</f>
        <v/>
      </c>
      <c r="AN38" s="772" t="str">
        <f>IF(F22="","",LEFT(F22,住戸分類!$A$22))</f>
        <v/>
      </c>
      <c r="AO38" s="985">
        <v>259</v>
      </c>
      <c r="AP38" s="1596"/>
      <c r="AQ38" s="771" t="str">
        <f>IF(F27="","",VALUE(RIGHT(F27,LEN(F27)-住戸分類!$A$27)))</f>
        <v/>
      </c>
      <c r="AR38" s="772" t="str">
        <f>IF(F27="","",LEFT(F27,住戸分類!$A$27))</f>
        <v/>
      </c>
      <c r="AS38" s="985">
        <v>334</v>
      </c>
      <c r="AT38" s="1596"/>
      <c r="AU38" s="771" t="str">
        <f>IF(F32="","",VALUE(RIGHT(F32,LEN(F32)-住戸分類!$A$32)))</f>
        <v/>
      </c>
      <c r="AV38" s="772" t="str">
        <f>IF(F32="","",LEFT(F32,住戸分類!$A$32))</f>
        <v/>
      </c>
      <c r="AW38" s="985">
        <v>409</v>
      </c>
      <c r="AX38" s="1596"/>
      <c r="AY38" s="771" t="str">
        <f>IF(F37="","",VALUE(RIGHT(F37,LEN(F37)-住戸分類!$A$37)))</f>
        <v/>
      </c>
      <c r="AZ38" s="772" t="str">
        <f>IF(F37="","",LEFT(F37,住戸分類!$A$37))</f>
        <v/>
      </c>
      <c r="BA38" s="985">
        <v>484</v>
      </c>
      <c r="BB38" s="1596"/>
      <c r="BC38" s="771" t="str">
        <f>IF(F42="","",VALUE(RIGHT(F42,LEN(F42)-住戸分類!$A$42)))</f>
        <v/>
      </c>
      <c r="BD38" s="772" t="str">
        <f>IF(F42="","",LEFT(F42,住戸分類!$A$42))</f>
        <v/>
      </c>
      <c r="BE38" s="985">
        <v>559</v>
      </c>
      <c r="BF38" s="1596"/>
      <c r="BG38" s="771" t="str">
        <f>IF(F47="","",VALUE(RIGHT(F47,LEN(F47)-住戸分類!$A$47)))</f>
        <v/>
      </c>
      <c r="BH38" s="772" t="str">
        <f>IF(F47="","",LEFT(F47,住戸分類!$A$47))</f>
        <v/>
      </c>
      <c r="BI38" s="985">
        <v>634</v>
      </c>
      <c r="BJ38" s="1596"/>
      <c r="BK38" s="771" t="str">
        <f>IF(F52="","",VALUE(RIGHT(F52,LEN(F52)-住戸分類!$A$52)))</f>
        <v/>
      </c>
      <c r="BL38" s="772" t="str">
        <f>IF(F52="","",LEFT(F52,住戸分類!$A$52))</f>
        <v/>
      </c>
      <c r="BM38" s="985">
        <v>709</v>
      </c>
    </row>
    <row r="39" spans="1:65">
      <c r="A39" s="6"/>
      <c r="C39" s="43" t="str">
        <f>IF(住戸分類!C39="","",住戸分類!$B39&amp;住戸分類!C39)</f>
        <v/>
      </c>
      <c r="D39" s="44" t="str">
        <f>IF(住戸分類!D39="","",住戸分類!$B39&amp;住戸分類!D39)</f>
        <v/>
      </c>
      <c r="E39" s="44" t="str">
        <f>IF(住戸分類!E39="","",住戸分類!$B39&amp;住戸分類!E39)</f>
        <v/>
      </c>
      <c r="F39" s="44" t="str">
        <f>IF(住戸分類!F39="","",住戸分類!$B39&amp;住戸分類!F39)</f>
        <v/>
      </c>
      <c r="G39" s="44" t="str">
        <f>IF(住戸分類!G39="","",住戸分類!$B39&amp;住戸分類!G39)</f>
        <v/>
      </c>
      <c r="H39" s="44" t="str">
        <f>IF(住戸分類!H39="","",住戸分類!$B39&amp;住戸分類!H39)</f>
        <v/>
      </c>
      <c r="I39" s="44" t="str">
        <f>IF(住戸分類!I39="","",住戸分類!$B39&amp;住戸分類!I39)</f>
        <v/>
      </c>
      <c r="J39" s="44" t="str">
        <f>IF(住戸分類!J39="","",住戸分類!$B39&amp;住戸分類!J39)</f>
        <v/>
      </c>
      <c r="K39" s="44" t="str">
        <f>IF(住戸分類!K39="","",住戸分類!$B39&amp;住戸分類!K39)</f>
        <v/>
      </c>
      <c r="L39" s="44" t="str">
        <f>IF(住戸分類!L39="","",住戸分類!$B39&amp;住戸分類!L39)</f>
        <v/>
      </c>
      <c r="M39" s="44" t="str">
        <f>IF(住戸分類!M39="","",住戸分類!$B39&amp;住戸分類!M39)</f>
        <v/>
      </c>
      <c r="N39" s="44" t="str">
        <f>IF(住戸分類!N39="","",住戸分類!$B39&amp;住戸分類!N39)</f>
        <v/>
      </c>
      <c r="O39" s="44" t="str">
        <f>IF(住戸分類!O39="","",住戸分類!$B39&amp;住戸分類!O39)</f>
        <v/>
      </c>
      <c r="P39" s="44" t="str">
        <f>IF(住戸分類!P39="","",住戸分類!$B39&amp;住戸分類!P39)</f>
        <v/>
      </c>
      <c r="Q39" s="45" t="str">
        <f>IF(住戸分類!Q39="","",住戸分類!$B39&amp;住戸分類!Q39)</f>
        <v/>
      </c>
      <c r="R39" s="6"/>
      <c r="S39" s="6">
        <f t="shared" si="5"/>
        <v>35</v>
      </c>
      <c r="T39" s="766" t="str">
        <f t="shared" si="1"/>
        <v/>
      </c>
      <c r="U39" s="766" t="str">
        <f t="shared" si="2"/>
        <v/>
      </c>
      <c r="V39" s="766"/>
      <c r="W39" s="766" t="str">
        <f t="shared" si="3"/>
        <v/>
      </c>
      <c r="X39" s="766" t="str">
        <f t="shared" si="4"/>
        <v/>
      </c>
      <c r="Y39" s="6"/>
      <c r="Z39" s="1596"/>
      <c r="AA39" s="766" t="str">
        <f>IF(G7="","",VALUE(RIGHT(G7,LEN(G7)-住戸分類!$A$7)))</f>
        <v/>
      </c>
      <c r="AB39" s="772" t="str">
        <f>IF(G7="","",LEFT(G7,住戸分類!$A$7))</f>
        <v/>
      </c>
      <c r="AC39" s="985">
        <v>35</v>
      </c>
      <c r="AD39" s="1600"/>
      <c r="AE39" s="771" t="str">
        <f>IF(G12="","",VALUE(RIGHT(G12,LEN(G12)-住戸分類!$A$12)))</f>
        <v/>
      </c>
      <c r="AF39" s="772" t="str">
        <f>IF(G12="","",LEFT(G12,住戸分類!$A$12))</f>
        <v/>
      </c>
      <c r="AG39" s="985">
        <v>110</v>
      </c>
      <c r="AH39" s="1596"/>
      <c r="AI39" s="766" t="str">
        <f>IF(G17="","",VALUE(RIGHT(G17,LEN(G17)-住戸分類!$A$17)))</f>
        <v/>
      </c>
      <c r="AJ39" s="772" t="str">
        <f>IF(G17="","",LEFT(G17,住戸分類!$A$17))</f>
        <v/>
      </c>
      <c r="AK39" s="985">
        <v>185</v>
      </c>
      <c r="AL39" s="1596"/>
      <c r="AM39" s="771" t="str">
        <f>IF(G22="","",VALUE(RIGHT(G22,LEN(G22)-住戸分類!$A$22)))</f>
        <v/>
      </c>
      <c r="AN39" s="772" t="str">
        <f>IF(G22="","",LEFT(G22,住戸分類!$A$22))</f>
        <v/>
      </c>
      <c r="AO39" s="985">
        <v>260</v>
      </c>
      <c r="AP39" s="1596"/>
      <c r="AQ39" s="771" t="str">
        <f>IF(G27="","",VALUE(RIGHT(G27,LEN(G27)-住戸分類!$A$27)))</f>
        <v/>
      </c>
      <c r="AR39" s="772" t="str">
        <f>IF(G27="","",LEFT(G27,住戸分類!$A$27))</f>
        <v/>
      </c>
      <c r="AS39" s="985">
        <v>335</v>
      </c>
      <c r="AT39" s="1596"/>
      <c r="AU39" s="771" t="str">
        <f>IF(G32="","",VALUE(RIGHT(G32,LEN(G32)-住戸分類!$A$32)))</f>
        <v/>
      </c>
      <c r="AV39" s="772" t="str">
        <f>IF(G32="","",LEFT(G32,住戸分類!$A$32))</f>
        <v/>
      </c>
      <c r="AW39" s="985">
        <v>410</v>
      </c>
      <c r="AX39" s="1596"/>
      <c r="AY39" s="771" t="str">
        <f>IF(G37="","",VALUE(RIGHT(G37,LEN(G37)-住戸分類!$A$37)))</f>
        <v/>
      </c>
      <c r="AZ39" s="772" t="str">
        <f>IF(G37="","",LEFT(G37,住戸分類!$A$37))</f>
        <v/>
      </c>
      <c r="BA39" s="985">
        <v>485</v>
      </c>
      <c r="BB39" s="1596"/>
      <c r="BC39" s="771" t="str">
        <f>IF(G42="","",VALUE(RIGHT(G42,LEN(G42)-住戸分類!$A$42)))</f>
        <v/>
      </c>
      <c r="BD39" s="772" t="str">
        <f>IF(G42="","",LEFT(G42,住戸分類!$A$42))</f>
        <v/>
      </c>
      <c r="BE39" s="985">
        <v>560</v>
      </c>
      <c r="BF39" s="1596"/>
      <c r="BG39" s="771" t="str">
        <f>IF(G47="","",VALUE(RIGHT(G47,LEN(G47)-住戸分類!$A$47)))</f>
        <v/>
      </c>
      <c r="BH39" s="772" t="str">
        <f>IF(G47="","",LEFT(G47,住戸分類!$A$47))</f>
        <v/>
      </c>
      <c r="BI39" s="985">
        <v>635</v>
      </c>
      <c r="BJ39" s="1596"/>
      <c r="BK39" s="771" t="str">
        <f>IF(G52="","",VALUE(RIGHT(G52,LEN(G52)-住戸分類!$A$52)))</f>
        <v/>
      </c>
      <c r="BL39" s="772" t="str">
        <f>IF(G52="","",LEFT(G52,住戸分類!$A$52))</f>
        <v/>
      </c>
      <c r="BM39" s="985">
        <v>710</v>
      </c>
    </row>
    <row r="40" spans="1:65">
      <c r="A40" s="6"/>
      <c r="C40" s="43" t="str">
        <f>IF(住戸分類!C40="","",住戸分類!$B40&amp;住戸分類!C40)</f>
        <v/>
      </c>
      <c r="D40" s="44" t="str">
        <f>IF(住戸分類!D40="","",住戸分類!$B40&amp;住戸分類!D40)</f>
        <v/>
      </c>
      <c r="E40" s="44" t="str">
        <f>IF(住戸分類!E40="","",住戸分類!$B40&amp;住戸分類!E40)</f>
        <v/>
      </c>
      <c r="F40" s="44" t="str">
        <f>IF(住戸分類!F40="","",住戸分類!$B40&amp;住戸分類!F40)</f>
        <v/>
      </c>
      <c r="G40" s="44" t="str">
        <f>IF(住戸分類!G40="","",住戸分類!$B40&amp;住戸分類!G40)</f>
        <v/>
      </c>
      <c r="H40" s="44" t="str">
        <f>IF(住戸分類!H40="","",住戸分類!$B40&amp;住戸分類!H40)</f>
        <v/>
      </c>
      <c r="I40" s="44" t="str">
        <f>IF(住戸分類!I40="","",住戸分類!$B40&amp;住戸分類!I40)</f>
        <v/>
      </c>
      <c r="J40" s="44" t="str">
        <f>IF(住戸分類!J40="","",住戸分類!$B40&amp;住戸分類!J40)</f>
        <v/>
      </c>
      <c r="K40" s="44" t="str">
        <f>IF(住戸分類!K40="","",住戸分類!$B40&amp;住戸分類!K40)</f>
        <v/>
      </c>
      <c r="L40" s="44" t="str">
        <f>IF(住戸分類!L40="","",住戸分類!$B40&amp;住戸分類!L40)</f>
        <v/>
      </c>
      <c r="M40" s="44" t="str">
        <f>IF(住戸分類!M40="","",住戸分類!$B40&amp;住戸分類!M40)</f>
        <v/>
      </c>
      <c r="N40" s="44" t="str">
        <f>IF(住戸分類!N40="","",住戸分類!$B40&amp;住戸分類!N40)</f>
        <v/>
      </c>
      <c r="O40" s="44" t="str">
        <f>IF(住戸分類!O40="","",住戸分類!$B40&amp;住戸分類!O40)</f>
        <v/>
      </c>
      <c r="P40" s="44" t="str">
        <f>IF(住戸分類!P40="","",住戸分類!$B40&amp;住戸分類!P40)</f>
        <v/>
      </c>
      <c r="Q40" s="45" t="str">
        <f>IF(住戸分類!Q40="","",住戸分類!$B40&amp;住戸分類!Q40)</f>
        <v/>
      </c>
      <c r="R40" s="6"/>
      <c r="S40" s="6">
        <f t="shared" si="5"/>
        <v>36</v>
      </c>
      <c r="T40" s="766" t="str">
        <f t="shared" si="1"/>
        <v/>
      </c>
      <c r="U40" s="766" t="str">
        <f t="shared" si="2"/>
        <v/>
      </c>
      <c r="V40" s="766"/>
      <c r="W40" s="766" t="str">
        <f t="shared" si="3"/>
        <v/>
      </c>
      <c r="X40" s="766" t="str">
        <f t="shared" si="4"/>
        <v/>
      </c>
      <c r="Y40" s="6"/>
      <c r="Z40" s="1596"/>
      <c r="AA40" s="766" t="str">
        <f>IF(H7="","",VALUE(RIGHT(H7,LEN(H7)-住戸分類!$A$7)))</f>
        <v/>
      </c>
      <c r="AB40" s="772" t="str">
        <f>IF(H7="","",LEFT(H7,住戸分類!$A$7))</f>
        <v/>
      </c>
      <c r="AC40" s="985">
        <v>36</v>
      </c>
      <c r="AD40" s="1600"/>
      <c r="AE40" s="771" t="str">
        <f>IF(H12="","",VALUE(RIGHT(H12,LEN(H12)-住戸分類!$A$12)))</f>
        <v/>
      </c>
      <c r="AF40" s="772" t="str">
        <f>IF(H12="","",LEFT(H12,住戸分類!$A$12))</f>
        <v/>
      </c>
      <c r="AG40" s="985">
        <v>111</v>
      </c>
      <c r="AH40" s="1596"/>
      <c r="AI40" s="766" t="str">
        <f>IF(H17="","",VALUE(RIGHT(H17,LEN(H17)-住戸分類!$A$17)))</f>
        <v/>
      </c>
      <c r="AJ40" s="772" t="str">
        <f>IF(H17="","",LEFT(H17,住戸分類!$A$17))</f>
        <v/>
      </c>
      <c r="AK40" s="985">
        <v>186</v>
      </c>
      <c r="AL40" s="1596"/>
      <c r="AM40" s="771" t="str">
        <f>IF(H22="","",VALUE(RIGHT(H22,LEN(H22)-住戸分類!$A$22)))</f>
        <v/>
      </c>
      <c r="AN40" s="772" t="str">
        <f>IF(H22="","",LEFT(H22,住戸分類!$A$22))</f>
        <v/>
      </c>
      <c r="AO40" s="985">
        <v>261</v>
      </c>
      <c r="AP40" s="1596"/>
      <c r="AQ40" s="771" t="str">
        <f>IF(H27="","",VALUE(RIGHT(H27,LEN(H27)-住戸分類!$A$27)))</f>
        <v/>
      </c>
      <c r="AR40" s="772" t="str">
        <f>IF(H27="","",LEFT(H27,住戸分類!$A$27))</f>
        <v/>
      </c>
      <c r="AS40" s="985">
        <v>336</v>
      </c>
      <c r="AT40" s="1596"/>
      <c r="AU40" s="771" t="str">
        <f>IF(H32="","",VALUE(RIGHT(H32,LEN(H32)-住戸分類!$A$32)))</f>
        <v/>
      </c>
      <c r="AV40" s="772" t="str">
        <f>IF(H32="","",LEFT(H32,住戸分類!$A$32))</f>
        <v/>
      </c>
      <c r="AW40" s="985">
        <v>411</v>
      </c>
      <c r="AX40" s="1596"/>
      <c r="AY40" s="771" t="str">
        <f>IF(H37="","",VALUE(RIGHT(H37,LEN(H37)-住戸分類!$A$37)))</f>
        <v/>
      </c>
      <c r="AZ40" s="772" t="str">
        <f>IF(H37="","",LEFT(H37,住戸分類!$A$37))</f>
        <v/>
      </c>
      <c r="BA40" s="985">
        <v>486</v>
      </c>
      <c r="BB40" s="1596"/>
      <c r="BC40" s="771" t="str">
        <f>IF(H42="","",VALUE(RIGHT(H42,LEN(H42)-住戸分類!$A$42)))</f>
        <v/>
      </c>
      <c r="BD40" s="772" t="str">
        <f>IF(H42="","",LEFT(H42,住戸分類!$A$42))</f>
        <v/>
      </c>
      <c r="BE40" s="985">
        <v>561</v>
      </c>
      <c r="BF40" s="1596"/>
      <c r="BG40" s="771" t="str">
        <f>IF(H47="","",VALUE(RIGHT(H47,LEN(H47)-住戸分類!$A$47)))</f>
        <v/>
      </c>
      <c r="BH40" s="772" t="str">
        <f>IF(H47="","",LEFT(H47,住戸分類!$A$47))</f>
        <v/>
      </c>
      <c r="BI40" s="985">
        <v>636</v>
      </c>
      <c r="BJ40" s="1596"/>
      <c r="BK40" s="771" t="str">
        <f>IF(H52="","",VALUE(RIGHT(H52,LEN(H52)-住戸分類!$A$52)))</f>
        <v/>
      </c>
      <c r="BL40" s="772" t="str">
        <f>IF(H52="","",LEFT(H52,住戸分類!$A$52))</f>
        <v/>
      </c>
      <c r="BM40" s="985">
        <v>711</v>
      </c>
    </row>
    <row r="41" spans="1:65">
      <c r="A41" s="6"/>
      <c r="C41" s="43" t="str">
        <f>IF(住戸分類!C41="","",住戸分類!$B41&amp;住戸分類!C41)</f>
        <v/>
      </c>
      <c r="D41" s="44" t="str">
        <f>IF(住戸分類!D41="","",住戸分類!$B41&amp;住戸分類!D41)</f>
        <v/>
      </c>
      <c r="E41" s="44" t="str">
        <f>IF(住戸分類!E41="","",住戸分類!$B41&amp;住戸分類!E41)</f>
        <v/>
      </c>
      <c r="F41" s="44" t="str">
        <f>IF(住戸分類!F41="","",住戸分類!$B41&amp;住戸分類!F41)</f>
        <v/>
      </c>
      <c r="G41" s="44" t="str">
        <f>IF(住戸分類!G41="","",住戸分類!$B41&amp;住戸分類!G41)</f>
        <v/>
      </c>
      <c r="H41" s="44" t="str">
        <f>IF(住戸分類!H41="","",住戸分類!$B41&amp;住戸分類!H41)</f>
        <v/>
      </c>
      <c r="I41" s="44" t="str">
        <f>IF(住戸分類!I41="","",住戸分類!$B41&amp;住戸分類!I41)</f>
        <v/>
      </c>
      <c r="J41" s="44" t="str">
        <f>IF(住戸分類!J41="","",住戸分類!$B41&amp;住戸分類!J41)</f>
        <v/>
      </c>
      <c r="K41" s="44" t="str">
        <f>IF(住戸分類!K41="","",住戸分類!$B41&amp;住戸分類!K41)</f>
        <v/>
      </c>
      <c r="L41" s="44" t="str">
        <f>IF(住戸分類!L41="","",住戸分類!$B41&amp;住戸分類!L41)</f>
        <v/>
      </c>
      <c r="M41" s="44" t="str">
        <f>IF(住戸分類!M41="","",住戸分類!$B41&amp;住戸分類!M41)</f>
        <v/>
      </c>
      <c r="N41" s="44" t="str">
        <f>IF(住戸分類!N41="","",住戸分類!$B41&amp;住戸分類!N41)</f>
        <v/>
      </c>
      <c r="O41" s="44" t="str">
        <f>IF(住戸分類!O41="","",住戸分類!$B41&amp;住戸分類!O41)</f>
        <v/>
      </c>
      <c r="P41" s="44" t="str">
        <f>IF(住戸分類!P41="","",住戸分類!$B41&amp;住戸分類!P41)</f>
        <v/>
      </c>
      <c r="Q41" s="45" t="str">
        <f>IF(住戸分類!Q41="","",住戸分類!$B41&amp;住戸分類!Q41)</f>
        <v/>
      </c>
      <c r="R41" s="6"/>
      <c r="S41" s="6">
        <f t="shared" si="5"/>
        <v>37</v>
      </c>
      <c r="T41" s="766" t="str">
        <f t="shared" si="1"/>
        <v/>
      </c>
      <c r="U41" s="766" t="str">
        <f t="shared" si="2"/>
        <v/>
      </c>
      <c r="V41" s="766"/>
      <c r="W41" s="766" t="str">
        <f t="shared" si="3"/>
        <v/>
      </c>
      <c r="X41" s="766" t="str">
        <f t="shared" si="4"/>
        <v/>
      </c>
      <c r="Y41" s="6"/>
      <c r="Z41" s="1596"/>
      <c r="AA41" s="766" t="str">
        <f>IF(I7="","",VALUE(RIGHT(I7,LEN(I7)-住戸分類!$A$7)))</f>
        <v/>
      </c>
      <c r="AB41" s="772" t="str">
        <f>IF(I7="","",LEFT(I7,住戸分類!$A$7))</f>
        <v/>
      </c>
      <c r="AC41" s="985">
        <v>37</v>
      </c>
      <c r="AD41" s="1600"/>
      <c r="AE41" s="771" t="str">
        <f>IF(I12="","",VALUE(RIGHT(I12,LEN(I12)-住戸分類!$A$12)))</f>
        <v/>
      </c>
      <c r="AF41" s="772" t="str">
        <f>IF(I12="","",LEFT(I12,住戸分類!$A$12))</f>
        <v/>
      </c>
      <c r="AG41" s="985">
        <v>112</v>
      </c>
      <c r="AH41" s="1596"/>
      <c r="AI41" s="766" t="str">
        <f>IF(I17="","",VALUE(RIGHT(I17,LEN(I17)-住戸分類!$A$17)))</f>
        <v/>
      </c>
      <c r="AJ41" s="772" t="str">
        <f>IF(I17="","",LEFT(I17,住戸分類!$A$17))</f>
        <v/>
      </c>
      <c r="AK41" s="985">
        <v>187</v>
      </c>
      <c r="AL41" s="1596"/>
      <c r="AM41" s="771" t="str">
        <f>IF(I22="","",VALUE(RIGHT(I22,LEN(I22)-住戸分類!$A$22)))</f>
        <v/>
      </c>
      <c r="AN41" s="772" t="str">
        <f>IF(I22="","",LEFT(I22,住戸分類!$A$22))</f>
        <v/>
      </c>
      <c r="AO41" s="985">
        <v>262</v>
      </c>
      <c r="AP41" s="1596"/>
      <c r="AQ41" s="771" t="str">
        <f>IF(I27="","",VALUE(RIGHT(I27,LEN(I27)-住戸分類!$A$27)))</f>
        <v/>
      </c>
      <c r="AR41" s="772" t="str">
        <f>IF(I27="","",LEFT(I27,住戸分類!$A$27))</f>
        <v/>
      </c>
      <c r="AS41" s="985">
        <v>337</v>
      </c>
      <c r="AT41" s="1596"/>
      <c r="AU41" s="771" t="str">
        <f>IF(I32="","",VALUE(RIGHT(I32,LEN(I32)-住戸分類!$A$32)))</f>
        <v/>
      </c>
      <c r="AV41" s="772" t="str">
        <f>IF(I32="","",LEFT(I32,住戸分類!$A$32))</f>
        <v/>
      </c>
      <c r="AW41" s="985">
        <v>412</v>
      </c>
      <c r="AX41" s="1596"/>
      <c r="AY41" s="771" t="str">
        <f>IF(I37="","",VALUE(RIGHT(I37,LEN(I37)-住戸分類!$A$37)))</f>
        <v/>
      </c>
      <c r="AZ41" s="772" t="str">
        <f>IF(I37="","",LEFT(I37,住戸分類!$A$37))</f>
        <v/>
      </c>
      <c r="BA41" s="985">
        <v>487</v>
      </c>
      <c r="BB41" s="1596"/>
      <c r="BC41" s="771" t="str">
        <f>IF(I42="","",VALUE(RIGHT(I42,LEN(I42)-住戸分類!$A$42)))</f>
        <v/>
      </c>
      <c r="BD41" s="772" t="str">
        <f>IF(I42="","",LEFT(I42,住戸分類!$A$42))</f>
        <v/>
      </c>
      <c r="BE41" s="985">
        <v>562</v>
      </c>
      <c r="BF41" s="1596"/>
      <c r="BG41" s="771" t="str">
        <f>IF(I47="","",VALUE(RIGHT(I47,LEN(I47)-住戸分類!$A$47)))</f>
        <v/>
      </c>
      <c r="BH41" s="772" t="str">
        <f>IF(I47="","",LEFT(I47,住戸分類!$A$47))</f>
        <v/>
      </c>
      <c r="BI41" s="985">
        <v>637</v>
      </c>
      <c r="BJ41" s="1596"/>
      <c r="BK41" s="771" t="str">
        <f>IF(I52="","",VALUE(RIGHT(I52,LEN(I52)-住戸分類!$A$52)))</f>
        <v/>
      </c>
      <c r="BL41" s="772" t="str">
        <f>IF(I52="","",LEFT(I52,住戸分類!$A$52))</f>
        <v/>
      </c>
      <c r="BM41" s="985">
        <v>712</v>
      </c>
    </row>
    <row r="42" spans="1:65">
      <c r="A42" s="6"/>
      <c r="C42" s="43" t="str">
        <f>IF(住戸分類!C42="","",住戸分類!$B42&amp;住戸分類!C42)</f>
        <v/>
      </c>
      <c r="D42" s="44" t="str">
        <f>IF(住戸分類!D42="","",住戸分類!$B42&amp;住戸分類!D42)</f>
        <v/>
      </c>
      <c r="E42" s="44" t="str">
        <f>IF(住戸分類!E42="","",住戸分類!$B42&amp;住戸分類!E42)</f>
        <v/>
      </c>
      <c r="F42" s="44" t="str">
        <f>IF(住戸分類!F42="","",住戸分類!$B42&amp;住戸分類!F42)</f>
        <v/>
      </c>
      <c r="G42" s="44" t="str">
        <f>IF(住戸分類!G42="","",住戸分類!$B42&amp;住戸分類!G42)</f>
        <v/>
      </c>
      <c r="H42" s="44" t="str">
        <f>IF(住戸分類!H42="","",住戸分類!$B42&amp;住戸分類!H42)</f>
        <v/>
      </c>
      <c r="I42" s="44" t="str">
        <f>IF(住戸分類!I42="","",住戸分類!$B42&amp;住戸分類!I42)</f>
        <v/>
      </c>
      <c r="J42" s="44" t="str">
        <f>IF(住戸分類!J42="","",住戸分類!$B42&amp;住戸分類!J42)</f>
        <v/>
      </c>
      <c r="K42" s="44" t="str">
        <f>IF(住戸分類!K42="","",住戸分類!$B42&amp;住戸分類!K42)</f>
        <v/>
      </c>
      <c r="L42" s="44" t="str">
        <f>IF(住戸分類!L42="","",住戸分類!$B42&amp;住戸分類!L42)</f>
        <v/>
      </c>
      <c r="M42" s="44" t="str">
        <f>IF(住戸分類!M42="","",住戸分類!$B42&amp;住戸分類!M42)</f>
        <v/>
      </c>
      <c r="N42" s="44" t="str">
        <f>IF(住戸分類!N42="","",住戸分類!$B42&amp;住戸分類!N42)</f>
        <v/>
      </c>
      <c r="O42" s="44" t="str">
        <f>IF(住戸分類!O42="","",住戸分類!$B42&amp;住戸分類!O42)</f>
        <v/>
      </c>
      <c r="P42" s="44" t="str">
        <f>IF(住戸分類!P42="","",住戸分類!$B42&amp;住戸分類!P42)</f>
        <v/>
      </c>
      <c r="Q42" s="45" t="str">
        <f>IF(住戸分類!Q42="","",住戸分類!$B42&amp;住戸分類!Q42)</f>
        <v/>
      </c>
      <c r="R42" s="6"/>
      <c r="S42" s="6">
        <f t="shared" si="5"/>
        <v>38</v>
      </c>
      <c r="T42" s="766" t="str">
        <f t="shared" si="1"/>
        <v/>
      </c>
      <c r="U42" s="766" t="str">
        <f t="shared" si="2"/>
        <v/>
      </c>
      <c r="V42" s="766"/>
      <c r="W42" s="766" t="str">
        <f t="shared" si="3"/>
        <v/>
      </c>
      <c r="X42" s="766" t="str">
        <f t="shared" si="4"/>
        <v/>
      </c>
      <c r="Y42" s="6"/>
      <c r="Z42" s="1596"/>
      <c r="AA42" s="766" t="str">
        <f>IF(J7="","",VALUE(RIGHT(J7,LEN(J7)-住戸分類!$A$7)))</f>
        <v/>
      </c>
      <c r="AB42" s="772" t="str">
        <f>IF(J7="","",LEFT(J7,住戸分類!$A$7))</f>
        <v/>
      </c>
      <c r="AC42" s="985">
        <v>38</v>
      </c>
      <c r="AD42" s="1600"/>
      <c r="AE42" s="771" t="str">
        <f>IF(J12="","",VALUE(RIGHT(J12,LEN(J12)-住戸分類!$A$12)))</f>
        <v/>
      </c>
      <c r="AF42" s="772" t="str">
        <f>IF(J12="","",LEFT(J12,住戸分類!$A$12))</f>
        <v/>
      </c>
      <c r="AG42" s="985">
        <v>113</v>
      </c>
      <c r="AH42" s="1596"/>
      <c r="AI42" s="766" t="str">
        <f>IF(J17="","",VALUE(RIGHT(J17,LEN(J17)-住戸分類!$A$17)))</f>
        <v/>
      </c>
      <c r="AJ42" s="772" t="str">
        <f>IF(J17="","",LEFT(J17,住戸分類!$A$17))</f>
        <v/>
      </c>
      <c r="AK42" s="985">
        <v>188</v>
      </c>
      <c r="AL42" s="1596"/>
      <c r="AM42" s="771" t="str">
        <f>IF(J22="","",VALUE(RIGHT(J22,LEN(J22)-住戸分類!$A$22)))</f>
        <v/>
      </c>
      <c r="AN42" s="772" t="str">
        <f>IF(J22="","",LEFT(J22,住戸分類!$A$22))</f>
        <v/>
      </c>
      <c r="AO42" s="985">
        <v>263</v>
      </c>
      <c r="AP42" s="1596"/>
      <c r="AQ42" s="771" t="str">
        <f>IF(J27="","",VALUE(RIGHT(J27,LEN(J27)-住戸分類!$A$27)))</f>
        <v/>
      </c>
      <c r="AR42" s="772" t="str">
        <f>IF(J27="","",LEFT(J27,住戸分類!$A$27))</f>
        <v/>
      </c>
      <c r="AS42" s="985">
        <v>338</v>
      </c>
      <c r="AT42" s="1596"/>
      <c r="AU42" s="771" t="str">
        <f>IF(J32="","",VALUE(RIGHT(J32,LEN(J32)-住戸分類!$A$32)))</f>
        <v/>
      </c>
      <c r="AV42" s="772" t="str">
        <f>IF(J32="","",LEFT(J32,住戸分類!$A$32))</f>
        <v/>
      </c>
      <c r="AW42" s="985">
        <v>413</v>
      </c>
      <c r="AX42" s="1596"/>
      <c r="AY42" s="771" t="str">
        <f>IF(J37="","",VALUE(RIGHT(J37,LEN(J37)-住戸分類!$A$37)))</f>
        <v/>
      </c>
      <c r="AZ42" s="772" t="str">
        <f>IF(J37="","",LEFT(J37,住戸分類!$A$37))</f>
        <v/>
      </c>
      <c r="BA42" s="985">
        <v>488</v>
      </c>
      <c r="BB42" s="1596"/>
      <c r="BC42" s="771" t="str">
        <f>IF(J42="","",VALUE(RIGHT(J42,LEN(J42)-住戸分類!$A$42)))</f>
        <v/>
      </c>
      <c r="BD42" s="772" t="str">
        <f>IF(J42="","",LEFT(J42,住戸分類!$A$42))</f>
        <v/>
      </c>
      <c r="BE42" s="985">
        <v>563</v>
      </c>
      <c r="BF42" s="1596"/>
      <c r="BG42" s="771" t="str">
        <f>IF(J47="","",VALUE(RIGHT(J47,LEN(J47)-住戸分類!$A$47)))</f>
        <v/>
      </c>
      <c r="BH42" s="772" t="str">
        <f>IF(J47="","",LEFT(J47,住戸分類!$A$47))</f>
        <v/>
      </c>
      <c r="BI42" s="985">
        <v>638</v>
      </c>
      <c r="BJ42" s="1596"/>
      <c r="BK42" s="771" t="str">
        <f>IF(J52="","",VALUE(RIGHT(J52,LEN(J52)-住戸分類!$A$52)))</f>
        <v/>
      </c>
      <c r="BL42" s="772" t="str">
        <f>IF(J52="","",LEFT(J52,住戸分類!$A$52))</f>
        <v/>
      </c>
      <c r="BM42" s="985">
        <v>713</v>
      </c>
    </row>
    <row r="43" spans="1:65">
      <c r="A43" s="6"/>
      <c r="C43" s="43" t="str">
        <f>IF(住戸分類!C43="","",住戸分類!$B43&amp;住戸分類!C43)</f>
        <v/>
      </c>
      <c r="D43" s="44" t="str">
        <f>IF(住戸分類!D43="","",住戸分類!$B43&amp;住戸分類!D43)</f>
        <v/>
      </c>
      <c r="E43" s="44" t="str">
        <f>IF(住戸分類!E43="","",住戸分類!$B43&amp;住戸分類!E43)</f>
        <v/>
      </c>
      <c r="F43" s="44" t="str">
        <f>IF(住戸分類!F43="","",住戸分類!$B43&amp;住戸分類!F43)</f>
        <v/>
      </c>
      <c r="G43" s="44" t="str">
        <f>IF(住戸分類!G43="","",住戸分類!$B43&amp;住戸分類!G43)</f>
        <v/>
      </c>
      <c r="H43" s="44" t="str">
        <f>IF(住戸分類!H43="","",住戸分類!$B43&amp;住戸分類!H43)</f>
        <v/>
      </c>
      <c r="I43" s="44" t="str">
        <f>IF(住戸分類!I43="","",住戸分類!$B43&amp;住戸分類!I43)</f>
        <v/>
      </c>
      <c r="J43" s="44" t="str">
        <f>IF(住戸分類!J43="","",住戸分類!$B43&amp;住戸分類!J43)</f>
        <v/>
      </c>
      <c r="K43" s="44" t="str">
        <f>IF(住戸分類!K43="","",住戸分類!$B43&amp;住戸分類!K43)</f>
        <v/>
      </c>
      <c r="L43" s="44" t="str">
        <f>IF(住戸分類!L43="","",住戸分類!$B43&amp;住戸分類!L43)</f>
        <v/>
      </c>
      <c r="M43" s="44" t="str">
        <f>IF(住戸分類!M43="","",住戸分類!$B43&amp;住戸分類!M43)</f>
        <v/>
      </c>
      <c r="N43" s="44" t="str">
        <f>IF(住戸分類!N43="","",住戸分類!$B43&amp;住戸分類!N43)</f>
        <v/>
      </c>
      <c r="O43" s="44" t="str">
        <f>IF(住戸分類!O43="","",住戸分類!$B43&amp;住戸分類!O43)</f>
        <v/>
      </c>
      <c r="P43" s="44" t="str">
        <f>IF(住戸分類!P43="","",住戸分類!$B43&amp;住戸分類!P43)</f>
        <v/>
      </c>
      <c r="Q43" s="45" t="str">
        <f>IF(住戸分類!Q43="","",住戸分類!$B43&amp;住戸分類!Q43)</f>
        <v/>
      </c>
      <c r="R43" s="6"/>
      <c r="S43" s="6">
        <f t="shared" si="5"/>
        <v>39</v>
      </c>
      <c r="T43" s="766" t="str">
        <f t="shared" si="1"/>
        <v/>
      </c>
      <c r="U43" s="766" t="str">
        <f t="shared" si="2"/>
        <v/>
      </c>
      <c r="V43" s="766"/>
      <c r="W43" s="766" t="str">
        <f t="shared" si="3"/>
        <v/>
      </c>
      <c r="X43" s="766" t="str">
        <f t="shared" si="4"/>
        <v/>
      </c>
      <c r="Y43" s="6"/>
      <c r="Z43" s="1596"/>
      <c r="AA43" s="766" t="str">
        <f>IF(K7="","",VALUE(RIGHT(K7,LEN(K7)-住戸分類!$A$7)))</f>
        <v/>
      </c>
      <c r="AB43" s="772" t="str">
        <f>IF(K7="","",LEFT(K7,住戸分類!$A$7))</f>
        <v/>
      </c>
      <c r="AC43" s="985">
        <v>39</v>
      </c>
      <c r="AD43" s="1600"/>
      <c r="AE43" s="771" t="str">
        <f>IF(K12="","",VALUE(RIGHT(K12,LEN(K12)-住戸分類!$A$12)))</f>
        <v/>
      </c>
      <c r="AF43" s="772" t="str">
        <f>IF(K12="","",LEFT(K12,住戸分類!$A$12))</f>
        <v/>
      </c>
      <c r="AG43" s="985">
        <v>114</v>
      </c>
      <c r="AH43" s="1596"/>
      <c r="AI43" s="766" t="str">
        <f>IF(K17="","",VALUE(RIGHT(K17,LEN(K17)-住戸分類!$A$17)))</f>
        <v/>
      </c>
      <c r="AJ43" s="772" t="str">
        <f>IF(K17="","",LEFT(K17,住戸分類!$A$17))</f>
        <v/>
      </c>
      <c r="AK43" s="985">
        <v>189</v>
      </c>
      <c r="AL43" s="1596"/>
      <c r="AM43" s="771" t="str">
        <f>IF(K22="","",VALUE(RIGHT(K22,LEN(K22)-住戸分類!$A$22)))</f>
        <v/>
      </c>
      <c r="AN43" s="772" t="str">
        <f>IF(K22="","",LEFT(K22,住戸分類!$A$22))</f>
        <v/>
      </c>
      <c r="AO43" s="985">
        <v>264</v>
      </c>
      <c r="AP43" s="1596"/>
      <c r="AQ43" s="771" t="str">
        <f>IF(K27="","",VALUE(RIGHT(K27,LEN(K27)-住戸分類!$A$27)))</f>
        <v/>
      </c>
      <c r="AR43" s="772" t="str">
        <f>IF(K27="","",LEFT(K27,住戸分類!$A$27))</f>
        <v/>
      </c>
      <c r="AS43" s="985">
        <v>339</v>
      </c>
      <c r="AT43" s="1596"/>
      <c r="AU43" s="771" t="str">
        <f>IF(K32="","",VALUE(RIGHT(K32,LEN(K32)-住戸分類!$A$32)))</f>
        <v/>
      </c>
      <c r="AV43" s="772" t="str">
        <f>IF(K32="","",LEFT(K32,住戸分類!$A$32))</f>
        <v/>
      </c>
      <c r="AW43" s="985">
        <v>414</v>
      </c>
      <c r="AX43" s="1596"/>
      <c r="AY43" s="771" t="str">
        <f>IF(K37="","",VALUE(RIGHT(K37,LEN(K37)-住戸分類!$A$37)))</f>
        <v/>
      </c>
      <c r="AZ43" s="772" t="str">
        <f>IF(K37="","",LEFT(K37,住戸分類!$A$37))</f>
        <v/>
      </c>
      <c r="BA43" s="985">
        <v>489</v>
      </c>
      <c r="BB43" s="1596"/>
      <c r="BC43" s="771" t="str">
        <f>IF(K42="","",VALUE(RIGHT(K42,LEN(K42)-住戸分類!$A$42)))</f>
        <v/>
      </c>
      <c r="BD43" s="772" t="str">
        <f>IF(K42="","",LEFT(K42,住戸分類!$A$42))</f>
        <v/>
      </c>
      <c r="BE43" s="985">
        <v>564</v>
      </c>
      <c r="BF43" s="1596"/>
      <c r="BG43" s="771" t="str">
        <f>IF(K47="","",VALUE(RIGHT(K47,LEN(K47)-住戸分類!$A$47)))</f>
        <v/>
      </c>
      <c r="BH43" s="772" t="str">
        <f>IF(K47="","",LEFT(K47,住戸分類!$A$47))</f>
        <v/>
      </c>
      <c r="BI43" s="985">
        <v>639</v>
      </c>
      <c r="BJ43" s="1596"/>
      <c r="BK43" s="771" t="str">
        <f>IF(K52="","",VALUE(RIGHT(K52,LEN(K52)-住戸分類!$A$52)))</f>
        <v/>
      </c>
      <c r="BL43" s="772" t="str">
        <f>IF(K52="","",LEFT(K52,住戸分類!$A$52))</f>
        <v/>
      </c>
      <c r="BM43" s="985">
        <v>714</v>
      </c>
    </row>
    <row r="44" spans="1:65">
      <c r="A44" s="6"/>
      <c r="C44" s="43" t="str">
        <f>IF(住戸分類!C44="","",住戸分類!$B44&amp;住戸分類!C44)</f>
        <v/>
      </c>
      <c r="D44" s="44" t="str">
        <f>IF(住戸分類!D44="","",住戸分類!$B44&amp;住戸分類!D44)</f>
        <v/>
      </c>
      <c r="E44" s="44" t="str">
        <f>IF(住戸分類!E44="","",住戸分類!$B44&amp;住戸分類!E44)</f>
        <v/>
      </c>
      <c r="F44" s="44" t="str">
        <f>IF(住戸分類!F44="","",住戸分類!$B44&amp;住戸分類!F44)</f>
        <v/>
      </c>
      <c r="G44" s="44" t="str">
        <f>IF(住戸分類!G44="","",住戸分類!$B44&amp;住戸分類!G44)</f>
        <v/>
      </c>
      <c r="H44" s="44" t="str">
        <f>IF(住戸分類!H44="","",住戸分類!$B44&amp;住戸分類!H44)</f>
        <v/>
      </c>
      <c r="I44" s="44" t="str">
        <f>IF(住戸分類!I44="","",住戸分類!$B44&amp;住戸分類!I44)</f>
        <v/>
      </c>
      <c r="J44" s="44" t="str">
        <f>IF(住戸分類!J44="","",住戸分類!$B44&amp;住戸分類!J44)</f>
        <v/>
      </c>
      <c r="K44" s="44" t="str">
        <f>IF(住戸分類!K44="","",住戸分類!$B44&amp;住戸分類!K44)</f>
        <v/>
      </c>
      <c r="L44" s="44" t="str">
        <f>IF(住戸分類!L44="","",住戸分類!$B44&amp;住戸分類!L44)</f>
        <v/>
      </c>
      <c r="M44" s="44" t="str">
        <f>IF(住戸分類!M44="","",住戸分類!$B44&amp;住戸分類!M44)</f>
        <v/>
      </c>
      <c r="N44" s="44" t="str">
        <f>IF(住戸分類!N44="","",住戸分類!$B44&amp;住戸分類!N44)</f>
        <v/>
      </c>
      <c r="O44" s="44" t="str">
        <f>IF(住戸分類!O44="","",住戸分類!$B44&amp;住戸分類!O44)</f>
        <v/>
      </c>
      <c r="P44" s="44" t="str">
        <f>IF(住戸分類!P44="","",住戸分類!$B44&amp;住戸分類!P44)</f>
        <v/>
      </c>
      <c r="Q44" s="45" t="str">
        <f>IF(住戸分類!Q44="","",住戸分類!$B44&amp;住戸分類!Q44)</f>
        <v/>
      </c>
      <c r="R44" s="6"/>
      <c r="S44" s="6">
        <f t="shared" si="5"/>
        <v>40</v>
      </c>
      <c r="T44" s="766" t="str">
        <f t="shared" si="1"/>
        <v/>
      </c>
      <c r="U44" s="766" t="str">
        <f t="shared" si="2"/>
        <v/>
      </c>
      <c r="V44" s="766"/>
      <c r="W44" s="766" t="str">
        <f t="shared" si="3"/>
        <v/>
      </c>
      <c r="X44" s="766" t="str">
        <f t="shared" si="4"/>
        <v/>
      </c>
      <c r="Y44" s="6"/>
      <c r="Z44" s="1596"/>
      <c r="AA44" s="766" t="str">
        <f>IF(L7="","",VALUE(RIGHT(L7,LEN(L7)-住戸分類!$A$7)))</f>
        <v/>
      </c>
      <c r="AB44" s="772" t="str">
        <f>IF(L7="","",LEFT(L7,住戸分類!$A$7))</f>
        <v/>
      </c>
      <c r="AC44" s="985">
        <v>40</v>
      </c>
      <c r="AD44" s="1600"/>
      <c r="AE44" s="771" t="str">
        <f>IF(L12="","",VALUE(RIGHT(L12,LEN(L12)-住戸分類!$A$12)))</f>
        <v/>
      </c>
      <c r="AF44" s="772" t="str">
        <f>IF(L12="","",LEFT(L12,住戸分類!$A$12))</f>
        <v/>
      </c>
      <c r="AG44" s="985">
        <v>115</v>
      </c>
      <c r="AH44" s="1596"/>
      <c r="AI44" s="766" t="str">
        <f>IF(L17="","",VALUE(RIGHT(L17,LEN(L17)-住戸分類!$A$17)))</f>
        <v/>
      </c>
      <c r="AJ44" s="772" t="str">
        <f>IF(L17="","",LEFT(L17,住戸分類!$A$17))</f>
        <v/>
      </c>
      <c r="AK44" s="985">
        <v>190</v>
      </c>
      <c r="AL44" s="1596"/>
      <c r="AM44" s="771" t="str">
        <f>IF(L22="","",VALUE(RIGHT(L22,LEN(L22)-住戸分類!$A$22)))</f>
        <v/>
      </c>
      <c r="AN44" s="772" t="str">
        <f>IF(L22="","",LEFT(L22,住戸分類!$A$22))</f>
        <v/>
      </c>
      <c r="AO44" s="985">
        <v>265</v>
      </c>
      <c r="AP44" s="1596"/>
      <c r="AQ44" s="771" t="str">
        <f>IF(L27="","",VALUE(RIGHT(L27,LEN(L27)-住戸分類!$A$27)))</f>
        <v/>
      </c>
      <c r="AR44" s="772" t="str">
        <f>IF(L27="","",LEFT(L27,住戸分類!$A$27))</f>
        <v/>
      </c>
      <c r="AS44" s="985">
        <v>340</v>
      </c>
      <c r="AT44" s="1596"/>
      <c r="AU44" s="771" t="str">
        <f>IF(L32="","",VALUE(RIGHT(L32,LEN(L32)-住戸分類!$A$32)))</f>
        <v/>
      </c>
      <c r="AV44" s="772" t="str">
        <f>IF(L32="","",LEFT(L32,住戸分類!$A$32))</f>
        <v/>
      </c>
      <c r="AW44" s="985">
        <v>415</v>
      </c>
      <c r="AX44" s="1596"/>
      <c r="AY44" s="771" t="str">
        <f>IF(L37="","",VALUE(RIGHT(L37,LEN(L37)-住戸分類!$A$37)))</f>
        <v/>
      </c>
      <c r="AZ44" s="772" t="str">
        <f>IF(L37="","",LEFT(L37,住戸分類!$A$37))</f>
        <v/>
      </c>
      <c r="BA44" s="985">
        <v>490</v>
      </c>
      <c r="BB44" s="1596"/>
      <c r="BC44" s="771" t="str">
        <f>IF(L42="","",VALUE(RIGHT(L42,LEN(L42)-住戸分類!$A$42)))</f>
        <v/>
      </c>
      <c r="BD44" s="772" t="str">
        <f>IF(L42="","",LEFT(L42,住戸分類!$A$42))</f>
        <v/>
      </c>
      <c r="BE44" s="985">
        <v>565</v>
      </c>
      <c r="BF44" s="1596"/>
      <c r="BG44" s="771" t="str">
        <f>IF(L47="","",VALUE(RIGHT(L47,LEN(L47)-住戸分類!$A$47)))</f>
        <v/>
      </c>
      <c r="BH44" s="772" t="str">
        <f>IF(L47="","",LEFT(L47,住戸分類!$A$47))</f>
        <v/>
      </c>
      <c r="BI44" s="985">
        <v>640</v>
      </c>
      <c r="BJ44" s="1596"/>
      <c r="BK44" s="771" t="str">
        <f>IF(L52="","",VALUE(RIGHT(L52,LEN(L52)-住戸分類!$A$52)))</f>
        <v/>
      </c>
      <c r="BL44" s="772" t="str">
        <f>IF(L52="","",LEFT(L52,住戸分類!$A$52))</f>
        <v/>
      </c>
      <c r="BM44" s="985">
        <v>715</v>
      </c>
    </row>
    <row r="45" spans="1:65">
      <c r="A45" s="6"/>
      <c r="C45" s="43" t="str">
        <f>IF(住戸分類!C45="","",住戸分類!$B45&amp;住戸分類!C45)</f>
        <v/>
      </c>
      <c r="D45" s="44" t="str">
        <f>IF(住戸分類!D45="","",住戸分類!$B45&amp;住戸分類!D45)</f>
        <v/>
      </c>
      <c r="E45" s="44" t="str">
        <f>IF(住戸分類!E45="","",住戸分類!$B45&amp;住戸分類!E45)</f>
        <v/>
      </c>
      <c r="F45" s="44" t="str">
        <f>IF(住戸分類!F45="","",住戸分類!$B45&amp;住戸分類!F45)</f>
        <v/>
      </c>
      <c r="G45" s="44" t="str">
        <f>IF(住戸分類!G45="","",住戸分類!$B45&amp;住戸分類!G45)</f>
        <v/>
      </c>
      <c r="H45" s="44" t="str">
        <f>IF(住戸分類!H45="","",住戸分類!$B45&amp;住戸分類!H45)</f>
        <v/>
      </c>
      <c r="I45" s="44" t="str">
        <f>IF(住戸分類!I45="","",住戸分類!$B45&amp;住戸分類!I45)</f>
        <v/>
      </c>
      <c r="J45" s="44" t="str">
        <f>IF(住戸分類!J45="","",住戸分類!$B45&amp;住戸分類!J45)</f>
        <v/>
      </c>
      <c r="K45" s="44" t="str">
        <f>IF(住戸分類!K45="","",住戸分類!$B45&amp;住戸分類!K45)</f>
        <v/>
      </c>
      <c r="L45" s="44" t="str">
        <f>IF(住戸分類!L45="","",住戸分類!$B45&amp;住戸分類!L45)</f>
        <v/>
      </c>
      <c r="M45" s="44" t="str">
        <f>IF(住戸分類!M45="","",住戸分類!$B45&amp;住戸分類!M45)</f>
        <v/>
      </c>
      <c r="N45" s="44" t="str">
        <f>IF(住戸分類!N45="","",住戸分類!$B45&amp;住戸分類!N45)</f>
        <v/>
      </c>
      <c r="O45" s="44" t="str">
        <f>IF(住戸分類!O45="","",住戸分類!$B45&amp;住戸分類!O45)</f>
        <v/>
      </c>
      <c r="P45" s="44" t="str">
        <f>IF(住戸分類!P45="","",住戸分類!$B45&amp;住戸分類!P45)</f>
        <v/>
      </c>
      <c r="Q45" s="45" t="str">
        <f>IF(住戸分類!Q45="","",住戸分類!$B45&amp;住戸分類!Q45)</f>
        <v/>
      </c>
      <c r="R45" s="6"/>
      <c r="S45" s="6">
        <f t="shared" si="5"/>
        <v>41</v>
      </c>
      <c r="T45" s="766" t="str">
        <f t="shared" si="1"/>
        <v/>
      </c>
      <c r="U45" s="766" t="str">
        <f t="shared" si="2"/>
        <v/>
      </c>
      <c r="V45" s="766"/>
      <c r="W45" s="766" t="str">
        <f t="shared" si="3"/>
        <v/>
      </c>
      <c r="X45" s="766" t="str">
        <f t="shared" si="4"/>
        <v/>
      </c>
      <c r="Y45" s="6"/>
      <c r="Z45" s="1596"/>
      <c r="AA45" s="766" t="str">
        <f>IF(M7="","",VALUE(RIGHT(M7,LEN(M7)-住戸分類!$A$7)))</f>
        <v/>
      </c>
      <c r="AB45" s="772" t="str">
        <f>IF(M7="","",LEFT(M7,住戸分類!$A$7))</f>
        <v/>
      </c>
      <c r="AC45" s="985">
        <v>41</v>
      </c>
      <c r="AD45" s="1600"/>
      <c r="AE45" s="771" t="str">
        <f>IF(M12="","",VALUE(RIGHT(M12,LEN(M12)-住戸分類!$A$12)))</f>
        <v/>
      </c>
      <c r="AF45" s="772" t="str">
        <f>IF(M12="","",LEFT(M12,住戸分類!$A$12))</f>
        <v/>
      </c>
      <c r="AG45" s="985">
        <v>116</v>
      </c>
      <c r="AH45" s="1596"/>
      <c r="AI45" s="766" t="str">
        <f>IF(M17="","",VALUE(RIGHT(M17,LEN(M17)-住戸分類!$A$17)))</f>
        <v/>
      </c>
      <c r="AJ45" s="772" t="str">
        <f>IF(M17="","",LEFT(M17,住戸分類!$A$17))</f>
        <v/>
      </c>
      <c r="AK45" s="985">
        <v>191</v>
      </c>
      <c r="AL45" s="1596"/>
      <c r="AM45" s="771" t="str">
        <f>IF(M22="","",VALUE(RIGHT(M22,LEN(M22)-住戸分類!$A$22)))</f>
        <v/>
      </c>
      <c r="AN45" s="772" t="str">
        <f>IF(M22="","",LEFT(M22,住戸分類!$A$22))</f>
        <v/>
      </c>
      <c r="AO45" s="985">
        <v>266</v>
      </c>
      <c r="AP45" s="1596"/>
      <c r="AQ45" s="771" t="str">
        <f>IF(M27="","",VALUE(RIGHT(M27,LEN(M27)-住戸分類!$A$27)))</f>
        <v/>
      </c>
      <c r="AR45" s="772" t="str">
        <f>IF(M27="","",LEFT(M27,住戸分類!$A$27))</f>
        <v/>
      </c>
      <c r="AS45" s="985">
        <v>341</v>
      </c>
      <c r="AT45" s="1596"/>
      <c r="AU45" s="771" t="str">
        <f>IF(M32="","",VALUE(RIGHT(M32,LEN(M32)-住戸分類!$A$32)))</f>
        <v/>
      </c>
      <c r="AV45" s="772" t="str">
        <f>IF(M32="","",LEFT(M32,住戸分類!$A$32))</f>
        <v/>
      </c>
      <c r="AW45" s="985">
        <v>416</v>
      </c>
      <c r="AX45" s="1596"/>
      <c r="AY45" s="771" t="str">
        <f>IF(M37="","",VALUE(RIGHT(M37,LEN(M37)-住戸分類!$A$37)))</f>
        <v/>
      </c>
      <c r="AZ45" s="772" t="str">
        <f>IF(M37="","",LEFT(M37,住戸分類!$A$37))</f>
        <v/>
      </c>
      <c r="BA45" s="985">
        <v>491</v>
      </c>
      <c r="BB45" s="1596"/>
      <c r="BC45" s="771" t="str">
        <f>IF(M42="","",VALUE(RIGHT(M42,LEN(M42)-住戸分類!$A$42)))</f>
        <v/>
      </c>
      <c r="BD45" s="772" t="str">
        <f>IF(M42="","",LEFT(M42,住戸分類!$A$42))</f>
        <v/>
      </c>
      <c r="BE45" s="985">
        <v>566</v>
      </c>
      <c r="BF45" s="1596"/>
      <c r="BG45" s="771" t="str">
        <f>IF(M47="","",VALUE(RIGHT(M47,LEN(M47)-住戸分類!$A$47)))</f>
        <v/>
      </c>
      <c r="BH45" s="772" t="str">
        <f>IF(M47="","",LEFT(M47,住戸分類!$A$47))</f>
        <v/>
      </c>
      <c r="BI45" s="985">
        <v>641</v>
      </c>
      <c r="BJ45" s="1596"/>
      <c r="BK45" s="771" t="str">
        <f>IF(M52="","",VALUE(RIGHT(M52,LEN(M52)-住戸分類!$A$52)))</f>
        <v/>
      </c>
      <c r="BL45" s="772" t="str">
        <f>IF(M52="","",LEFT(M52,住戸分類!$A$52))</f>
        <v/>
      </c>
      <c r="BM45" s="985">
        <v>716</v>
      </c>
    </row>
    <row r="46" spans="1:65">
      <c r="A46" s="6"/>
      <c r="C46" s="43" t="str">
        <f>IF(住戸分類!C46="","",住戸分類!$B46&amp;住戸分類!C46)</f>
        <v/>
      </c>
      <c r="D46" s="44" t="str">
        <f>IF(住戸分類!D46="","",住戸分類!$B46&amp;住戸分類!D46)</f>
        <v/>
      </c>
      <c r="E46" s="44" t="str">
        <f>IF(住戸分類!E46="","",住戸分類!$B46&amp;住戸分類!E46)</f>
        <v/>
      </c>
      <c r="F46" s="44" t="str">
        <f>IF(住戸分類!F46="","",住戸分類!$B46&amp;住戸分類!F46)</f>
        <v/>
      </c>
      <c r="G46" s="44" t="str">
        <f>IF(住戸分類!G46="","",住戸分類!$B46&amp;住戸分類!G46)</f>
        <v/>
      </c>
      <c r="H46" s="44" t="str">
        <f>IF(住戸分類!H46="","",住戸分類!$B46&amp;住戸分類!H46)</f>
        <v/>
      </c>
      <c r="I46" s="44" t="str">
        <f>IF(住戸分類!I46="","",住戸分類!$B46&amp;住戸分類!I46)</f>
        <v/>
      </c>
      <c r="J46" s="44" t="str">
        <f>IF(住戸分類!J46="","",住戸分類!$B46&amp;住戸分類!J46)</f>
        <v/>
      </c>
      <c r="K46" s="44" t="str">
        <f>IF(住戸分類!K46="","",住戸分類!$B46&amp;住戸分類!K46)</f>
        <v/>
      </c>
      <c r="L46" s="44" t="str">
        <f>IF(住戸分類!L46="","",住戸分類!$B46&amp;住戸分類!L46)</f>
        <v/>
      </c>
      <c r="M46" s="44" t="str">
        <f>IF(住戸分類!M46="","",住戸分類!$B46&amp;住戸分類!M46)</f>
        <v/>
      </c>
      <c r="N46" s="44" t="str">
        <f>IF(住戸分類!N46="","",住戸分類!$B46&amp;住戸分類!N46)</f>
        <v/>
      </c>
      <c r="O46" s="44" t="str">
        <f>IF(住戸分類!O46="","",住戸分類!$B46&amp;住戸分類!O46)</f>
        <v/>
      </c>
      <c r="P46" s="44" t="str">
        <f>IF(住戸分類!P46="","",住戸分類!$B46&amp;住戸分類!P46)</f>
        <v/>
      </c>
      <c r="Q46" s="45" t="str">
        <f>IF(住戸分類!Q46="","",住戸分類!$B46&amp;住戸分類!Q46)</f>
        <v/>
      </c>
      <c r="R46" s="6"/>
      <c r="S46" s="6">
        <f t="shared" si="5"/>
        <v>42</v>
      </c>
      <c r="T46" s="766" t="str">
        <f t="shared" si="1"/>
        <v/>
      </c>
      <c r="U46" s="766" t="str">
        <f t="shared" si="2"/>
        <v/>
      </c>
      <c r="V46" s="766"/>
      <c r="W46" s="766" t="str">
        <f t="shared" si="3"/>
        <v/>
      </c>
      <c r="X46" s="766" t="str">
        <f t="shared" si="4"/>
        <v/>
      </c>
      <c r="Y46" s="6"/>
      <c r="Z46" s="1596"/>
      <c r="AA46" s="766" t="str">
        <f>IF(N7="","",VALUE(RIGHT(N7,LEN(N7)-住戸分類!$A$7)))</f>
        <v/>
      </c>
      <c r="AB46" s="772" t="str">
        <f>IF(N7="","",LEFT(N7,住戸分類!$A$7))</f>
        <v/>
      </c>
      <c r="AC46" s="985">
        <v>42</v>
      </c>
      <c r="AD46" s="1600"/>
      <c r="AE46" s="771" t="str">
        <f>IF(N12="","",VALUE(RIGHT(N12,LEN(N12)-住戸分類!$A$12)))</f>
        <v/>
      </c>
      <c r="AF46" s="772" t="str">
        <f>IF(N12="","",LEFT(N12,住戸分類!$A$12))</f>
        <v/>
      </c>
      <c r="AG46" s="985">
        <v>117</v>
      </c>
      <c r="AH46" s="1596"/>
      <c r="AI46" s="766" t="str">
        <f>IF(N17="","",VALUE(RIGHT(N17,LEN(N17)-住戸分類!$A$17)))</f>
        <v/>
      </c>
      <c r="AJ46" s="772" t="str">
        <f>IF(N17="","",LEFT(N17,住戸分類!$A$17))</f>
        <v/>
      </c>
      <c r="AK46" s="985">
        <v>192</v>
      </c>
      <c r="AL46" s="1596"/>
      <c r="AM46" s="771" t="str">
        <f>IF(N22="","",VALUE(RIGHT(N22,LEN(N22)-住戸分類!$A$22)))</f>
        <v/>
      </c>
      <c r="AN46" s="772" t="str">
        <f>IF(N22="","",LEFT(N22,住戸分類!$A$22))</f>
        <v/>
      </c>
      <c r="AO46" s="985">
        <v>267</v>
      </c>
      <c r="AP46" s="1596"/>
      <c r="AQ46" s="771" t="str">
        <f>IF(N27="","",VALUE(RIGHT(N27,LEN(N27)-住戸分類!$A$27)))</f>
        <v/>
      </c>
      <c r="AR46" s="772" t="str">
        <f>IF(N27="","",LEFT(N27,住戸分類!$A$27))</f>
        <v/>
      </c>
      <c r="AS46" s="985">
        <v>342</v>
      </c>
      <c r="AT46" s="1596"/>
      <c r="AU46" s="771" t="str">
        <f>IF(N32="","",VALUE(RIGHT(N32,LEN(N32)-住戸分類!$A$32)))</f>
        <v/>
      </c>
      <c r="AV46" s="772" t="str">
        <f>IF(N32="","",LEFT(N32,住戸分類!$A$32))</f>
        <v/>
      </c>
      <c r="AW46" s="985">
        <v>417</v>
      </c>
      <c r="AX46" s="1596"/>
      <c r="AY46" s="771" t="str">
        <f>IF(N37="","",VALUE(RIGHT(N37,LEN(N37)-住戸分類!$A$37)))</f>
        <v/>
      </c>
      <c r="AZ46" s="772" t="str">
        <f>IF(N37="","",LEFT(N37,住戸分類!$A$37))</f>
        <v/>
      </c>
      <c r="BA46" s="985">
        <v>492</v>
      </c>
      <c r="BB46" s="1596"/>
      <c r="BC46" s="771" t="str">
        <f>IF(N42="","",VALUE(RIGHT(N42,LEN(N42)-住戸分類!$A$42)))</f>
        <v/>
      </c>
      <c r="BD46" s="772" t="str">
        <f>IF(N42="","",LEFT(N42,住戸分類!$A$42))</f>
        <v/>
      </c>
      <c r="BE46" s="985">
        <v>567</v>
      </c>
      <c r="BF46" s="1596"/>
      <c r="BG46" s="771" t="str">
        <f>IF(N47="","",VALUE(RIGHT(N47,LEN(N47)-住戸分類!$A$47)))</f>
        <v/>
      </c>
      <c r="BH46" s="772" t="str">
        <f>IF(N47="","",LEFT(N47,住戸分類!$A$47))</f>
        <v/>
      </c>
      <c r="BI46" s="985">
        <v>642</v>
      </c>
      <c r="BJ46" s="1596"/>
      <c r="BK46" s="771" t="str">
        <f>IF(N52="","",VALUE(RIGHT(N52,LEN(N52)-住戸分類!$A$52)))</f>
        <v/>
      </c>
      <c r="BL46" s="772" t="str">
        <f>IF(N52="","",LEFT(N52,住戸分類!$A$52))</f>
        <v/>
      </c>
      <c r="BM46" s="985">
        <v>717</v>
      </c>
    </row>
    <row r="47" spans="1:65">
      <c r="A47" s="6"/>
      <c r="C47" s="43" t="str">
        <f>IF(住戸分類!C47="","",住戸分類!$B47&amp;住戸分類!C47)</f>
        <v/>
      </c>
      <c r="D47" s="44" t="str">
        <f>IF(住戸分類!D47="","",住戸分類!$B47&amp;住戸分類!D47)</f>
        <v/>
      </c>
      <c r="E47" s="44" t="str">
        <f>IF(住戸分類!E47="","",住戸分類!$B47&amp;住戸分類!E47)</f>
        <v/>
      </c>
      <c r="F47" s="44" t="str">
        <f>IF(住戸分類!F47="","",住戸分類!$B47&amp;住戸分類!F47)</f>
        <v/>
      </c>
      <c r="G47" s="44" t="str">
        <f>IF(住戸分類!G47="","",住戸分類!$B47&amp;住戸分類!G47)</f>
        <v/>
      </c>
      <c r="H47" s="44" t="str">
        <f>IF(住戸分類!H47="","",住戸分類!$B47&amp;住戸分類!H47)</f>
        <v/>
      </c>
      <c r="I47" s="44" t="str">
        <f>IF(住戸分類!I47="","",住戸分類!$B47&amp;住戸分類!I47)</f>
        <v/>
      </c>
      <c r="J47" s="44" t="str">
        <f>IF(住戸分類!J47="","",住戸分類!$B47&amp;住戸分類!J47)</f>
        <v/>
      </c>
      <c r="K47" s="44" t="str">
        <f>IF(住戸分類!K47="","",住戸分類!$B47&amp;住戸分類!K47)</f>
        <v/>
      </c>
      <c r="L47" s="44" t="str">
        <f>IF(住戸分類!L47="","",住戸分類!$B47&amp;住戸分類!L47)</f>
        <v/>
      </c>
      <c r="M47" s="44" t="str">
        <f>IF(住戸分類!M47="","",住戸分類!$B47&amp;住戸分類!M47)</f>
        <v/>
      </c>
      <c r="N47" s="44" t="str">
        <f>IF(住戸分類!N47="","",住戸分類!$B47&amp;住戸分類!N47)</f>
        <v/>
      </c>
      <c r="O47" s="44" t="str">
        <f>IF(住戸分類!O47="","",住戸分類!$B47&amp;住戸分類!O47)</f>
        <v/>
      </c>
      <c r="P47" s="44" t="str">
        <f>IF(住戸分類!P47="","",住戸分類!$B47&amp;住戸分類!P47)</f>
        <v/>
      </c>
      <c r="Q47" s="45" t="str">
        <f>IF(住戸分類!Q47="","",住戸分類!$B47&amp;住戸分類!Q47)</f>
        <v/>
      </c>
      <c r="R47" s="6"/>
      <c r="S47" s="6">
        <f t="shared" si="5"/>
        <v>43</v>
      </c>
      <c r="T47" s="766" t="str">
        <f t="shared" si="1"/>
        <v/>
      </c>
      <c r="U47" s="766" t="str">
        <f t="shared" si="2"/>
        <v/>
      </c>
      <c r="V47" s="766"/>
      <c r="W47" s="766" t="str">
        <f t="shared" si="3"/>
        <v/>
      </c>
      <c r="X47" s="766" t="str">
        <f t="shared" si="4"/>
        <v/>
      </c>
      <c r="Y47" s="6"/>
      <c r="Z47" s="1596"/>
      <c r="AA47" s="766" t="str">
        <f>IF(O7="","",VALUE(RIGHT(O7,LEN(O7)-住戸分類!$A$7)))</f>
        <v/>
      </c>
      <c r="AB47" s="772" t="str">
        <f>IF(O7="","",LEFT(O7,住戸分類!$A$7))</f>
        <v/>
      </c>
      <c r="AC47" s="985">
        <v>43</v>
      </c>
      <c r="AD47" s="1600"/>
      <c r="AE47" s="771" t="str">
        <f>IF(O12="","",VALUE(RIGHT(O12,LEN(O12)-住戸分類!$A$12)))</f>
        <v/>
      </c>
      <c r="AF47" s="772" t="str">
        <f>IF(O12="","",LEFT(O12,住戸分類!$A$12))</f>
        <v/>
      </c>
      <c r="AG47" s="985">
        <v>118</v>
      </c>
      <c r="AH47" s="1596"/>
      <c r="AI47" s="766" t="str">
        <f>IF(O17="","",VALUE(RIGHT(O17,LEN(O17)-住戸分類!$A$17)))</f>
        <v/>
      </c>
      <c r="AJ47" s="772" t="str">
        <f>IF(O17="","",LEFT(O17,住戸分類!$A$17))</f>
        <v/>
      </c>
      <c r="AK47" s="985">
        <v>193</v>
      </c>
      <c r="AL47" s="1596"/>
      <c r="AM47" s="771" t="str">
        <f>IF(O22="","",VALUE(RIGHT(O22,LEN(O22)-住戸分類!$A$22)))</f>
        <v/>
      </c>
      <c r="AN47" s="772" t="str">
        <f>IF(O22="","",LEFT(O22,住戸分類!$A$22))</f>
        <v/>
      </c>
      <c r="AO47" s="985">
        <v>268</v>
      </c>
      <c r="AP47" s="1596"/>
      <c r="AQ47" s="771" t="str">
        <f>IF(O27="","",VALUE(RIGHT(O27,LEN(O27)-住戸分類!$A$27)))</f>
        <v/>
      </c>
      <c r="AR47" s="772" t="str">
        <f>IF(O27="","",LEFT(O27,住戸分類!$A$27))</f>
        <v/>
      </c>
      <c r="AS47" s="985">
        <v>343</v>
      </c>
      <c r="AT47" s="1596"/>
      <c r="AU47" s="771" t="str">
        <f>IF(O32="","",VALUE(RIGHT(O32,LEN(O32)-住戸分類!$A$32)))</f>
        <v/>
      </c>
      <c r="AV47" s="772" t="str">
        <f>IF(O32="","",LEFT(O32,住戸分類!$A$32))</f>
        <v/>
      </c>
      <c r="AW47" s="985">
        <v>418</v>
      </c>
      <c r="AX47" s="1596"/>
      <c r="AY47" s="771" t="str">
        <f>IF(O37="","",VALUE(RIGHT(O37,LEN(O37)-住戸分類!$A$37)))</f>
        <v/>
      </c>
      <c r="AZ47" s="772" t="str">
        <f>IF(O37="","",LEFT(O37,住戸分類!$A$37))</f>
        <v/>
      </c>
      <c r="BA47" s="985">
        <v>493</v>
      </c>
      <c r="BB47" s="1596"/>
      <c r="BC47" s="771" t="str">
        <f>IF(O42="","",VALUE(RIGHT(O42,LEN(O42)-住戸分類!$A$42)))</f>
        <v/>
      </c>
      <c r="BD47" s="772" t="str">
        <f>IF(O42="","",LEFT(O42,住戸分類!$A$42))</f>
        <v/>
      </c>
      <c r="BE47" s="985">
        <v>568</v>
      </c>
      <c r="BF47" s="1596"/>
      <c r="BG47" s="771" t="str">
        <f>IF(O47="","",VALUE(RIGHT(O47,LEN(O47)-住戸分類!$A$47)))</f>
        <v/>
      </c>
      <c r="BH47" s="772" t="str">
        <f>IF(O47="","",LEFT(O47,住戸分類!$A$47))</f>
        <v/>
      </c>
      <c r="BI47" s="985">
        <v>643</v>
      </c>
      <c r="BJ47" s="1596"/>
      <c r="BK47" s="771" t="str">
        <f>IF(O52="","",VALUE(RIGHT(O52,LEN(O52)-住戸分類!$A$52)))</f>
        <v/>
      </c>
      <c r="BL47" s="772" t="str">
        <f>IF(O52="","",LEFT(O52,住戸分類!$A$52))</f>
        <v/>
      </c>
      <c r="BM47" s="985">
        <v>718</v>
      </c>
    </row>
    <row r="48" spans="1:65">
      <c r="A48" s="6"/>
      <c r="C48" s="43" t="str">
        <f>IF(住戸分類!C48="","",住戸分類!$B48&amp;住戸分類!C48)</f>
        <v/>
      </c>
      <c r="D48" s="44" t="str">
        <f>IF(住戸分類!D48="","",住戸分類!$B48&amp;住戸分類!D48)</f>
        <v/>
      </c>
      <c r="E48" s="44" t="str">
        <f>IF(住戸分類!E48="","",住戸分類!$B48&amp;住戸分類!E48)</f>
        <v/>
      </c>
      <c r="F48" s="44" t="str">
        <f>IF(住戸分類!F48="","",住戸分類!$B48&amp;住戸分類!F48)</f>
        <v/>
      </c>
      <c r="G48" s="44" t="str">
        <f>IF(住戸分類!G48="","",住戸分類!$B48&amp;住戸分類!G48)</f>
        <v/>
      </c>
      <c r="H48" s="44" t="str">
        <f>IF(住戸分類!H48="","",住戸分類!$B48&amp;住戸分類!H48)</f>
        <v/>
      </c>
      <c r="I48" s="44" t="str">
        <f>IF(住戸分類!I48="","",住戸分類!$B48&amp;住戸分類!I48)</f>
        <v/>
      </c>
      <c r="J48" s="44" t="str">
        <f>IF(住戸分類!J48="","",住戸分類!$B48&amp;住戸分類!J48)</f>
        <v/>
      </c>
      <c r="K48" s="44" t="str">
        <f>IF(住戸分類!K48="","",住戸分類!$B48&amp;住戸分類!K48)</f>
        <v/>
      </c>
      <c r="L48" s="44" t="str">
        <f>IF(住戸分類!L48="","",住戸分類!$B48&amp;住戸分類!L48)</f>
        <v/>
      </c>
      <c r="M48" s="44" t="str">
        <f>IF(住戸分類!M48="","",住戸分類!$B48&amp;住戸分類!M48)</f>
        <v/>
      </c>
      <c r="N48" s="44" t="str">
        <f>IF(住戸分類!N48="","",住戸分類!$B48&amp;住戸分類!N48)</f>
        <v/>
      </c>
      <c r="O48" s="44" t="str">
        <f>IF(住戸分類!O48="","",住戸分類!$B48&amp;住戸分類!O48)</f>
        <v/>
      </c>
      <c r="P48" s="44" t="str">
        <f>IF(住戸分類!P48="","",住戸分類!$B48&amp;住戸分類!P48)</f>
        <v/>
      </c>
      <c r="Q48" s="45" t="str">
        <f>IF(住戸分類!Q48="","",住戸分類!$B48&amp;住戸分類!Q48)</f>
        <v/>
      </c>
      <c r="R48" s="6"/>
      <c r="S48" s="6">
        <f t="shared" si="5"/>
        <v>44</v>
      </c>
      <c r="T48" s="766" t="str">
        <f t="shared" si="1"/>
        <v/>
      </c>
      <c r="U48" s="766" t="str">
        <f t="shared" si="2"/>
        <v/>
      </c>
      <c r="V48" s="766"/>
      <c r="W48" s="766" t="str">
        <f t="shared" si="3"/>
        <v/>
      </c>
      <c r="X48" s="766" t="str">
        <f t="shared" si="4"/>
        <v/>
      </c>
      <c r="Y48" s="6"/>
      <c r="Z48" s="1596"/>
      <c r="AA48" s="766" t="str">
        <f>IF(P7="","",VALUE(RIGHT(P7,LEN(P7)-住戸分類!$A$7)))</f>
        <v/>
      </c>
      <c r="AB48" s="772" t="str">
        <f>IF(P7="","",LEFT(P7,住戸分類!$A$7))</f>
        <v/>
      </c>
      <c r="AC48" s="985">
        <v>44</v>
      </c>
      <c r="AD48" s="1600"/>
      <c r="AE48" s="771" t="str">
        <f>IF(P12="","",VALUE(RIGHT(P12,LEN(P12)-住戸分類!$A$12)))</f>
        <v/>
      </c>
      <c r="AF48" s="772" t="str">
        <f>IF(P12="","",LEFT(P12,住戸分類!$A$12))</f>
        <v/>
      </c>
      <c r="AG48" s="985">
        <v>119</v>
      </c>
      <c r="AH48" s="1596"/>
      <c r="AI48" s="766" t="str">
        <f>IF(P17="","",VALUE(RIGHT(P17,LEN(P17)-住戸分類!$A$17)))</f>
        <v/>
      </c>
      <c r="AJ48" s="772" t="str">
        <f>IF(P17="","",LEFT(P17,住戸分類!$A$17))</f>
        <v/>
      </c>
      <c r="AK48" s="985">
        <v>194</v>
      </c>
      <c r="AL48" s="1596"/>
      <c r="AM48" s="771" t="str">
        <f>IF(P22="","",VALUE(RIGHT(P22,LEN(P22)-住戸分類!$A$22)))</f>
        <v/>
      </c>
      <c r="AN48" s="772" t="str">
        <f>IF(P22="","",LEFT(P22,住戸分類!$A$22))</f>
        <v/>
      </c>
      <c r="AO48" s="985">
        <v>269</v>
      </c>
      <c r="AP48" s="1596"/>
      <c r="AQ48" s="771" t="str">
        <f>IF(P27="","",VALUE(RIGHT(P27,LEN(P27)-住戸分類!$A$27)))</f>
        <v/>
      </c>
      <c r="AR48" s="772" t="str">
        <f>IF(P27="","",LEFT(P27,住戸分類!$A$27))</f>
        <v/>
      </c>
      <c r="AS48" s="985">
        <v>344</v>
      </c>
      <c r="AT48" s="1596"/>
      <c r="AU48" s="771" t="str">
        <f>IF(P32="","",VALUE(RIGHT(P32,LEN(P32)-住戸分類!$A$32)))</f>
        <v/>
      </c>
      <c r="AV48" s="772" t="str">
        <f>IF(P32="","",LEFT(P32,住戸分類!$A$32))</f>
        <v/>
      </c>
      <c r="AW48" s="985">
        <v>419</v>
      </c>
      <c r="AX48" s="1596"/>
      <c r="AY48" s="771" t="str">
        <f>IF(P37="","",VALUE(RIGHT(P37,LEN(P37)-住戸分類!$A$37)))</f>
        <v/>
      </c>
      <c r="AZ48" s="772" t="str">
        <f>IF(P37="","",LEFT(P37,住戸分類!$A$37))</f>
        <v/>
      </c>
      <c r="BA48" s="985">
        <v>494</v>
      </c>
      <c r="BB48" s="1596"/>
      <c r="BC48" s="771" t="str">
        <f>IF(P42="","",VALUE(RIGHT(P42,LEN(P42)-住戸分類!$A$42)))</f>
        <v/>
      </c>
      <c r="BD48" s="772" t="str">
        <f>IF(P42="","",LEFT(P42,住戸分類!$A$42))</f>
        <v/>
      </c>
      <c r="BE48" s="985">
        <v>569</v>
      </c>
      <c r="BF48" s="1596"/>
      <c r="BG48" s="771" t="str">
        <f>IF(P47="","",VALUE(RIGHT(P47,LEN(P47)-住戸分類!$A$47)))</f>
        <v/>
      </c>
      <c r="BH48" s="772" t="str">
        <f>IF(P47="","",LEFT(P47,住戸分類!$A$47))</f>
        <v/>
      </c>
      <c r="BI48" s="985">
        <v>644</v>
      </c>
      <c r="BJ48" s="1596"/>
      <c r="BK48" s="771" t="str">
        <f>IF(P52="","",VALUE(RIGHT(P52,LEN(P52)-住戸分類!$A$52)))</f>
        <v/>
      </c>
      <c r="BL48" s="772" t="str">
        <f>IF(P52="","",LEFT(P52,住戸分類!$A$52))</f>
        <v/>
      </c>
      <c r="BM48" s="985">
        <v>719</v>
      </c>
    </row>
    <row r="49" spans="1:65">
      <c r="A49" s="6"/>
      <c r="C49" s="43" t="str">
        <f>IF(住戸分類!C49="","",住戸分類!$B49&amp;住戸分類!C49)</f>
        <v/>
      </c>
      <c r="D49" s="44" t="str">
        <f>IF(住戸分類!D49="","",住戸分類!$B49&amp;住戸分類!D49)</f>
        <v/>
      </c>
      <c r="E49" s="44" t="str">
        <f>IF(住戸分類!E49="","",住戸分類!$B49&amp;住戸分類!E49)</f>
        <v/>
      </c>
      <c r="F49" s="44" t="str">
        <f>IF(住戸分類!F49="","",住戸分類!$B49&amp;住戸分類!F49)</f>
        <v/>
      </c>
      <c r="G49" s="44" t="str">
        <f>IF(住戸分類!G49="","",住戸分類!$B49&amp;住戸分類!G49)</f>
        <v/>
      </c>
      <c r="H49" s="44" t="str">
        <f>IF(住戸分類!H49="","",住戸分類!$B49&amp;住戸分類!H49)</f>
        <v/>
      </c>
      <c r="I49" s="44" t="str">
        <f>IF(住戸分類!I49="","",住戸分類!$B49&amp;住戸分類!I49)</f>
        <v/>
      </c>
      <c r="J49" s="44" t="str">
        <f>IF(住戸分類!J49="","",住戸分類!$B49&amp;住戸分類!J49)</f>
        <v/>
      </c>
      <c r="K49" s="44" t="str">
        <f>IF(住戸分類!K49="","",住戸分類!$B49&amp;住戸分類!K49)</f>
        <v/>
      </c>
      <c r="L49" s="44" t="str">
        <f>IF(住戸分類!L49="","",住戸分類!$B49&amp;住戸分類!L49)</f>
        <v/>
      </c>
      <c r="M49" s="44" t="str">
        <f>IF(住戸分類!M49="","",住戸分類!$B49&amp;住戸分類!M49)</f>
        <v/>
      </c>
      <c r="N49" s="44" t="str">
        <f>IF(住戸分類!N49="","",住戸分類!$B49&amp;住戸分類!N49)</f>
        <v/>
      </c>
      <c r="O49" s="44" t="str">
        <f>IF(住戸分類!O49="","",住戸分類!$B49&amp;住戸分類!O49)</f>
        <v/>
      </c>
      <c r="P49" s="44" t="str">
        <f>IF(住戸分類!P49="","",住戸分類!$B49&amp;住戸分類!P49)</f>
        <v/>
      </c>
      <c r="Q49" s="45" t="str">
        <f>IF(住戸分類!Q49="","",住戸分類!$B49&amp;住戸分類!Q49)</f>
        <v/>
      </c>
      <c r="R49" s="6"/>
      <c r="S49" s="6">
        <f t="shared" si="5"/>
        <v>45</v>
      </c>
      <c r="T49" s="766" t="str">
        <f t="shared" si="1"/>
        <v/>
      </c>
      <c r="U49" s="766" t="str">
        <f t="shared" si="2"/>
        <v/>
      </c>
      <c r="V49" s="766"/>
      <c r="W49" s="766" t="str">
        <f t="shared" si="3"/>
        <v/>
      </c>
      <c r="X49" s="766" t="str">
        <f t="shared" si="4"/>
        <v/>
      </c>
      <c r="Y49" s="6"/>
      <c r="Z49" s="1597"/>
      <c r="AA49" s="775" t="str">
        <f>IF(Q7="","",VALUE(RIGHT(Q7,LEN(Q7)-住戸分類!$A$7)))</f>
        <v/>
      </c>
      <c r="AB49" s="774" t="str">
        <f>IF(Q7="","",LEFT(Q7,住戸分類!$A$7))</f>
        <v/>
      </c>
      <c r="AC49" s="985">
        <v>45</v>
      </c>
      <c r="AD49" s="2026"/>
      <c r="AE49" s="773" t="str">
        <f>IF(Q12="","",VALUE(RIGHT(Q12,LEN(Q12)-住戸分類!$A$12)))</f>
        <v/>
      </c>
      <c r="AF49" s="774" t="str">
        <f>IF(Q12="","",LEFT(Q12,住戸分類!$A$12))</f>
        <v/>
      </c>
      <c r="AG49" s="985">
        <v>120</v>
      </c>
      <c r="AH49" s="1597"/>
      <c r="AI49" s="775" t="str">
        <f>IF(Q17="","",VALUE(RIGHT(Q17,LEN(Q17)-住戸分類!$A$17)))</f>
        <v/>
      </c>
      <c r="AJ49" s="774" t="str">
        <f>IF(Q17="","",LEFT(Q17,住戸分類!$A$17))</f>
        <v/>
      </c>
      <c r="AK49" s="985">
        <v>195</v>
      </c>
      <c r="AL49" s="1597"/>
      <c r="AM49" s="773" t="str">
        <f>IF(Q22="","",VALUE(RIGHT(Q22,LEN(Q22)-住戸分類!$A$22)))</f>
        <v/>
      </c>
      <c r="AN49" s="774" t="str">
        <f>IF(Q22="","",LEFT(Q22,住戸分類!$A$22))</f>
        <v/>
      </c>
      <c r="AO49" s="985">
        <v>270</v>
      </c>
      <c r="AP49" s="1597"/>
      <c r="AQ49" s="773" t="str">
        <f>IF(Q27="","",VALUE(RIGHT(Q27,LEN(Q27)-住戸分類!$A$27)))</f>
        <v/>
      </c>
      <c r="AR49" s="774" t="str">
        <f>IF(Q27="","",LEFT(Q27,住戸分類!$A$27))</f>
        <v/>
      </c>
      <c r="AS49" s="985">
        <v>345</v>
      </c>
      <c r="AT49" s="1597"/>
      <c r="AU49" s="773" t="str">
        <f>IF(Q32="","",VALUE(RIGHT(Q32,LEN(Q32)-住戸分類!$A$32)))</f>
        <v/>
      </c>
      <c r="AV49" s="774" t="str">
        <f>IF(Q32="","",LEFT(Q32,住戸分類!$A$32))</f>
        <v/>
      </c>
      <c r="AW49" s="985">
        <v>420</v>
      </c>
      <c r="AX49" s="1597"/>
      <c r="AY49" s="773" t="str">
        <f>IF(Q37="","",VALUE(RIGHT(Q37,LEN(Q37)-住戸分類!$A$37)))</f>
        <v/>
      </c>
      <c r="AZ49" s="774" t="str">
        <f>IF(Q37="","",LEFT(Q37,住戸分類!$A$37))</f>
        <v/>
      </c>
      <c r="BA49" s="985">
        <v>495</v>
      </c>
      <c r="BB49" s="1597"/>
      <c r="BC49" s="773" t="str">
        <f>IF(Q42="","",VALUE(RIGHT(Q42,LEN(Q42)-住戸分類!$A$42)))</f>
        <v/>
      </c>
      <c r="BD49" s="774" t="str">
        <f>IF(Q42="","",LEFT(Q42,住戸分類!$A$42))</f>
        <v/>
      </c>
      <c r="BE49" s="985">
        <v>570</v>
      </c>
      <c r="BF49" s="1597"/>
      <c r="BG49" s="773" t="str">
        <f>IF(Q47="","",VALUE(RIGHT(Q47,LEN(Q47)-住戸分類!$A$47)))</f>
        <v/>
      </c>
      <c r="BH49" s="774" t="str">
        <f>IF(Q47="","",LEFT(Q47,住戸分類!$A$47))</f>
        <v/>
      </c>
      <c r="BI49" s="985">
        <v>645</v>
      </c>
      <c r="BJ49" s="1597"/>
      <c r="BK49" s="773" t="str">
        <f>IF(Q52="","",VALUE(RIGHT(Q52,LEN(Q52)-住戸分類!$A$52)))</f>
        <v/>
      </c>
      <c r="BL49" s="774" t="str">
        <f>IF(Q52="","",LEFT(Q52,住戸分類!$A$52))</f>
        <v/>
      </c>
      <c r="BM49" s="985">
        <v>720</v>
      </c>
    </row>
    <row r="50" spans="1:65">
      <c r="A50" s="6"/>
      <c r="C50" s="43" t="str">
        <f>IF(住戸分類!C50="","",住戸分類!$B50&amp;住戸分類!C50)</f>
        <v/>
      </c>
      <c r="D50" s="44" t="str">
        <f>IF(住戸分類!D50="","",住戸分類!$B50&amp;住戸分類!D50)</f>
        <v/>
      </c>
      <c r="E50" s="44" t="str">
        <f>IF(住戸分類!E50="","",住戸分類!$B50&amp;住戸分類!E50)</f>
        <v/>
      </c>
      <c r="F50" s="44" t="str">
        <f>IF(住戸分類!F50="","",住戸分類!$B50&amp;住戸分類!F50)</f>
        <v/>
      </c>
      <c r="G50" s="44" t="str">
        <f>IF(住戸分類!G50="","",住戸分類!$B50&amp;住戸分類!G50)</f>
        <v/>
      </c>
      <c r="H50" s="44" t="str">
        <f>IF(住戸分類!H50="","",住戸分類!$B50&amp;住戸分類!H50)</f>
        <v/>
      </c>
      <c r="I50" s="44" t="str">
        <f>IF(住戸分類!I50="","",住戸分類!$B50&amp;住戸分類!I50)</f>
        <v/>
      </c>
      <c r="J50" s="44" t="str">
        <f>IF(住戸分類!J50="","",住戸分類!$B50&amp;住戸分類!J50)</f>
        <v/>
      </c>
      <c r="K50" s="44" t="str">
        <f>IF(住戸分類!K50="","",住戸分類!$B50&amp;住戸分類!K50)</f>
        <v/>
      </c>
      <c r="L50" s="44" t="str">
        <f>IF(住戸分類!L50="","",住戸分類!$B50&amp;住戸分類!L50)</f>
        <v/>
      </c>
      <c r="M50" s="44" t="str">
        <f>IF(住戸分類!M50="","",住戸分類!$B50&amp;住戸分類!M50)</f>
        <v/>
      </c>
      <c r="N50" s="44" t="str">
        <f>IF(住戸分類!N50="","",住戸分類!$B50&amp;住戸分類!N50)</f>
        <v/>
      </c>
      <c r="O50" s="44" t="str">
        <f>IF(住戸分類!O50="","",住戸分類!$B50&amp;住戸分類!O50)</f>
        <v/>
      </c>
      <c r="P50" s="44" t="str">
        <f>IF(住戸分類!P50="","",住戸分類!$B50&amp;住戸分類!P50)</f>
        <v/>
      </c>
      <c r="Q50" s="45" t="str">
        <f>IF(住戸分類!Q50="","",住戸分類!$B50&amp;住戸分類!Q50)</f>
        <v/>
      </c>
      <c r="R50" s="6"/>
      <c r="S50" s="6">
        <f t="shared" ref="S50:S113" si="6">S49+1</f>
        <v>46</v>
      </c>
      <c r="T50" s="766" t="str">
        <f t="shared" ref="T50:T79" si="7">AA50</f>
        <v/>
      </c>
      <c r="U50" s="766" t="str">
        <f t="shared" ref="U50:U79" si="8">AB50</f>
        <v/>
      </c>
      <c r="V50" s="766"/>
      <c r="W50" s="766" t="str">
        <f t="shared" si="3"/>
        <v/>
      </c>
      <c r="X50" s="766" t="str">
        <f t="shared" si="4"/>
        <v/>
      </c>
      <c r="Y50" s="6"/>
      <c r="Z50" s="767">
        <f>Z35+1</f>
        <v>4</v>
      </c>
      <c r="AA50" s="769" t="str">
        <f>IF(C8="","",VALUE(RIGHT(C8,LEN(C8)-住戸分類!$A$8)))</f>
        <v/>
      </c>
      <c r="AB50" s="768" t="str">
        <f>IF(C8="","",LEFT(C8,住戸分類!$A$8))</f>
        <v/>
      </c>
      <c r="AC50" s="985">
        <v>46</v>
      </c>
      <c r="AD50" s="776">
        <v>9</v>
      </c>
      <c r="AE50" s="42" t="str">
        <f>IF(C13="","",VALUE(RIGHT(C13,LEN(C13)-住戸分類!$A$13)))</f>
        <v/>
      </c>
      <c r="AF50" s="768" t="str">
        <f>IF(C13="","",LEFT(C13,住戸分類!$A$13))</f>
        <v/>
      </c>
      <c r="AG50" s="985">
        <v>121</v>
      </c>
      <c r="AH50" s="776">
        <v>14</v>
      </c>
      <c r="AI50" s="766" t="str">
        <f>IF(C18="","",VALUE(RIGHT(C18,LEN(C18)-住戸分類!$A$18)))</f>
        <v/>
      </c>
      <c r="AJ50" s="768" t="str">
        <f>IF(C18="","",LEFT(C18,住戸分類!$A$18))</f>
        <v/>
      </c>
      <c r="AK50" s="985">
        <v>196</v>
      </c>
      <c r="AL50" s="770">
        <v>19</v>
      </c>
      <c r="AM50" s="42" t="str">
        <f>IF(C23="","",VALUE(RIGHT(C23,LEN(C23)-住戸分類!$A$23)))</f>
        <v/>
      </c>
      <c r="AN50" s="768" t="str">
        <f>IF(C23="","",LEFT(C23,住戸分類!$A$23))</f>
        <v/>
      </c>
      <c r="AO50" s="985">
        <v>271</v>
      </c>
      <c r="AP50" s="770">
        <v>24</v>
      </c>
      <c r="AQ50" s="42" t="str">
        <f>IF(C28="","",VALUE(RIGHT(C28,LEN(C28)-住戸分類!$A$28)))</f>
        <v/>
      </c>
      <c r="AR50" s="768" t="str">
        <f>IF(C28="","",LEFT(C28,住戸分類!$A$28))</f>
        <v/>
      </c>
      <c r="AS50" s="985">
        <v>346</v>
      </c>
      <c r="AT50" s="770">
        <v>29</v>
      </c>
      <c r="AU50" s="42" t="str">
        <f>IF(C33="","",VALUE(RIGHT(C33,LEN(C33)-住戸分類!$A$33)))</f>
        <v/>
      </c>
      <c r="AV50" s="768" t="str">
        <f>IF(C33="","",LEFT(C33,住戸分類!$A$33))</f>
        <v/>
      </c>
      <c r="AW50" s="985">
        <v>421</v>
      </c>
      <c r="AX50" s="770">
        <v>34</v>
      </c>
      <c r="AY50" s="42" t="str">
        <f>IF(C38="","",VALUE(RIGHT(C38,LEN(C38)-住戸分類!$A$38)))</f>
        <v/>
      </c>
      <c r="AZ50" s="768" t="str">
        <f>IF(C38="","",LEFT(C38,住戸分類!$A$38))</f>
        <v/>
      </c>
      <c r="BA50" s="985">
        <v>496</v>
      </c>
      <c r="BB50" s="770">
        <v>39</v>
      </c>
      <c r="BC50" s="42" t="str">
        <f>IF(C43="","",VALUE(RIGHT(C43,LEN(C43)-住戸分類!$A$43)))</f>
        <v/>
      </c>
      <c r="BD50" s="768" t="str">
        <f>IF(C43="","",LEFT(C43,住戸分類!$A$43))</f>
        <v/>
      </c>
      <c r="BE50" s="985">
        <v>571</v>
      </c>
      <c r="BF50" s="770">
        <v>44</v>
      </c>
      <c r="BG50" s="42" t="str">
        <f>IF(C48="","",VALUE(RIGHT(C48,LEN(C48)-住戸分類!$A$48)))</f>
        <v/>
      </c>
      <c r="BH50" s="768" t="str">
        <f>IF(C48="","",LEFT(C48,住戸分類!$A$48))</f>
        <v/>
      </c>
      <c r="BI50" s="985">
        <v>646</v>
      </c>
      <c r="BJ50" s="770">
        <v>49</v>
      </c>
      <c r="BK50" s="42" t="str">
        <f>IF(C53="","",VALUE(RIGHT(C53,LEN(C53)-住戸分類!$A$53)))</f>
        <v/>
      </c>
      <c r="BL50" s="768" t="str">
        <f>IF(C53="","",LEFT(C53,住戸分類!$A$53))</f>
        <v/>
      </c>
      <c r="BM50" s="985">
        <v>721</v>
      </c>
    </row>
    <row r="51" spans="1:65">
      <c r="A51" s="6"/>
      <c r="C51" s="43" t="str">
        <f>IF(住戸分類!C51="","",住戸分類!$B51&amp;住戸分類!C51)</f>
        <v/>
      </c>
      <c r="D51" s="44" t="str">
        <f>IF(住戸分類!D51="","",住戸分類!$B51&amp;住戸分類!D51)</f>
        <v/>
      </c>
      <c r="E51" s="44" t="str">
        <f>IF(住戸分類!E51="","",住戸分類!$B51&amp;住戸分類!E51)</f>
        <v/>
      </c>
      <c r="F51" s="44" t="str">
        <f>IF(住戸分類!F51="","",住戸分類!$B51&amp;住戸分類!F51)</f>
        <v/>
      </c>
      <c r="G51" s="44" t="str">
        <f>IF(住戸分類!G51="","",住戸分類!$B51&amp;住戸分類!G51)</f>
        <v/>
      </c>
      <c r="H51" s="44" t="str">
        <f>IF(住戸分類!H51="","",住戸分類!$B51&amp;住戸分類!H51)</f>
        <v/>
      </c>
      <c r="I51" s="44" t="str">
        <f>IF(住戸分類!I51="","",住戸分類!$B51&amp;住戸分類!I51)</f>
        <v/>
      </c>
      <c r="J51" s="44" t="str">
        <f>IF(住戸分類!J51="","",住戸分類!$B51&amp;住戸分類!J51)</f>
        <v/>
      </c>
      <c r="K51" s="44" t="str">
        <f>IF(住戸分類!K51="","",住戸分類!$B51&amp;住戸分類!K51)</f>
        <v/>
      </c>
      <c r="L51" s="44" t="str">
        <f>IF(住戸分類!L51="","",住戸分類!$B51&amp;住戸分類!L51)</f>
        <v/>
      </c>
      <c r="M51" s="44" t="str">
        <f>IF(住戸分類!M51="","",住戸分類!$B51&amp;住戸分類!M51)</f>
        <v/>
      </c>
      <c r="N51" s="44" t="str">
        <f>IF(住戸分類!N51="","",住戸分類!$B51&amp;住戸分類!N51)</f>
        <v/>
      </c>
      <c r="O51" s="44" t="str">
        <f>IF(住戸分類!O51="","",住戸分類!$B51&amp;住戸分類!O51)</f>
        <v/>
      </c>
      <c r="P51" s="44" t="str">
        <f>IF(住戸分類!P51="","",住戸分類!$B51&amp;住戸分類!P51)</f>
        <v/>
      </c>
      <c r="Q51" s="45" t="str">
        <f>IF(住戸分類!Q51="","",住戸分類!$B51&amp;住戸分類!Q51)</f>
        <v/>
      </c>
      <c r="R51" s="6"/>
      <c r="S51" s="6">
        <f t="shared" si="6"/>
        <v>47</v>
      </c>
      <c r="T51" s="766" t="str">
        <f t="shared" si="7"/>
        <v/>
      </c>
      <c r="U51" s="766" t="str">
        <f t="shared" si="8"/>
        <v/>
      </c>
      <c r="V51" s="766"/>
      <c r="W51" s="766" t="str">
        <f t="shared" si="3"/>
        <v/>
      </c>
      <c r="X51" s="766" t="str">
        <f t="shared" si="4"/>
        <v/>
      </c>
      <c r="Y51" s="6"/>
      <c r="Z51" s="1595">
        <f>住戸分類!B8</f>
        <v>0</v>
      </c>
      <c r="AA51" s="766" t="str">
        <f>IF(D8="","",VALUE(RIGHT(D8,LEN(D8)-住戸分類!$A$8)))</f>
        <v/>
      </c>
      <c r="AB51" s="772" t="str">
        <f>IF(D8="","",LEFT(D8,住戸分類!$A$8))</f>
        <v/>
      </c>
      <c r="AC51" s="985">
        <v>47</v>
      </c>
      <c r="AD51" s="1600">
        <f>住戸分類!B13</f>
        <v>0</v>
      </c>
      <c r="AE51" s="771" t="str">
        <f>IF(D13="","",VALUE(RIGHT(D13,LEN(D13)-住戸分類!$A$13)))</f>
        <v/>
      </c>
      <c r="AF51" s="772" t="str">
        <f>IF(D13="","",LEFT(D13,住戸分類!$A$13))</f>
        <v/>
      </c>
      <c r="AG51" s="985">
        <v>122</v>
      </c>
      <c r="AH51" s="1596">
        <f>住戸分類!B18</f>
        <v>0</v>
      </c>
      <c r="AI51" s="766" t="str">
        <f>IF(D18="","",VALUE(RIGHT(D18,LEN(D18)-住戸分類!$A$18)))</f>
        <v/>
      </c>
      <c r="AJ51" s="772" t="str">
        <f>IF(D18="","",LEFT(D18,住戸分類!$A$18))</f>
        <v/>
      </c>
      <c r="AK51" s="985">
        <v>197</v>
      </c>
      <c r="AL51" s="1595">
        <f>住戸分類!B23</f>
        <v>0</v>
      </c>
      <c r="AM51" s="771" t="str">
        <f>IF(D23="","",VALUE(RIGHT(D23,LEN(D23)-住戸分類!$A$23)))</f>
        <v/>
      </c>
      <c r="AN51" s="772" t="str">
        <f>IF(D23="","",LEFT(D23,住戸分類!$A$23))</f>
        <v/>
      </c>
      <c r="AO51" s="985">
        <v>272</v>
      </c>
      <c r="AP51" s="1595">
        <f>住戸分類!B28</f>
        <v>0</v>
      </c>
      <c r="AQ51" s="771" t="str">
        <f>IF(D28="","",VALUE(RIGHT(D28,LEN(D28)-住戸分類!$A$28)))</f>
        <v/>
      </c>
      <c r="AR51" s="772" t="str">
        <f>IF(D28="","",LEFT(D28,住戸分類!$A$28))</f>
        <v/>
      </c>
      <c r="AS51" s="985">
        <v>347</v>
      </c>
      <c r="AT51" s="1595">
        <f>住戸分類!B33</f>
        <v>0</v>
      </c>
      <c r="AU51" s="771" t="str">
        <f>IF(D33="","",VALUE(RIGHT(D33,LEN(D33)-住戸分類!$A$33)))</f>
        <v/>
      </c>
      <c r="AV51" s="772" t="str">
        <f>IF(D33="","",LEFT(D33,住戸分類!$A$33))</f>
        <v/>
      </c>
      <c r="AW51" s="985">
        <v>422</v>
      </c>
      <c r="AX51" s="1595">
        <f>住戸分類!B38</f>
        <v>0</v>
      </c>
      <c r="AY51" s="771" t="str">
        <f>IF(D38="","",VALUE(RIGHT(D38,LEN(D38)-住戸分類!$A$38)))</f>
        <v/>
      </c>
      <c r="AZ51" s="772" t="str">
        <f>IF(D38="","",LEFT(D38,住戸分類!$A$38))</f>
        <v/>
      </c>
      <c r="BA51" s="985">
        <v>497</v>
      </c>
      <c r="BB51" s="1595">
        <f>住戸分類!B43</f>
        <v>0</v>
      </c>
      <c r="BC51" s="771" t="str">
        <f>IF(D43="","",VALUE(RIGHT(D43,LEN(D43)-住戸分類!$A$43)))</f>
        <v/>
      </c>
      <c r="BD51" s="772" t="str">
        <f>IF(D43="","",LEFT(D43,住戸分類!$A$43))</f>
        <v/>
      </c>
      <c r="BE51" s="985">
        <v>572</v>
      </c>
      <c r="BF51" s="1595">
        <f>住戸分類!B48</f>
        <v>0</v>
      </c>
      <c r="BG51" s="771" t="str">
        <f>IF(D48="","",VALUE(RIGHT(D48,LEN(D48)-住戸分類!$A$48)))</f>
        <v/>
      </c>
      <c r="BH51" s="772" t="str">
        <f>IF(D48="","",LEFT(D48,住戸分類!$A$48))</f>
        <v/>
      </c>
      <c r="BI51" s="985">
        <v>647</v>
      </c>
      <c r="BJ51" s="1595">
        <f>住戸分類!B53</f>
        <v>0</v>
      </c>
      <c r="BK51" s="771" t="str">
        <f>IF(D53="","",VALUE(RIGHT(D53,LEN(D53)-住戸分類!$A$53)))</f>
        <v/>
      </c>
      <c r="BL51" s="772" t="str">
        <f>IF(D53="","",LEFT(D53,住戸分類!$A$53))</f>
        <v/>
      </c>
      <c r="BM51" s="985">
        <v>722</v>
      </c>
    </row>
    <row r="52" spans="1:65">
      <c r="A52" s="6"/>
      <c r="C52" s="43" t="str">
        <f>IF(住戸分類!C52="","",住戸分類!$B52&amp;住戸分類!C52)</f>
        <v/>
      </c>
      <c r="D52" s="44" t="str">
        <f>IF(住戸分類!D52="","",住戸分類!$B52&amp;住戸分類!D52)</f>
        <v/>
      </c>
      <c r="E52" s="44" t="str">
        <f>IF(住戸分類!E52="","",住戸分類!$B52&amp;住戸分類!E52)</f>
        <v/>
      </c>
      <c r="F52" s="44" t="str">
        <f>IF(住戸分類!F52="","",住戸分類!$B52&amp;住戸分類!F52)</f>
        <v/>
      </c>
      <c r="G52" s="44" t="str">
        <f>IF(住戸分類!G52="","",住戸分類!$B52&amp;住戸分類!G52)</f>
        <v/>
      </c>
      <c r="H52" s="44" t="str">
        <f>IF(住戸分類!H52="","",住戸分類!$B52&amp;住戸分類!H52)</f>
        <v/>
      </c>
      <c r="I52" s="44" t="str">
        <f>IF(住戸分類!I52="","",住戸分類!$B52&amp;住戸分類!I52)</f>
        <v/>
      </c>
      <c r="J52" s="44" t="str">
        <f>IF(住戸分類!J52="","",住戸分類!$B52&amp;住戸分類!J52)</f>
        <v/>
      </c>
      <c r="K52" s="44" t="str">
        <f>IF(住戸分類!K52="","",住戸分類!$B52&amp;住戸分類!K52)</f>
        <v/>
      </c>
      <c r="L52" s="44" t="str">
        <f>IF(住戸分類!L52="","",住戸分類!$B52&amp;住戸分類!L52)</f>
        <v/>
      </c>
      <c r="M52" s="44" t="str">
        <f>IF(住戸分類!M52="","",住戸分類!$B52&amp;住戸分類!M52)</f>
        <v/>
      </c>
      <c r="N52" s="44" t="str">
        <f>IF(住戸分類!N52="","",住戸分類!$B52&amp;住戸分類!N52)</f>
        <v/>
      </c>
      <c r="O52" s="44" t="str">
        <f>IF(住戸分類!O52="","",住戸分類!$B52&amp;住戸分類!O52)</f>
        <v/>
      </c>
      <c r="P52" s="44" t="str">
        <f>IF(住戸分類!P52="","",住戸分類!$B52&amp;住戸分類!P52)</f>
        <v/>
      </c>
      <c r="Q52" s="45" t="str">
        <f>IF(住戸分類!Q52="","",住戸分類!$B52&amp;住戸分類!Q52)</f>
        <v/>
      </c>
      <c r="R52" s="6"/>
      <c r="S52" s="6">
        <f t="shared" si="6"/>
        <v>48</v>
      </c>
      <c r="T52" s="766" t="str">
        <f t="shared" si="7"/>
        <v/>
      </c>
      <c r="U52" s="766" t="str">
        <f t="shared" si="8"/>
        <v/>
      </c>
      <c r="V52" s="766"/>
      <c r="W52" s="766" t="str">
        <f t="shared" si="3"/>
        <v/>
      </c>
      <c r="X52" s="766" t="str">
        <f t="shared" si="4"/>
        <v/>
      </c>
      <c r="Y52" s="6"/>
      <c r="Z52" s="1596"/>
      <c r="AA52" s="766" t="str">
        <f>IF(E8="","",VALUE(RIGHT(E8,LEN(E8)-住戸分類!$A$8)))</f>
        <v/>
      </c>
      <c r="AB52" s="772" t="str">
        <f>IF(E8="","",LEFT(E8,住戸分類!$A$8))</f>
        <v/>
      </c>
      <c r="AC52" s="985">
        <v>48</v>
      </c>
      <c r="AD52" s="1600"/>
      <c r="AE52" s="771" t="str">
        <f>IF(E13="","",VALUE(RIGHT(E13,LEN(E13)-住戸分類!$A$13)))</f>
        <v/>
      </c>
      <c r="AF52" s="772" t="str">
        <f>IF(E13="","",LEFT(E13,住戸分類!$A$13))</f>
        <v/>
      </c>
      <c r="AG52" s="985">
        <v>123</v>
      </c>
      <c r="AH52" s="1596"/>
      <c r="AI52" s="766" t="str">
        <f>IF(E18="","",VALUE(RIGHT(E18,LEN(E18)-住戸分類!$A$18)))</f>
        <v/>
      </c>
      <c r="AJ52" s="772" t="str">
        <f>IF(E18="","",LEFT(E18,住戸分類!$A$18))</f>
        <v/>
      </c>
      <c r="AK52" s="985">
        <v>198</v>
      </c>
      <c r="AL52" s="1596"/>
      <c r="AM52" s="771" t="str">
        <f>IF(E23="","",VALUE(RIGHT(E23,LEN(E23)-住戸分類!$A$23)))</f>
        <v/>
      </c>
      <c r="AN52" s="772" t="str">
        <f>IF(E23="","",LEFT(E23,住戸分類!$A$23))</f>
        <v/>
      </c>
      <c r="AO52" s="985">
        <v>273</v>
      </c>
      <c r="AP52" s="1596"/>
      <c r="AQ52" s="771" t="str">
        <f>IF(E28="","",VALUE(RIGHT(E28,LEN(E28)-住戸分類!$A$28)))</f>
        <v/>
      </c>
      <c r="AR52" s="772" t="str">
        <f>IF(E28="","",LEFT(E28,住戸分類!$A$28))</f>
        <v/>
      </c>
      <c r="AS52" s="985">
        <v>348</v>
      </c>
      <c r="AT52" s="1596"/>
      <c r="AU52" s="771" t="str">
        <f>IF(E33="","",VALUE(RIGHT(E33,LEN(E33)-住戸分類!$A$33)))</f>
        <v/>
      </c>
      <c r="AV52" s="772" t="str">
        <f>IF(E33="","",LEFT(E33,住戸分類!$A$33))</f>
        <v/>
      </c>
      <c r="AW52" s="985">
        <v>423</v>
      </c>
      <c r="AX52" s="1596"/>
      <c r="AY52" s="771" t="str">
        <f>IF(E38="","",VALUE(RIGHT(E38,LEN(E38)-住戸分類!$A$38)))</f>
        <v/>
      </c>
      <c r="AZ52" s="772" t="str">
        <f>IF(E38="","",LEFT(E38,住戸分類!$A$38))</f>
        <v/>
      </c>
      <c r="BA52" s="985">
        <v>498</v>
      </c>
      <c r="BB52" s="1596"/>
      <c r="BC52" s="771" t="str">
        <f>IF(E43="","",VALUE(RIGHT(E43,LEN(E43)-住戸分類!$A$43)))</f>
        <v/>
      </c>
      <c r="BD52" s="772" t="str">
        <f>IF(E43="","",LEFT(E43,住戸分類!$A$43))</f>
        <v/>
      </c>
      <c r="BE52" s="985">
        <v>573</v>
      </c>
      <c r="BF52" s="1596"/>
      <c r="BG52" s="771" t="str">
        <f>IF(E48="","",VALUE(RIGHT(E48,LEN(E48)-住戸分類!$A$48)))</f>
        <v/>
      </c>
      <c r="BH52" s="772" t="str">
        <f>IF(E48="","",LEFT(E48,住戸分類!$A$48))</f>
        <v/>
      </c>
      <c r="BI52" s="985">
        <v>648</v>
      </c>
      <c r="BJ52" s="1596"/>
      <c r="BK52" s="771" t="str">
        <f>IF(E53="","",VALUE(RIGHT(E53,LEN(E53)-住戸分類!$A$53)))</f>
        <v/>
      </c>
      <c r="BL52" s="772" t="str">
        <f>IF(E53="","",LEFT(E53,住戸分類!$A$53))</f>
        <v/>
      </c>
      <c r="BM52" s="985">
        <v>723</v>
      </c>
    </row>
    <row r="53" spans="1:65">
      <c r="A53" s="6"/>
      <c r="C53" s="43" t="str">
        <f>IF(住戸分類!C53="","",住戸分類!$B53&amp;住戸分類!C53)</f>
        <v/>
      </c>
      <c r="D53" s="44" t="str">
        <f>IF(住戸分類!D53="","",住戸分類!$B53&amp;住戸分類!D53)</f>
        <v/>
      </c>
      <c r="E53" s="44" t="str">
        <f>IF(住戸分類!E53="","",住戸分類!$B53&amp;住戸分類!E53)</f>
        <v/>
      </c>
      <c r="F53" s="44" t="str">
        <f>IF(住戸分類!F53="","",住戸分類!$B53&amp;住戸分類!F53)</f>
        <v/>
      </c>
      <c r="G53" s="44" t="str">
        <f>IF(住戸分類!G53="","",住戸分類!$B53&amp;住戸分類!G53)</f>
        <v/>
      </c>
      <c r="H53" s="44" t="str">
        <f>IF(住戸分類!H53="","",住戸分類!$B53&amp;住戸分類!H53)</f>
        <v/>
      </c>
      <c r="I53" s="44" t="str">
        <f>IF(住戸分類!I53="","",住戸分類!$B53&amp;住戸分類!I53)</f>
        <v/>
      </c>
      <c r="J53" s="44" t="str">
        <f>IF(住戸分類!J53="","",住戸分類!$B53&amp;住戸分類!J53)</f>
        <v/>
      </c>
      <c r="K53" s="44" t="str">
        <f>IF(住戸分類!K53="","",住戸分類!$B53&amp;住戸分類!K53)</f>
        <v/>
      </c>
      <c r="L53" s="44" t="str">
        <f>IF(住戸分類!L53="","",住戸分類!$B53&amp;住戸分類!L53)</f>
        <v/>
      </c>
      <c r="M53" s="44" t="str">
        <f>IF(住戸分類!M53="","",住戸分類!$B53&amp;住戸分類!M53)</f>
        <v/>
      </c>
      <c r="N53" s="44" t="str">
        <f>IF(住戸分類!N53="","",住戸分類!$B53&amp;住戸分類!N53)</f>
        <v/>
      </c>
      <c r="O53" s="44" t="str">
        <f>IF(住戸分類!O53="","",住戸分類!$B53&amp;住戸分類!O53)</f>
        <v/>
      </c>
      <c r="P53" s="44" t="str">
        <f>IF(住戸分類!P53="","",住戸分類!$B53&amp;住戸分類!P53)</f>
        <v/>
      </c>
      <c r="Q53" s="45" t="str">
        <f>IF(住戸分類!Q53="","",住戸分類!$B53&amp;住戸分類!Q53)</f>
        <v/>
      </c>
      <c r="R53" s="6"/>
      <c r="S53" s="6">
        <f t="shared" si="6"/>
        <v>49</v>
      </c>
      <c r="T53" s="766" t="str">
        <f t="shared" si="7"/>
        <v/>
      </c>
      <c r="U53" s="766" t="str">
        <f t="shared" si="8"/>
        <v/>
      </c>
      <c r="V53" s="766"/>
      <c r="W53" s="766" t="str">
        <f t="shared" si="3"/>
        <v/>
      </c>
      <c r="X53" s="766" t="str">
        <f t="shared" si="4"/>
        <v/>
      </c>
      <c r="Y53" s="6"/>
      <c r="Z53" s="1596"/>
      <c r="AA53" s="766" t="str">
        <f>IF(F8="","",VALUE(RIGHT(F8,LEN(F8)-住戸分類!$A$8)))</f>
        <v/>
      </c>
      <c r="AB53" s="772" t="str">
        <f>IF(F8="","",LEFT(F8,住戸分類!$A$8))</f>
        <v/>
      </c>
      <c r="AC53" s="985">
        <v>49</v>
      </c>
      <c r="AD53" s="1600"/>
      <c r="AE53" s="771" t="str">
        <f>IF(F13="","",VALUE(RIGHT(F13,LEN(F13)-住戸分類!$A$13)))</f>
        <v/>
      </c>
      <c r="AF53" s="772" t="str">
        <f>IF(F13="","",LEFT(F13,住戸分類!$A$13))</f>
        <v/>
      </c>
      <c r="AG53" s="985">
        <v>124</v>
      </c>
      <c r="AH53" s="1596"/>
      <c r="AI53" s="766" t="str">
        <f>IF(F18="","",VALUE(RIGHT(F18,LEN(F18)-住戸分類!$A$18)))</f>
        <v/>
      </c>
      <c r="AJ53" s="772" t="str">
        <f>IF(F18="","",LEFT(F18,住戸分類!$A$18))</f>
        <v/>
      </c>
      <c r="AK53" s="985">
        <v>199</v>
      </c>
      <c r="AL53" s="1596"/>
      <c r="AM53" s="771" t="str">
        <f>IF(F23="","",VALUE(RIGHT(F23,LEN(F23)-住戸分類!$A$23)))</f>
        <v/>
      </c>
      <c r="AN53" s="772" t="str">
        <f>IF(F23="","",LEFT(F23,住戸分類!$A$23))</f>
        <v/>
      </c>
      <c r="AO53" s="985">
        <v>274</v>
      </c>
      <c r="AP53" s="1596"/>
      <c r="AQ53" s="771" t="str">
        <f>IF(F28="","",VALUE(RIGHT(F28,LEN(F28)-住戸分類!$A$28)))</f>
        <v/>
      </c>
      <c r="AR53" s="772" t="str">
        <f>IF(F28="","",LEFT(F28,住戸分類!$A$28))</f>
        <v/>
      </c>
      <c r="AS53" s="985">
        <v>349</v>
      </c>
      <c r="AT53" s="1596"/>
      <c r="AU53" s="771" t="str">
        <f>IF(F33="","",VALUE(RIGHT(F33,LEN(F33)-住戸分類!$A$33)))</f>
        <v/>
      </c>
      <c r="AV53" s="772" t="str">
        <f>IF(F33="","",LEFT(F33,住戸分類!$A$33))</f>
        <v/>
      </c>
      <c r="AW53" s="985">
        <v>424</v>
      </c>
      <c r="AX53" s="1596"/>
      <c r="AY53" s="771" t="str">
        <f>IF(F38="","",VALUE(RIGHT(F38,LEN(F38)-住戸分類!$A$38)))</f>
        <v/>
      </c>
      <c r="AZ53" s="772" t="str">
        <f>IF(F38="","",LEFT(F38,住戸分類!$A$38))</f>
        <v/>
      </c>
      <c r="BA53" s="985">
        <v>499</v>
      </c>
      <c r="BB53" s="1596"/>
      <c r="BC53" s="771" t="str">
        <f>IF(F43="","",VALUE(RIGHT(F43,LEN(F43)-住戸分類!$A$43)))</f>
        <v/>
      </c>
      <c r="BD53" s="772" t="str">
        <f>IF(F43="","",LEFT(F43,住戸分類!$A$43))</f>
        <v/>
      </c>
      <c r="BE53" s="985">
        <v>574</v>
      </c>
      <c r="BF53" s="1596"/>
      <c r="BG53" s="771" t="str">
        <f>IF(F48="","",VALUE(RIGHT(F48,LEN(F48)-住戸分類!$A$48)))</f>
        <v/>
      </c>
      <c r="BH53" s="772" t="str">
        <f>IF(F48="","",LEFT(F48,住戸分類!$A$48))</f>
        <v/>
      </c>
      <c r="BI53" s="985">
        <v>649</v>
      </c>
      <c r="BJ53" s="1596"/>
      <c r="BK53" s="771" t="str">
        <f>IF(F53="","",VALUE(RIGHT(F53,LEN(F53)-住戸分類!$A$53)))</f>
        <v/>
      </c>
      <c r="BL53" s="772" t="str">
        <f>IF(F53="","",LEFT(F53,住戸分類!$A$53))</f>
        <v/>
      </c>
      <c r="BM53" s="985">
        <v>724</v>
      </c>
    </row>
    <row r="54" spans="1:65">
      <c r="A54" s="6"/>
      <c r="C54" s="66" t="str">
        <f>IF(住戸分類!C54="","",住戸分類!$B54&amp;住戸分類!C54)</f>
        <v/>
      </c>
      <c r="D54" s="67" t="str">
        <f>IF(住戸分類!D54="","",住戸分類!$B54&amp;住戸分類!D54)</f>
        <v/>
      </c>
      <c r="E54" s="67" t="str">
        <f>IF(住戸分類!E54="","",住戸分類!$B54&amp;住戸分類!E54)</f>
        <v/>
      </c>
      <c r="F54" s="67" t="str">
        <f>IF(住戸分類!F54="","",住戸分類!$B54&amp;住戸分類!F54)</f>
        <v/>
      </c>
      <c r="G54" s="67" t="str">
        <f>IF(住戸分類!G54="","",住戸分類!$B54&amp;住戸分類!G54)</f>
        <v/>
      </c>
      <c r="H54" s="67" t="str">
        <f>IF(住戸分類!H54="","",住戸分類!$B54&amp;住戸分類!H54)</f>
        <v/>
      </c>
      <c r="I54" s="67" t="str">
        <f>IF(住戸分類!I54="","",住戸分類!$B54&amp;住戸分類!I54)</f>
        <v/>
      </c>
      <c r="J54" s="67" t="str">
        <f>IF(住戸分類!J54="","",住戸分類!$B54&amp;住戸分類!J54)</f>
        <v/>
      </c>
      <c r="K54" s="67" t="str">
        <f>IF(住戸分類!K54="","",住戸分類!$B54&amp;住戸分類!K54)</f>
        <v/>
      </c>
      <c r="L54" s="67" t="str">
        <f>IF(住戸分類!L54="","",住戸分類!$B54&amp;住戸分類!L54)</f>
        <v/>
      </c>
      <c r="M54" s="67" t="str">
        <f>IF(住戸分類!M54="","",住戸分類!$B54&amp;住戸分類!M54)</f>
        <v/>
      </c>
      <c r="N54" s="67" t="str">
        <f>IF(住戸分類!N54="","",住戸分類!$B54&amp;住戸分類!N54)</f>
        <v/>
      </c>
      <c r="O54" s="67" t="str">
        <f>IF(住戸分類!O54="","",住戸分類!$B54&amp;住戸分類!O54)</f>
        <v/>
      </c>
      <c r="P54" s="67" t="str">
        <f>IF(住戸分類!P54="","",住戸分類!$B54&amp;住戸分類!P54)</f>
        <v/>
      </c>
      <c r="Q54" s="68" t="str">
        <f>IF(住戸分類!Q54="","",住戸分類!$B54&amp;住戸分類!Q54)</f>
        <v/>
      </c>
      <c r="R54" s="6"/>
      <c r="S54" s="6">
        <f t="shared" si="6"/>
        <v>50</v>
      </c>
      <c r="T54" s="766" t="str">
        <f t="shared" si="7"/>
        <v/>
      </c>
      <c r="U54" s="766" t="str">
        <f t="shared" si="8"/>
        <v/>
      </c>
      <c r="V54" s="766"/>
      <c r="W54" s="766" t="str">
        <f t="shared" si="3"/>
        <v/>
      </c>
      <c r="X54" s="766" t="str">
        <f t="shared" si="4"/>
        <v/>
      </c>
      <c r="Y54" s="6"/>
      <c r="Z54" s="1596"/>
      <c r="AA54" s="766" t="str">
        <f>IF(G8="","",VALUE(RIGHT(G8,LEN(G8)-住戸分類!$A$8)))</f>
        <v/>
      </c>
      <c r="AB54" s="772" t="str">
        <f>IF(G8="","",LEFT(G8,住戸分類!$A$8))</f>
        <v/>
      </c>
      <c r="AC54" s="985">
        <v>50</v>
      </c>
      <c r="AD54" s="1600"/>
      <c r="AE54" s="771" t="str">
        <f>IF(G13="","",VALUE(RIGHT(G13,LEN(G13)-住戸分類!$A$13)))</f>
        <v/>
      </c>
      <c r="AF54" s="772" t="str">
        <f>IF(G13="","",LEFT(G13,住戸分類!$A$13))</f>
        <v/>
      </c>
      <c r="AG54" s="985">
        <v>125</v>
      </c>
      <c r="AH54" s="1596"/>
      <c r="AI54" s="766" t="str">
        <f>IF(G18="","",VALUE(RIGHT(G18,LEN(G18)-住戸分類!$A$18)))</f>
        <v/>
      </c>
      <c r="AJ54" s="772" t="str">
        <f>IF(G18="","",LEFT(G18,住戸分類!$A$18))</f>
        <v/>
      </c>
      <c r="AK54" s="985">
        <v>200</v>
      </c>
      <c r="AL54" s="1596"/>
      <c r="AM54" s="771" t="str">
        <f>IF(G23="","",VALUE(RIGHT(G23,LEN(G23)-住戸分類!$A$23)))</f>
        <v/>
      </c>
      <c r="AN54" s="772" t="str">
        <f>IF(G23="","",LEFT(G23,住戸分類!$A$23))</f>
        <v/>
      </c>
      <c r="AO54" s="985">
        <v>275</v>
      </c>
      <c r="AP54" s="1596"/>
      <c r="AQ54" s="771" t="str">
        <f>IF(G28="","",VALUE(RIGHT(G28,LEN(G28)-住戸分類!$A$28)))</f>
        <v/>
      </c>
      <c r="AR54" s="772" t="str">
        <f>IF(G28="","",LEFT(G28,住戸分類!$A$28))</f>
        <v/>
      </c>
      <c r="AS54" s="985">
        <v>350</v>
      </c>
      <c r="AT54" s="1596"/>
      <c r="AU54" s="771" t="str">
        <f>IF(G33="","",VALUE(RIGHT(G33,LEN(G33)-住戸分類!$A$33)))</f>
        <v/>
      </c>
      <c r="AV54" s="772" t="str">
        <f>IF(G33="","",LEFT(G33,住戸分類!$A$33))</f>
        <v/>
      </c>
      <c r="AW54" s="985">
        <v>425</v>
      </c>
      <c r="AX54" s="1596"/>
      <c r="AY54" s="771" t="str">
        <f>IF(G38="","",VALUE(RIGHT(G38,LEN(G38)-住戸分類!$A$38)))</f>
        <v/>
      </c>
      <c r="AZ54" s="772" t="str">
        <f>IF(G38="","",LEFT(G38,住戸分類!$A$38))</f>
        <v/>
      </c>
      <c r="BA54" s="985">
        <v>500</v>
      </c>
      <c r="BB54" s="1596"/>
      <c r="BC54" s="771" t="str">
        <f>IF(G43="","",VALUE(RIGHT(G43,LEN(G43)-住戸分類!$A$43)))</f>
        <v/>
      </c>
      <c r="BD54" s="772" t="str">
        <f>IF(G43="","",LEFT(G43,住戸分類!$A$43))</f>
        <v/>
      </c>
      <c r="BE54" s="985">
        <v>575</v>
      </c>
      <c r="BF54" s="1596"/>
      <c r="BG54" s="771" t="str">
        <f>IF(G48="","",VALUE(RIGHT(G48,LEN(G48)-住戸分類!$A$48)))</f>
        <v/>
      </c>
      <c r="BH54" s="772" t="str">
        <f>IF(G48="","",LEFT(G48,住戸分類!$A$48))</f>
        <v/>
      </c>
      <c r="BI54" s="985">
        <v>650</v>
      </c>
      <c r="BJ54" s="1596"/>
      <c r="BK54" s="771" t="str">
        <f>IF(G53="","",VALUE(RIGHT(G53,LEN(G53)-住戸分類!$A$53)))</f>
        <v/>
      </c>
      <c r="BL54" s="772" t="str">
        <f>IF(G53="","",LEFT(G53,住戸分類!$A$53))</f>
        <v/>
      </c>
      <c r="BM54" s="985">
        <v>725</v>
      </c>
    </row>
    <row r="55" spans="1:65">
      <c r="C55" s="6"/>
      <c r="D55" s="6"/>
      <c r="E55" s="6"/>
      <c r="F55" s="6"/>
      <c r="G55" s="6"/>
      <c r="H55" s="6"/>
      <c r="I55" s="6"/>
      <c r="J55" s="6"/>
      <c r="K55" s="6"/>
      <c r="L55" s="6"/>
      <c r="M55" s="6"/>
      <c r="N55" s="6"/>
      <c r="O55" s="6"/>
      <c r="P55" s="6"/>
      <c r="Q55" s="6"/>
      <c r="R55" s="6"/>
      <c r="S55" s="6">
        <f t="shared" si="6"/>
        <v>51</v>
      </c>
      <c r="T55" s="766" t="str">
        <f t="shared" si="7"/>
        <v/>
      </c>
      <c r="U55" s="766" t="str">
        <f t="shared" si="8"/>
        <v/>
      </c>
      <c r="V55" s="766"/>
      <c r="W55" s="766" t="str">
        <f t="shared" si="3"/>
        <v/>
      </c>
      <c r="X55" s="766" t="str">
        <f t="shared" si="4"/>
        <v/>
      </c>
      <c r="Y55" s="6"/>
      <c r="Z55" s="1596"/>
      <c r="AA55" s="766" t="str">
        <f>IF(H8="","",VALUE(RIGHT(H8,LEN(H8)-住戸分類!$A$8)))</f>
        <v/>
      </c>
      <c r="AB55" s="772" t="str">
        <f>IF(H8="","",LEFT(H8,住戸分類!$A$8))</f>
        <v/>
      </c>
      <c r="AC55" s="985">
        <v>51</v>
      </c>
      <c r="AD55" s="1600"/>
      <c r="AE55" s="771" t="str">
        <f>IF(H13="","",VALUE(RIGHT(H13,LEN(H13)-住戸分類!$A$13)))</f>
        <v/>
      </c>
      <c r="AF55" s="772" t="str">
        <f>IF(H13="","",LEFT(H13,住戸分類!$A$13))</f>
        <v/>
      </c>
      <c r="AG55" s="985">
        <v>126</v>
      </c>
      <c r="AH55" s="1596"/>
      <c r="AI55" s="766" t="str">
        <f>IF(H18="","",VALUE(RIGHT(H18,LEN(H18)-住戸分類!$A$18)))</f>
        <v/>
      </c>
      <c r="AJ55" s="772" t="str">
        <f>IF(H18="","",LEFT(H18,住戸分類!$A$18))</f>
        <v/>
      </c>
      <c r="AK55" s="985">
        <v>201</v>
      </c>
      <c r="AL55" s="1596"/>
      <c r="AM55" s="771" t="str">
        <f>IF(H23="","",VALUE(RIGHT(H23,LEN(H23)-住戸分類!$A$23)))</f>
        <v/>
      </c>
      <c r="AN55" s="772" t="str">
        <f>IF(H23="","",LEFT(H23,住戸分類!$A$23))</f>
        <v/>
      </c>
      <c r="AO55" s="985">
        <v>276</v>
      </c>
      <c r="AP55" s="1596"/>
      <c r="AQ55" s="771" t="str">
        <f>IF(H28="","",VALUE(RIGHT(H28,LEN(H28)-住戸分類!$A$28)))</f>
        <v/>
      </c>
      <c r="AR55" s="772" t="str">
        <f>IF(H28="","",LEFT(H28,住戸分類!$A$28))</f>
        <v/>
      </c>
      <c r="AS55" s="985">
        <v>351</v>
      </c>
      <c r="AT55" s="1596"/>
      <c r="AU55" s="771" t="str">
        <f>IF(H33="","",VALUE(RIGHT(H33,LEN(H33)-住戸分類!$A$33)))</f>
        <v/>
      </c>
      <c r="AV55" s="772" t="str">
        <f>IF(H33="","",LEFT(H33,住戸分類!$A$33))</f>
        <v/>
      </c>
      <c r="AW55" s="985">
        <v>426</v>
      </c>
      <c r="AX55" s="1596"/>
      <c r="AY55" s="771" t="str">
        <f>IF(H38="","",VALUE(RIGHT(H38,LEN(H38)-住戸分類!$A$38)))</f>
        <v/>
      </c>
      <c r="AZ55" s="772" t="str">
        <f>IF(H38="","",LEFT(H38,住戸分類!$A$38))</f>
        <v/>
      </c>
      <c r="BA55" s="985">
        <v>501</v>
      </c>
      <c r="BB55" s="1596"/>
      <c r="BC55" s="771" t="str">
        <f>IF(H43="","",VALUE(RIGHT(H43,LEN(H43)-住戸分類!$A$43)))</f>
        <v/>
      </c>
      <c r="BD55" s="772" t="str">
        <f>IF(H43="","",LEFT(H43,住戸分類!$A$43))</f>
        <v/>
      </c>
      <c r="BE55" s="985">
        <v>576</v>
      </c>
      <c r="BF55" s="1596"/>
      <c r="BG55" s="771" t="str">
        <f>IF(H48="","",VALUE(RIGHT(H48,LEN(H48)-住戸分類!$A$48)))</f>
        <v/>
      </c>
      <c r="BH55" s="772" t="str">
        <f>IF(H48="","",LEFT(H48,住戸分類!$A$48))</f>
        <v/>
      </c>
      <c r="BI55" s="985">
        <v>651</v>
      </c>
      <c r="BJ55" s="1596"/>
      <c r="BK55" s="771" t="str">
        <f>IF(H53="","",VALUE(RIGHT(H53,LEN(H53)-住戸分類!$A$53)))</f>
        <v/>
      </c>
      <c r="BL55" s="772" t="str">
        <f>IF(H53="","",LEFT(H53,住戸分類!$A$53))</f>
        <v/>
      </c>
      <c r="BM55" s="985">
        <v>726</v>
      </c>
    </row>
    <row r="56" spans="1:65">
      <c r="C56" s="6"/>
      <c r="D56" s="6"/>
      <c r="E56" s="6"/>
      <c r="F56" s="6"/>
      <c r="G56" s="6"/>
      <c r="H56" s="6"/>
      <c r="I56" s="6"/>
      <c r="J56" s="6"/>
      <c r="K56" s="6"/>
      <c r="L56" s="6"/>
      <c r="M56" s="6"/>
      <c r="N56" s="6"/>
      <c r="O56" s="6"/>
      <c r="P56" s="6"/>
      <c r="Q56" s="6"/>
      <c r="R56" s="6"/>
      <c r="S56" s="6">
        <f t="shared" si="6"/>
        <v>52</v>
      </c>
      <c r="T56" s="766" t="str">
        <f t="shared" si="7"/>
        <v/>
      </c>
      <c r="U56" s="766" t="str">
        <f t="shared" si="8"/>
        <v/>
      </c>
      <c r="V56" s="766"/>
      <c r="W56" s="766" t="str">
        <f t="shared" si="3"/>
        <v/>
      </c>
      <c r="X56" s="766" t="str">
        <f t="shared" si="4"/>
        <v/>
      </c>
      <c r="Y56" s="6"/>
      <c r="Z56" s="1596"/>
      <c r="AA56" s="766" t="str">
        <f>IF(I8="","",VALUE(RIGHT(I8,LEN(I8)-住戸分類!$A$8)))</f>
        <v/>
      </c>
      <c r="AB56" s="772" t="str">
        <f>IF(I8="","",LEFT(I8,住戸分類!$A$8))</f>
        <v/>
      </c>
      <c r="AC56" s="985">
        <v>52</v>
      </c>
      <c r="AD56" s="1600"/>
      <c r="AE56" s="771" t="str">
        <f>IF(I13="","",VALUE(RIGHT(I13,LEN(I13)-住戸分類!$A$13)))</f>
        <v/>
      </c>
      <c r="AF56" s="772" t="str">
        <f>IF(I13="","",LEFT(I13,住戸分類!$A$13))</f>
        <v/>
      </c>
      <c r="AG56" s="985">
        <v>127</v>
      </c>
      <c r="AH56" s="1596"/>
      <c r="AI56" s="766" t="str">
        <f>IF(I18="","",VALUE(RIGHT(I18,LEN(I18)-住戸分類!$A$18)))</f>
        <v/>
      </c>
      <c r="AJ56" s="772" t="str">
        <f>IF(I18="","",LEFT(I18,住戸分類!$A$18))</f>
        <v/>
      </c>
      <c r="AK56" s="985">
        <v>202</v>
      </c>
      <c r="AL56" s="1596"/>
      <c r="AM56" s="771" t="str">
        <f>IF(I23="","",VALUE(RIGHT(I23,LEN(I23)-住戸分類!$A$23)))</f>
        <v/>
      </c>
      <c r="AN56" s="772" t="str">
        <f>IF(I23="","",LEFT(I23,住戸分類!$A$23))</f>
        <v/>
      </c>
      <c r="AO56" s="985">
        <v>277</v>
      </c>
      <c r="AP56" s="1596"/>
      <c r="AQ56" s="771" t="str">
        <f>IF(I28="","",VALUE(RIGHT(I28,LEN(I28)-住戸分類!$A$28)))</f>
        <v/>
      </c>
      <c r="AR56" s="772" t="str">
        <f>IF(I28="","",LEFT(I28,住戸分類!$A$28))</f>
        <v/>
      </c>
      <c r="AS56" s="985">
        <v>352</v>
      </c>
      <c r="AT56" s="1596"/>
      <c r="AU56" s="771" t="str">
        <f>IF(I33="","",VALUE(RIGHT(I33,LEN(I33)-住戸分類!$A$33)))</f>
        <v/>
      </c>
      <c r="AV56" s="772" t="str">
        <f>IF(I33="","",LEFT(I33,住戸分類!$A$33))</f>
        <v/>
      </c>
      <c r="AW56" s="985">
        <v>427</v>
      </c>
      <c r="AX56" s="1596"/>
      <c r="AY56" s="771" t="str">
        <f>IF(I38="","",VALUE(RIGHT(I38,LEN(I38)-住戸分類!$A$38)))</f>
        <v/>
      </c>
      <c r="AZ56" s="772" t="str">
        <f>IF(I38="","",LEFT(I38,住戸分類!$A$38))</f>
        <v/>
      </c>
      <c r="BA56" s="985">
        <v>502</v>
      </c>
      <c r="BB56" s="1596"/>
      <c r="BC56" s="771" t="str">
        <f>IF(I43="","",VALUE(RIGHT(I43,LEN(I43)-住戸分類!$A$43)))</f>
        <v/>
      </c>
      <c r="BD56" s="772" t="str">
        <f>IF(I43="","",LEFT(I43,住戸分類!$A$43))</f>
        <v/>
      </c>
      <c r="BE56" s="985">
        <v>577</v>
      </c>
      <c r="BF56" s="1596"/>
      <c r="BG56" s="771" t="str">
        <f>IF(I48="","",VALUE(RIGHT(I48,LEN(I48)-住戸分類!$A$48)))</f>
        <v/>
      </c>
      <c r="BH56" s="772" t="str">
        <f>IF(I48="","",LEFT(I48,住戸分類!$A$48))</f>
        <v/>
      </c>
      <c r="BI56" s="985">
        <v>652</v>
      </c>
      <c r="BJ56" s="1596"/>
      <c r="BK56" s="771" t="str">
        <f>IF(I53="","",VALUE(RIGHT(I53,LEN(I53)-住戸分類!$A$53)))</f>
        <v/>
      </c>
      <c r="BL56" s="772" t="str">
        <f>IF(I53="","",LEFT(I53,住戸分類!$A$53))</f>
        <v/>
      </c>
      <c r="BM56" s="985">
        <v>727</v>
      </c>
    </row>
    <row r="57" spans="1:65">
      <c r="C57" s="6"/>
      <c r="D57" s="6"/>
      <c r="E57" s="6"/>
      <c r="F57" s="6"/>
      <c r="G57" s="6"/>
      <c r="H57" s="6"/>
      <c r="I57" s="6"/>
      <c r="J57" s="6"/>
      <c r="K57" s="6"/>
      <c r="L57" s="6"/>
      <c r="M57" s="6"/>
      <c r="N57" s="6"/>
      <c r="O57" s="6"/>
      <c r="P57" s="6"/>
      <c r="Q57" s="6"/>
      <c r="R57" s="6"/>
      <c r="S57" s="6">
        <f t="shared" si="6"/>
        <v>53</v>
      </c>
      <c r="T57" s="766" t="str">
        <f t="shared" si="7"/>
        <v/>
      </c>
      <c r="U57" s="766" t="str">
        <f t="shared" si="8"/>
        <v/>
      </c>
      <c r="V57" s="766"/>
      <c r="W57" s="766" t="str">
        <f t="shared" si="3"/>
        <v/>
      </c>
      <c r="X57" s="766" t="str">
        <f t="shared" si="4"/>
        <v/>
      </c>
      <c r="Y57" s="6"/>
      <c r="Z57" s="1596"/>
      <c r="AA57" s="766" t="str">
        <f>IF(J8="","",VALUE(RIGHT(J8,LEN(J8)-住戸分類!$A$8)))</f>
        <v/>
      </c>
      <c r="AB57" s="772" t="str">
        <f>IF(J8="","",LEFT(J8,住戸分類!$A$8))</f>
        <v/>
      </c>
      <c r="AC57" s="985">
        <v>53</v>
      </c>
      <c r="AD57" s="1600"/>
      <c r="AE57" s="771" t="str">
        <f>IF(J13="","",VALUE(RIGHT(J13,LEN(J13)-住戸分類!$A$13)))</f>
        <v/>
      </c>
      <c r="AF57" s="772" t="str">
        <f>IF(J13="","",LEFT(J13,住戸分類!$A$13))</f>
        <v/>
      </c>
      <c r="AG57" s="985">
        <v>128</v>
      </c>
      <c r="AH57" s="1596"/>
      <c r="AI57" s="766" t="str">
        <f>IF(J18="","",VALUE(RIGHT(J18,LEN(J18)-住戸分類!$A$18)))</f>
        <v/>
      </c>
      <c r="AJ57" s="772" t="str">
        <f>IF(J18="","",LEFT(J18,住戸分類!$A$18))</f>
        <v/>
      </c>
      <c r="AK57" s="985">
        <v>203</v>
      </c>
      <c r="AL57" s="1596"/>
      <c r="AM57" s="771" t="str">
        <f>IF(J23="","",VALUE(RIGHT(J23,LEN(J23)-住戸分類!$A$23)))</f>
        <v/>
      </c>
      <c r="AN57" s="772" t="str">
        <f>IF(J23="","",LEFT(J23,住戸分類!$A$23))</f>
        <v/>
      </c>
      <c r="AO57" s="985">
        <v>278</v>
      </c>
      <c r="AP57" s="1596"/>
      <c r="AQ57" s="771" t="str">
        <f>IF(J28="","",VALUE(RIGHT(J28,LEN(J28)-住戸分類!$A$28)))</f>
        <v/>
      </c>
      <c r="AR57" s="772" t="str">
        <f>IF(J28="","",LEFT(J28,住戸分類!$A$28))</f>
        <v/>
      </c>
      <c r="AS57" s="985">
        <v>353</v>
      </c>
      <c r="AT57" s="1596"/>
      <c r="AU57" s="771" t="str">
        <f>IF(J33="","",VALUE(RIGHT(J33,LEN(J33)-住戸分類!$A$33)))</f>
        <v/>
      </c>
      <c r="AV57" s="772" t="str">
        <f>IF(J33="","",LEFT(J33,住戸分類!$A$33))</f>
        <v/>
      </c>
      <c r="AW57" s="985">
        <v>428</v>
      </c>
      <c r="AX57" s="1596"/>
      <c r="AY57" s="771" t="str">
        <f>IF(J38="","",VALUE(RIGHT(J38,LEN(J38)-住戸分類!$A$38)))</f>
        <v/>
      </c>
      <c r="AZ57" s="772" t="str">
        <f>IF(J38="","",LEFT(J38,住戸分類!$A$38))</f>
        <v/>
      </c>
      <c r="BA57" s="985">
        <v>503</v>
      </c>
      <c r="BB57" s="1596"/>
      <c r="BC57" s="771" t="str">
        <f>IF(J43="","",VALUE(RIGHT(J43,LEN(J43)-住戸分類!$A$43)))</f>
        <v/>
      </c>
      <c r="BD57" s="772" t="str">
        <f>IF(J43="","",LEFT(J43,住戸分類!$A$43))</f>
        <v/>
      </c>
      <c r="BE57" s="985">
        <v>578</v>
      </c>
      <c r="BF57" s="1596"/>
      <c r="BG57" s="771" t="str">
        <f>IF(J48="","",VALUE(RIGHT(J48,LEN(J48)-住戸分類!$A$48)))</f>
        <v/>
      </c>
      <c r="BH57" s="772" t="str">
        <f>IF(J48="","",LEFT(J48,住戸分類!$A$48))</f>
        <v/>
      </c>
      <c r="BI57" s="985">
        <v>653</v>
      </c>
      <c r="BJ57" s="1596"/>
      <c r="BK57" s="771" t="str">
        <f>IF(J53="","",VALUE(RIGHT(J53,LEN(J53)-住戸分類!$A$53)))</f>
        <v/>
      </c>
      <c r="BL57" s="772" t="str">
        <f>IF(J53="","",LEFT(J53,住戸分類!$A$53))</f>
        <v/>
      </c>
      <c r="BM57" s="985">
        <v>728</v>
      </c>
    </row>
    <row r="58" spans="1:65">
      <c r="C58" s="6"/>
      <c r="D58" s="6"/>
      <c r="E58" s="6"/>
      <c r="F58" s="6"/>
      <c r="G58" s="6"/>
      <c r="H58" s="6"/>
      <c r="I58" s="6"/>
      <c r="J58" s="6"/>
      <c r="K58" s="6"/>
      <c r="L58" s="6"/>
      <c r="M58" s="6"/>
      <c r="N58" s="6"/>
      <c r="O58" s="6"/>
      <c r="P58" s="6"/>
      <c r="Q58" s="6"/>
      <c r="R58" s="6"/>
      <c r="S58" s="6">
        <f t="shared" si="6"/>
        <v>54</v>
      </c>
      <c r="T58" s="766" t="str">
        <f t="shared" si="7"/>
        <v/>
      </c>
      <c r="U58" s="766" t="str">
        <f t="shared" si="8"/>
        <v/>
      </c>
      <c r="V58" s="766"/>
      <c r="W58" s="766" t="str">
        <f t="shared" si="3"/>
        <v/>
      </c>
      <c r="X58" s="766" t="str">
        <f t="shared" si="4"/>
        <v/>
      </c>
      <c r="Y58" s="6"/>
      <c r="Z58" s="1596"/>
      <c r="AA58" s="766" t="str">
        <f>IF(K8="","",VALUE(RIGHT(K8,LEN(K8)-住戸分類!$A$8)))</f>
        <v/>
      </c>
      <c r="AB58" s="772" t="str">
        <f>IF(K8="","",LEFT(K8,住戸分類!$A$8))</f>
        <v/>
      </c>
      <c r="AC58" s="985">
        <v>54</v>
      </c>
      <c r="AD58" s="1600"/>
      <c r="AE58" s="771" t="str">
        <f>IF(K13="","",VALUE(RIGHT(K13,LEN(K13)-住戸分類!$A$13)))</f>
        <v/>
      </c>
      <c r="AF58" s="772" t="str">
        <f>IF(K13="","",LEFT(K13,住戸分類!$A$13))</f>
        <v/>
      </c>
      <c r="AG58" s="985">
        <v>129</v>
      </c>
      <c r="AH58" s="1596"/>
      <c r="AI58" s="766" t="str">
        <f>IF(K18="","",VALUE(RIGHT(K18,LEN(K18)-住戸分類!$A$18)))</f>
        <v/>
      </c>
      <c r="AJ58" s="772" t="str">
        <f>IF(K18="","",LEFT(K18,住戸分類!$A$18))</f>
        <v/>
      </c>
      <c r="AK58" s="985">
        <v>204</v>
      </c>
      <c r="AL58" s="1596"/>
      <c r="AM58" s="771" t="str">
        <f>IF(K23="","",VALUE(RIGHT(K23,LEN(K23)-住戸分類!$A$23)))</f>
        <v/>
      </c>
      <c r="AN58" s="772" t="str">
        <f>IF(K23="","",LEFT(K23,住戸分類!$A$23))</f>
        <v/>
      </c>
      <c r="AO58" s="985">
        <v>279</v>
      </c>
      <c r="AP58" s="1596"/>
      <c r="AQ58" s="771" t="str">
        <f>IF(K28="","",VALUE(RIGHT(K28,LEN(K28)-住戸分類!$A$28)))</f>
        <v/>
      </c>
      <c r="AR58" s="772" t="str">
        <f>IF(K28="","",LEFT(K28,住戸分類!$A$28))</f>
        <v/>
      </c>
      <c r="AS58" s="985">
        <v>354</v>
      </c>
      <c r="AT58" s="1596"/>
      <c r="AU58" s="771" t="str">
        <f>IF(K33="","",VALUE(RIGHT(K33,LEN(K33)-住戸分類!$A$33)))</f>
        <v/>
      </c>
      <c r="AV58" s="772" t="str">
        <f>IF(K33="","",LEFT(K33,住戸分類!$A$33))</f>
        <v/>
      </c>
      <c r="AW58" s="985">
        <v>429</v>
      </c>
      <c r="AX58" s="1596"/>
      <c r="AY58" s="771" t="str">
        <f>IF(K38="","",VALUE(RIGHT(K38,LEN(K38)-住戸分類!$A$38)))</f>
        <v/>
      </c>
      <c r="AZ58" s="772" t="str">
        <f>IF(K38="","",LEFT(K38,住戸分類!$A$38))</f>
        <v/>
      </c>
      <c r="BA58" s="985">
        <v>504</v>
      </c>
      <c r="BB58" s="1596"/>
      <c r="BC58" s="771" t="str">
        <f>IF(K43="","",VALUE(RIGHT(K43,LEN(K43)-住戸分類!$A$43)))</f>
        <v/>
      </c>
      <c r="BD58" s="772" t="str">
        <f>IF(K43="","",LEFT(K43,住戸分類!$A$43))</f>
        <v/>
      </c>
      <c r="BE58" s="985">
        <v>579</v>
      </c>
      <c r="BF58" s="1596"/>
      <c r="BG58" s="771" t="str">
        <f>IF(K48="","",VALUE(RIGHT(K48,LEN(K48)-住戸分類!$A$48)))</f>
        <v/>
      </c>
      <c r="BH58" s="772" t="str">
        <f>IF(K48="","",LEFT(K48,住戸分類!$A$48))</f>
        <v/>
      </c>
      <c r="BI58" s="985">
        <v>654</v>
      </c>
      <c r="BJ58" s="1596"/>
      <c r="BK58" s="771" t="str">
        <f>IF(K53="","",VALUE(RIGHT(K53,LEN(K53)-住戸分類!$A$53)))</f>
        <v/>
      </c>
      <c r="BL58" s="772" t="str">
        <f>IF(K53="","",LEFT(K53,住戸分類!$A$53))</f>
        <v/>
      </c>
      <c r="BM58" s="985">
        <v>729</v>
      </c>
    </row>
    <row r="59" spans="1:65">
      <c r="C59" s="6"/>
      <c r="D59" s="6"/>
      <c r="E59" s="6"/>
      <c r="F59" s="6"/>
      <c r="G59" s="6"/>
      <c r="H59" s="6"/>
      <c r="I59" s="6"/>
      <c r="J59" s="6"/>
      <c r="K59" s="6"/>
      <c r="L59" s="6"/>
      <c r="M59" s="6"/>
      <c r="N59" s="6"/>
      <c r="O59" s="6"/>
      <c r="P59" s="6"/>
      <c r="Q59" s="6"/>
      <c r="R59" s="6"/>
      <c r="S59" s="6">
        <f t="shared" si="6"/>
        <v>55</v>
      </c>
      <c r="T59" s="766" t="str">
        <f t="shared" si="7"/>
        <v/>
      </c>
      <c r="U59" s="766" t="str">
        <f t="shared" si="8"/>
        <v/>
      </c>
      <c r="V59" s="766"/>
      <c r="W59" s="766" t="str">
        <f t="shared" si="3"/>
        <v/>
      </c>
      <c r="X59" s="766" t="str">
        <f t="shared" si="4"/>
        <v/>
      </c>
      <c r="Y59" s="6"/>
      <c r="Z59" s="1596"/>
      <c r="AA59" s="766" t="str">
        <f>IF(L8="","",VALUE(RIGHT(L8,LEN(L8)-住戸分類!$A$8)))</f>
        <v/>
      </c>
      <c r="AB59" s="772" t="str">
        <f>IF(L8="","",LEFT(L8,住戸分類!$A$8))</f>
        <v/>
      </c>
      <c r="AC59" s="985">
        <v>55</v>
      </c>
      <c r="AD59" s="1600"/>
      <c r="AE59" s="771" t="str">
        <f>IF(L13="","",VALUE(RIGHT(L13,LEN(L13)-住戸分類!$A$13)))</f>
        <v/>
      </c>
      <c r="AF59" s="772" t="str">
        <f>IF(L13="","",LEFT(L13,住戸分類!$A$13))</f>
        <v/>
      </c>
      <c r="AG59" s="985">
        <v>130</v>
      </c>
      <c r="AH59" s="1596"/>
      <c r="AI59" s="766" t="str">
        <f>IF(L18="","",VALUE(RIGHT(L18,LEN(L18)-住戸分類!$A$18)))</f>
        <v/>
      </c>
      <c r="AJ59" s="772" t="str">
        <f>IF(L18="","",LEFT(L18,住戸分類!$A$18))</f>
        <v/>
      </c>
      <c r="AK59" s="985">
        <v>205</v>
      </c>
      <c r="AL59" s="1596"/>
      <c r="AM59" s="771" t="str">
        <f>IF(L23="","",VALUE(RIGHT(L23,LEN(L23)-住戸分類!$A$23)))</f>
        <v/>
      </c>
      <c r="AN59" s="772" t="str">
        <f>IF(L23="","",LEFT(L23,住戸分類!$A$23))</f>
        <v/>
      </c>
      <c r="AO59" s="985">
        <v>280</v>
      </c>
      <c r="AP59" s="1596"/>
      <c r="AQ59" s="771" t="str">
        <f>IF(L28="","",VALUE(RIGHT(L28,LEN(L28)-住戸分類!$A$28)))</f>
        <v/>
      </c>
      <c r="AR59" s="772" t="str">
        <f>IF(L28="","",LEFT(L28,住戸分類!$A$28))</f>
        <v/>
      </c>
      <c r="AS59" s="985">
        <v>355</v>
      </c>
      <c r="AT59" s="1596"/>
      <c r="AU59" s="771" t="str">
        <f>IF(L33="","",VALUE(RIGHT(L33,LEN(L33)-住戸分類!$A$33)))</f>
        <v/>
      </c>
      <c r="AV59" s="772" t="str">
        <f>IF(L33="","",LEFT(L33,住戸分類!$A$33))</f>
        <v/>
      </c>
      <c r="AW59" s="985">
        <v>430</v>
      </c>
      <c r="AX59" s="1596"/>
      <c r="AY59" s="771" t="str">
        <f>IF(L38="","",VALUE(RIGHT(L38,LEN(L38)-住戸分類!$A$38)))</f>
        <v/>
      </c>
      <c r="AZ59" s="772" t="str">
        <f>IF(L38="","",LEFT(L38,住戸分類!$A$38))</f>
        <v/>
      </c>
      <c r="BA59" s="985">
        <v>505</v>
      </c>
      <c r="BB59" s="1596"/>
      <c r="BC59" s="771" t="str">
        <f>IF(L43="","",VALUE(RIGHT(L43,LEN(L43)-住戸分類!$A$43)))</f>
        <v/>
      </c>
      <c r="BD59" s="772" t="str">
        <f>IF(L43="","",LEFT(L43,住戸分類!$A$43))</f>
        <v/>
      </c>
      <c r="BE59" s="985">
        <v>580</v>
      </c>
      <c r="BF59" s="1596"/>
      <c r="BG59" s="771" t="str">
        <f>IF(L48="","",VALUE(RIGHT(L48,LEN(L48)-住戸分類!$A$48)))</f>
        <v/>
      </c>
      <c r="BH59" s="772" t="str">
        <f>IF(L48="","",LEFT(L48,住戸分類!$A$48))</f>
        <v/>
      </c>
      <c r="BI59" s="985">
        <v>655</v>
      </c>
      <c r="BJ59" s="1596"/>
      <c r="BK59" s="771" t="str">
        <f>IF(L53="","",VALUE(RIGHT(L53,LEN(L53)-住戸分類!$A$53)))</f>
        <v/>
      </c>
      <c r="BL59" s="772" t="str">
        <f>IF(L53="","",LEFT(L53,住戸分類!$A$53))</f>
        <v/>
      </c>
      <c r="BM59" s="985">
        <v>730</v>
      </c>
    </row>
    <row r="60" spans="1:65">
      <c r="C60" s="6"/>
      <c r="D60" s="6"/>
      <c r="E60" s="6"/>
      <c r="F60" s="6"/>
      <c r="G60" s="6"/>
      <c r="H60" s="6"/>
      <c r="I60" s="6"/>
      <c r="J60" s="6"/>
      <c r="K60" s="6"/>
      <c r="L60" s="6"/>
      <c r="M60" s="6"/>
      <c r="N60" s="6"/>
      <c r="O60" s="6"/>
      <c r="P60" s="6"/>
      <c r="Q60" s="6"/>
      <c r="R60" s="6"/>
      <c r="S60" s="6">
        <f t="shared" si="6"/>
        <v>56</v>
      </c>
      <c r="T60" s="766" t="str">
        <f t="shared" si="7"/>
        <v/>
      </c>
      <c r="U60" s="766" t="str">
        <f t="shared" si="8"/>
        <v/>
      </c>
      <c r="V60" s="766"/>
      <c r="W60" s="766" t="str">
        <f t="shared" si="3"/>
        <v/>
      </c>
      <c r="X60" s="766" t="str">
        <f t="shared" si="4"/>
        <v/>
      </c>
      <c r="Y60" s="6"/>
      <c r="Z60" s="1596"/>
      <c r="AA60" s="766" t="str">
        <f>IF(M8="","",VALUE(RIGHT(M8,LEN(M8)-住戸分類!$A$8)))</f>
        <v/>
      </c>
      <c r="AB60" s="772" t="str">
        <f>IF(M8="","",LEFT(M8,住戸分類!$A$8))</f>
        <v/>
      </c>
      <c r="AC60" s="985">
        <v>56</v>
      </c>
      <c r="AD60" s="1600"/>
      <c r="AE60" s="771" t="str">
        <f>IF(M13="","",VALUE(RIGHT(M13,LEN(M13)-住戸分類!$A$13)))</f>
        <v/>
      </c>
      <c r="AF60" s="772" t="str">
        <f>IF(M13="","",LEFT(M13,住戸分類!$A$13))</f>
        <v/>
      </c>
      <c r="AG60" s="985">
        <v>131</v>
      </c>
      <c r="AH60" s="1596"/>
      <c r="AI60" s="766" t="str">
        <f>IF(M18="","",VALUE(RIGHT(M18,LEN(M18)-住戸分類!$A$18)))</f>
        <v/>
      </c>
      <c r="AJ60" s="772" t="str">
        <f>IF(M18="","",LEFT(M18,住戸分類!$A$18))</f>
        <v/>
      </c>
      <c r="AK60" s="985">
        <v>206</v>
      </c>
      <c r="AL60" s="1596"/>
      <c r="AM60" s="771" t="str">
        <f>IF(M23="","",VALUE(RIGHT(M23,LEN(M23)-住戸分類!$A$23)))</f>
        <v/>
      </c>
      <c r="AN60" s="772" t="str">
        <f>IF(M23="","",LEFT(M23,住戸分類!$A$23))</f>
        <v/>
      </c>
      <c r="AO60" s="985">
        <v>281</v>
      </c>
      <c r="AP60" s="1596"/>
      <c r="AQ60" s="771" t="str">
        <f>IF(M28="","",VALUE(RIGHT(M28,LEN(M28)-住戸分類!$A$28)))</f>
        <v/>
      </c>
      <c r="AR60" s="772" t="str">
        <f>IF(M28="","",LEFT(M28,住戸分類!$A$28))</f>
        <v/>
      </c>
      <c r="AS60" s="985">
        <v>356</v>
      </c>
      <c r="AT60" s="1596"/>
      <c r="AU60" s="771" t="str">
        <f>IF(M33="","",VALUE(RIGHT(M33,LEN(M33)-住戸分類!$A$33)))</f>
        <v/>
      </c>
      <c r="AV60" s="772" t="str">
        <f>IF(M33="","",LEFT(M33,住戸分類!$A$33))</f>
        <v/>
      </c>
      <c r="AW60" s="985">
        <v>431</v>
      </c>
      <c r="AX60" s="1596"/>
      <c r="AY60" s="771" t="str">
        <f>IF(M38="","",VALUE(RIGHT(M38,LEN(M38)-住戸分類!$A$38)))</f>
        <v/>
      </c>
      <c r="AZ60" s="772" t="str">
        <f>IF(M38="","",LEFT(M38,住戸分類!$A$38))</f>
        <v/>
      </c>
      <c r="BA60" s="985">
        <v>506</v>
      </c>
      <c r="BB60" s="1596"/>
      <c r="BC60" s="771" t="str">
        <f>IF(M43="","",VALUE(RIGHT(M43,LEN(M43)-住戸分類!$A$43)))</f>
        <v/>
      </c>
      <c r="BD60" s="772" t="str">
        <f>IF(M43="","",LEFT(M43,住戸分類!$A$43))</f>
        <v/>
      </c>
      <c r="BE60" s="985">
        <v>581</v>
      </c>
      <c r="BF60" s="1596"/>
      <c r="BG60" s="771" t="str">
        <f>IF(M48="","",VALUE(RIGHT(M48,LEN(M48)-住戸分類!$A$48)))</f>
        <v/>
      </c>
      <c r="BH60" s="772" t="str">
        <f>IF(M48="","",LEFT(M48,住戸分類!$A$48))</f>
        <v/>
      </c>
      <c r="BI60" s="985">
        <v>656</v>
      </c>
      <c r="BJ60" s="1596"/>
      <c r="BK60" s="771" t="str">
        <f>IF(M53="","",VALUE(RIGHT(M53,LEN(M53)-住戸分類!$A$53)))</f>
        <v/>
      </c>
      <c r="BL60" s="772" t="str">
        <f>IF(M53="","",LEFT(M53,住戸分類!$A$53))</f>
        <v/>
      </c>
      <c r="BM60" s="985">
        <v>731</v>
      </c>
    </row>
    <row r="61" spans="1:65">
      <c r="C61" s="6"/>
      <c r="D61" s="6"/>
      <c r="E61" s="6"/>
      <c r="F61" s="6"/>
      <c r="G61" s="6"/>
      <c r="H61" s="6"/>
      <c r="I61" s="6"/>
      <c r="J61" s="6"/>
      <c r="K61" s="6"/>
      <c r="L61" s="6"/>
      <c r="M61" s="6"/>
      <c r="N61" s="6"/>
      <c r="O61" s="6"/>
      <c r="P61" s="6"/>
      <c r="Q61" s="6"/>
      <c r="R61" s="6"/>
      <c r="S61" s="6">
        <f t="shared" si="6"/>
        <v>57</v>
      </c>
      <c r="T61" s="766" t="str">
        <f t="shared" si="7"/>
        <v/>
      </c>
      <c r="U61" s="766" t="str">
        <f t="shared" si="8"/>
        <v/>
      </c>
      <c r="V61" s="766"/>
      <c r="W61" s="766" t="str">
        <f t="shared" si="3"/>
        <v/>
      </c>
      <c r="X61" s="766" t="str">
        <f t="shared" si="4"/>
        <v/>
      </c>
      <c r="Y61" s="6"/>
      <c r="Z61" s="1596"/>
      <c r="AA61" s="766" t="str">
        <f>IF(N8="","",VALUE(RIGHT(N8,LEN(N8)-住戸分類!$A$8)))</f>
        <v/>
      </c>
      <c r="AB61" s="772" t="str">
        <f>IF(N8="","",LEFT(N8,住戸分類!$A$8))</f>
        <v/>
      </c>
      <c r="AC61" s="985">
        <v>57</v>
      </c>
      <c r="AD61" s="1600"/>
      <c r="AE61" s="771" t="str">
        <f>IF(N13="","",VALUE(RIGHT(N13,LEN(N13)-住戸分類!$A$13)))</f>
        <v/>
      </c>
      <c r="AF61" s="772" t="str">
        <f>IF(N13="","",LEFT(N13,住戸分類!$A$13))</f>
        <v/>
      </c>
      <c r="AG61" s="985">
        <v>132</v>
      </c>
      <c r="AH61" s="1596"/>
      <c r="AI61" s="766" t="str">
        <f>IF(N18="","",VALUE(RIGHT(N18,LEN(N18)-住戸分類!$A$18)))</f>
        <v/>
      </c>
      <c r="AJ61" s="772" t="str">
        <f>IF(N18="","",LEFT(N18,住戸分類!$A$18))</f>
        <v/>
      </c>
      <c r="AK61" s="985">
        <v>207</v>
      </c>
      <c r="AL61" s="1596"/>
      <c r="AM61" s="771" t="str">
        <f>IF(N23="","",VALUE(RIGHT(N23,LEN(N23)-住戸分類!$A$23)))</f>
        <v/>
      </c>
      <c r="AN61" s="772" t="str">
        <f>IF(N23="","",LEFT(N23,住戸分類!$A$23))</f>
        <v/>
      </c>
      <c r="AO61" s="985">
        <v>282</v>
      </c>
      <c r="AP61" s="1596"/>
      <c r="AQ61" s="771" t="str">
        <f>IF(N28="","",VALUE(RIGHT(N28,LEN(N28)-住戸分類!$A$28)))</f>
        <v/>
      </c>
      <c r="AR61" s="772" t="str">
        <f>IF(N28="","",LEFT(N28,住戸分類!$A$28))</f>
        <v/>
      </c>
      <c r="AS61" s="985">
        <v>357</v>
      </c>
      <c r="AT61" s="1596"/>
      <c r="AU61" s="771" t="str">
        <f>IF(N33="","",VALUE(RIGHT(N33,LEN(N33)-住戸分類!$A$33)))</f>
        <v/>
      </c>
      <c r="AV61" s="772" t="str">
        <f>IF(N33="","",LEFT(N33,住戸分類!$A$33))</f>
        <v/>
      </c>
      <c r="AW61" s="985">
        <v>432</v>
      </c>
      <c r="AX61" s="1596"/>
      <c r="AY61" s="771" t="str">
        <f>IF(N38="","",VALUE(RIGHT(N38,LEN(N38)-住戸分類!$A$38)))</f>
        <v/>
      </c>
      <c r="AZ61" s="772" t="str">
        <f>IF(N38="","",LEFT(N38,住戸分類!$A$38))</f>
        <v/>
      </c>
      <c r="BA61" s="985">
        <v>507</v>
      </c>
      <c r="BB61" s="1596"/>
      <c r="BC61" s="771" t="str">
        <f>IF(N43="","",VALUE(RIGHT(N43,LEN(N43)-住戸分類!$A$43)))</f>
        <v/>
      </c>
      <c r="BD61" s="772" t="str">
        <f>IF(N43="","",LEFT(N43,住戸分類!$A$43))</f>
        <v/>
      </c>
      <c r="BE61" s="985">
        <v>582</v>
      </c>
      <c r="BF61" s="1596"/>
      <c r="BG61" s="771" t="str">
        <f>IF(N48="","",VALUE(RIGHT(N48,LEN(N48)-住戸分類!$A$48)))</f>
        <v/>
      </c>
      <c r="BH61" s="772" t="str">
        <f>IF(N48="","",LEFT(N48,住戸分類!$A$48))</f>
        <v/>
      </c>
      <c r="BI61" s="985">
        <v>657</v>
      </c>
      <c r="BJ61" s="1596"/>
      <c r="BK61" s="771" t="str">
        <f>IF(N53="","",VALUE(RIGHT(N53,LEN(N53)-住戸分類!$A$53)))</f>
        <v/>
      </c>
      <c r="BL61" s="772" t="str">
        <f>IF(N53="","",LEFT(N53,住戸分類!$A$53))</f>
        <v/>
      </c>
      <c r="BM61" s="985">
        <v>732</v>
      </c>
    </row>
    <row r="62" spans="1:65">
      <c r="C62" s="6"/>
      <c r="D62" s="6"/>
      <c r="E62" s="6"/>
      <c r="F62" s="6"/>
      <c r="G62" s="6"/>
      <c r="H62" s="6"/>
      <c r="I62" s="6"/>
      <c r="J62" s="6"/>
      <c r="K62" s="6"/>
      <c r="L62" s="6"/>
      <c r="M62" s="6"/>
      <c r="N62" s="6"/>
      <c r="O62" s="6"/>
      <c r="P62" s="6"/>
      <c r="Q62" s="6"/>
      <c r="R62" s="6"/>
      <c r="S62" s="6">
        <f t="shared" si="6"/>
        <v>58</v>
      </c>
      <c r="T62" s="766" t="str">
        <f t="shared" si="7"/>
        <v/>
      </c>
      <c r="U62" s="766" t="str">
        <f t="shared" si="8"/>
        <v/>
      </c>
      <c r="V62" s="766"/>
      <c r="W62" s="766" t="str">
        <f t="shared" si="3"/>
        <v/>
      </c>
      <c r="X62" s="766" t="str">
        <f t="shared" si="4"/>
        <v/>
      </c>
      <c r="Y62" s="6"/>
      <c r="Z62" s="1596"/>
      <c r="AA62" s="766" t="str">
        <f>IF(O8="","",VALUE(RIGHT(O8,LEN(O8)-住戸分類!$A$8)))</f>
        <v/>
      </c>
      <c r="AB62" s="772" t="str">
        <f>IF(O8="","",LEFT(O8,住戸分類!$A$8))</f>
        <v/>
      </c>
      <c r="AC62" s="985">
        <v>58</v>
      </c>
      <c r="AD62" s="1600"/>
      <c r="AE62" s="771" t="str">
        <f>IF(O13="","",VALUE(RIGHT(O13,LEN(O13)-住戸分類!$A$13)))</f>
        <v/>
      </c>
      <c r="AF62" s="772" t="str">
        <f>IF(O13="","",LEFT(O13,住戸分類!$A$13))</f>
        <v/>
      </c>
      <c r="AG62" s="985">
        <v>133</v>
      </c>
      <c r="AH62" s="1596"/>
      <c r="AI62" s="766" t="str">
        <f>IF(O18="","",VALUE(RIGHT(O18,LEN(O18)-住戸分類!$A$18)))</f>
        <v/>
      </c>
      <c r="AJ62" s="772" t="str">
        <f>IF(O18="","",LEFT(O18,住戸分類!$A$18))</f>
        <v/>
      </c>
      <c r="AK62" s="985">
        <v>208</v>
      </c>
      <c r="AL62" s="1596"/>
      <c r="AM62" s="771" t="str">
        <f>IF(O23="","",VALUE(RIGHT(O23,LEN(O23)-住戸分類!$A$23)))</f>
        <v/>
      </c>
      <c r="AN62" s="772" t="str">
        <f>IF(O23="","",LEFT(O23,住戸分類!$A$23))</f>
        <v/>
      </c>
      <c r="AO62" s="985">
        <v>283</v>
      </c>
      <c r="AP62" s="1596"/>
      <c r="AQ62" s="771" t="str">
        <f>IF(O28="","",VALUE(RIGHT(O28,LEN(O28)-住戸分類!$A$28)))</f>
        <v/>
      </c>
      <c r="AR62" s="772" t="str">
        <f>IF(O28="","",LEFT(O28,住戸分類!$A$28))</f>
        <v/>
      </c>
      <c r="AS62" s="985">
        <v>358</v>
      </c>
      <c r="AT62" s="1596"/>
      <c r="AU62" s="771" t="str">
        <f>IF(O33="","",VALUE(RIGHT(O33,LEN(O33)-住戸分類!$A$33)))</f>
        <v/>
      </c>
      <c r="AV62" s="772" t="str">
        <f>IF(O33="","",LEFT(O33,住戸分類!$A$33))</f>
        <v/>
      </c>
      <c r="AW62" s="985">
        <v>433</v>
      </c>
      <c r="AX62" s="1596"/>
      <c r="AY62" s="771" t="str">
        <f>IF(O38="","",VALUE(RIGHT(O38,LEN(O38)-住戸分類!$A$38)))</f>
        <v/>
      </c>
      <c r="AZ62" s="772" t="str">
        <f>IF(O38="","",LEFT(O38,住戸分類!$A$38))</f>
        <v/>
      </c>
      <c r="BA62" s="985">
        <v>508</v>
      </c>
      <c r="BB62" s="1596"/>
      <c r="BC62" s="771" t="str">
        <f>IF(O43="","",VALUE(RIGHT(O43,LEN(O43)-住戸分類!$A$43)))</f>
        <v/>
      </c>
      <c r="BD62" s="772" t="str">
        <f>IF(O43="","",LEFT(O43,住戸分類!$A$43))</f>
        <v/>
      </c>
      <c r="BE62" s="985">
        <v>583</v>
      </c>
      <c r="BF62" s="1596"/>
      <c r="BG62" s="771" t="str">
        <f>IF(O48="","",VALUE(RIGHT(O48,LEN(O48)-住戸分類!$A$48)))</f>
        <v/>
      </c>
      <c r="BH62" s="772" t="str">
        <f>IF(O48="","",LEFT(O48,住戸分類!$A$48))</f>
        <v/>
      </c>
      <c r="BI62" s="985">
        <v>658</v>
      </c>
      <c r="BJ62" s="1596"/>
      <c r="BK62" s="771" t="str">
        <f>IF(O53="","",VALUE(RIGHT(O53,LEN(O53)-住戸分類!$A$53)))</f>
        <v/>
      </c>
      <c r="BL62" s="772" t="str">
        <f>IF(O53="","",LEFT(O53,住戸分類!$A$53))</f>
        <v/>
      </c>
      <c r="BM62" s="985">
        <v>733</v>
      </c>
    </row>
    <row r="63" spans="1:65">
      <c r="C63" s="6"/>
      <c r="D63" s="6"/>
      <c r="E63" s="6"/>
      <c r="F63" s="6"/>
      <c r="G63" s="6"/>
      <c r="H63" s="6"/>
      <c r="I63" s="6"/>
      <c r="J63" s="6"/>
      <c r="K63" s="6"/>
      <c r="L63" s="6"/>
      <c r="M63" s="6"/>
      <c r="N63" s="6"/>
      <c r="O63" s="6"/>
      <c r="P63" s="6"/>
      <c r="Q63" s="6"/>
      <c r="R63" s="6"/>
      <c r="S63" s="6">
        <f t="shared" si="6"/>
        <v>59</v>
      </c>
      <c r="T63" s="766" t="str">
        <f t="shared" si="7"/>
        <v/>
      </c>
      <c r="U63" s="766" t="str">
        <f t="shared" si="8"/>
        <v/>
      </c>
      <c r="V63" s="766"/>
      <c r="W63" s="766" t="str">
        <f t="shared" si="3"/>
        <v/>
      </c>
      <c r="X63" s="766" t="str">
        <f t="shared" si="4"/>
        <v/>
      </c>
      <c r="Y63" s="6"/>
      <c r="Z63" s="1596"/>
      <c r="AA63" s="766" t="str">
        <f>IF(P8="","",VALUE(RIGHT(P8,LEN(P8)-住戸分類!$A$8)))</f>
        <v/>
      </c>
      <c r="AB63" s="772" t="str">
        <f>IF(P8="","",LEFT(P8,住戸分類!$A$8))</f>
        <v/>
      </c>
      <c r="AC63" s="985">
        <v>59</v>
      </c>
      <c r="AD63" s="1600"/>
      <c r="AE63" s="771" t="str">
        <f>IF(P13="","",VALUE(RIGHT(P13,LEN(P13)-住戸分類!$A$13)))</f>
        <v/>
      </c>
      <c r="AF63" s="772" t="str">
        <f>IF(P13="","",LEFT(P13,住戸分類!$A$13))</f>
        <v/>
      </c>
      <c r="AG63" s="985">
        <v>134</v>
      </c>
      <c r="AH63" s="1596"/>
      <c r="AI63" s="766" t="str">
        <f>IF(P18="","",VALUE(RIGHT(P18,LEN(P18)-住戸分類!$A$18)))</f>
        <v/>
      </c>
      <c r="AJ63" s="772" t="str">
        <f>IF(P18="","",LEFT(P18,住戸分類!$A$18))</f>
        <v/>
      </c>
      <c r="AK63" s="985">
        <v>209</v>
      </c>
      <c r="AL63" s="1596"/>
      <c r="AM63" s="771" t="str">
        <f>IF(P23="","",VALUE(RIGHT(P23,LEN(P23)-住戸分類!$A$23)))</f>
        <v/>
      </c>
      <c r="AN63" s="772" t="str">
        <f>IF(P23="","",LEFT(P23,住戸分類!$A$23))</f>
        <v/>
      </c>
      <c r="AO63" s="985">
        <v>284</v>
      </c>
      <c r="AP63" s="1596"/>
      <c r="AQ63" s="771" t="str">
        <f>IF(P28="","",VALUE(RIGHT(P28,LEN(P28)-住戸分類!$A$28)))</f>
        <v/>
      </c>
      <c r="AR63" s="772" t="str">
        <f>IF(P28="","",LEFT(P28,住戸分類!$A$28))</f>
        <v/>
      </c>
      <c r="AS63" s="985">
        <v>359</v>
      </c>
      <c r="AT63" s="1596"/>
      <c r="AU63" s="771" t="str">
        <f>IF(P33="","",VALUE(RIGHT(P33,LEN(P33)-住戸分類!$A$33)))</f>
        <v/>
      </c>
      <c r="AV63" s="772" t="str">
        <f>IF(P33="","",LEFT(P33,住戸分類!$A$33))</f>
        <v/>
      </c>
      <c r="AW63" s="985">
        <v>434</v>
      </c>
      <c r="AX63" s="1596"/>
      <c r="AY63" s="771" t="str">
        <f>IF(P38="","",VALUE(RIGHT(P38,LEN(P38)-住戸分類!$A$38)))</f>
        <v/>
      </c>
      <c r="AZ63" s="772" t="str">
        <f>IF(P38="","",LEFT(P38,住戸分類!$A$38))</f>
        <v/>
      </c>
      <c r="BA63" s="985">
        <v>509</v>
      </c>
      <c r="BB63" s="1596"/>
      <c r="BC63" s="771" t="str">
        <f>IF(P43="","",VALUE(RIGHT(P43,LEN(P43)-住戸分類!$A$43)))</f>
        <v/>
      </c>
      <c r="BD63" s="772" t="str">
        <f>IF(P43="","",LEFT(P43,住戸分類!$A$43))</f>
        <v/>
      </c>
      <c r="BE63" s="985">
        <v>584</v>
      </c>
      <c r="BF63" s="1596"/>
      <c r="BG63" s="771" t="str">
        <f>IF(P48="","",VALUE(RIGHT(P48,LEN(P48)-住戸分類!$A$48)))</f>
        <v/>
      </c>
      <c r="BH63" s="772" t="str">
        <f>IF(P48="","",LEFT(P48,住戸分類!$A$48))</f>
        <v/>
      </c>
      <c r="BI63" s="985">
        <v>659</v>
      </c>
      <c r="BJ63" s="1596"/>
      <c r="BK63" s="771" t="str">
        <f>IF(P53="","",VALUE(RIGHT(P53,LEN(P53)-住戸分類!$A$53)))</f>
        <v/>
      </c>
      <c r="BL63" s="772" t="str">
        <f>IF(P53="","",LEFT(P53,住戸分類!$A$53))</f>
        <v/>
      </c>
      <c r="BM63" s="985">
        <v>734</v>
      </c>
    </row>
    <row r="64" spans="1:65">
      <c r="C64" s="6"/>
      <c r="D64" s="6"/>
      <c r="E64" s="6"/>
      <c r="F64" s="6"/>
      <c r="G64" s="6"/>
      <c r="H64" s="6"/>
      <c r="I64" s="6"/>
      <c r="J64" s="6"/>
      <c r="K64" s="6"/>
      <c r="L64" s="6"/>
      <c r="M64" s="6"/>
      <c r="N64" s="6"/>
      <c r="O64" s="6"/>
      <c r="P64" s="6"/>
      <c r="Q64" s="6"/>
      <c r="R64" s="6"/>
      <c r="S64" s="6">
        <f t="shared" si="6"/>
        <v>60</v>
      </c>
      <c r="T64" s="766" t="str">
        <f t="shared" si="7"/>
        <v/>
      </c>
      <c r="U64" s="766" t="str">
        <f t="shared" si="8"/>
        <v/>
      </c>
      <c r="V64" s="766"/>
      <c r="W64" s="766" t="str">
        <f t="shared" si="3"/>
        <v/>
      </c>
      <c r="X64" s="766" t="str">
        <f t="shared" si="4"/>
        <v/>
      </c>
      <c r="Y64" s="6"/>
      <c r="Z64" s="1597"/>
      <c r="AA64" s="775" t="str">
        <f>IF(Q8="","",VALUE(RIGHT(Q8,LEN(Q8)-住戸分類!$A$8)))</f>
        <v/>
      </c>
      <c r="AB64" s="774" t="str">
        <f>IF(Q8="","",LEFT(Q8,住戸分類!$A$8))</f>
        <v/>
      </c>
      <c r="AC64" s="985">
        <v>60</v>
      </c>
      <c r="AD64" s="2026"/>
      <c r="AE64" s="773" t="str">
        <f>IF(Q13="","",VALUE(RIGHT(Q13,LEN(Q13)-住戸分類!$A$13)))</f>
        <v/>
      </c>
      <c r="AF64" s="774" t="str">
        <f>IF(Q13="","",LEFT(Q13,住戸分類!$A$13))</f>
        <v/>
      </c>
      <c r="AG64" s="985">
        <v>135</v>
      </c>
      <c r="AH64" s="1596"/>
      <c r="AI64" s="766" t="str">
        <f>IF(Q18="","",VALUE(RIGHT(Q18,LEN(Q18)-住戸分類!$A$18)))</f>
        <v/>
      </c>
      <c r="AJ64" s="772" t="str">
        <f>IF(Q18="","",LEFT(Q18,住戸分類!$A$18))</f>
        <v/>
      </c>
      <c r="AK64" s="985">
        <v>210</v>
      </c>
      <c r="AL64" s="1597"/>
      <c r="AM64" s="773" t="str">
        <f>IF(Q23="","",VALUE(RIGHT(Q23,LEN(Q23)-住戸分類!$A$23)))</f>
        <v/>
      </c>
      <c r="AN64" s="774" t="str">
        <f>IF(Q23="","",LEFT(Q23,住戸分類!$A$23))</f>
        <v/>
      </c>
      <c r="AO64" s="985">
        <v>285</v>
      </c>
      <c r="AP64" s="1597"/>
      <c r="AQ64" s="773" t="str">
        <f>IF(Q28="","",VALUE(RIGHT(Q28,LEN(Q28)-住戸分類!$A$28)))</f>
        <v/>
      </c>
      <c r="AR64" s="774" t="str">
        <f>IF(Q28="","",LEFT(Q28,住戸分類!$A$28))</f>
        <v/>
      </c>
      <c r="AS64" s="985">
        <v>360</v>
      </c>
      <c r="AT64" s="1597"/>
      <c r="AU64" s="771" t="str">
        <f>IF(Q33="","",VALUE(RIGHT(Q33,LEN(Q33)-住戸分類!$A$33)))</f>
        <v/>
      </c>
      <c r="AV64" s="772" t="str">
        <f>IF(Q33="","",LEFT(Q33,住戸分類!$A$33))</f>
        <v/>
      </c>
      <c r="AW64" s="985">
        <v>435</v>
      </c>
      <c r="AX64" s="1597"/>
      <c r="AY64" s="773" t="str">
        <f>IF(Q38="","",VALUE(RIGHT(Q38,LEN(Q38)-住戸分類!$A$38)))</f>
        <v/>
      </c>
      <c r="AZ64" s="774" t="str">
        <f>IF(Q38="","",LEFT(Q38,住戸分類!$A$38))</f>
        <v/>
      </c>
      <c r="BA64" s="985">
        <v>510</v>
      </c>
      <c r="BB64" s="1597"/>
      <c r="BC64" s="773" t="str">
        <f>IF(Q43="","",VALUE(RIGHT(Q43,LEN(Q43)-住戸分類!$A$43)))</f>
        <v/>
      </c>
      <c r="BD64" s="774" t="str">
        <f>IF(Q43="","",LEFT(Q43,住戸分類!$A$43))</f>
        <v/>
      </c>
      <c r="BE64" s="985">
        <v>585</v>
      </c>
      <c r="BF64" s="1597"/>
      <c r="BG64" s="773" t="str">
        <f>IF(Q48="","",VALUE(RIGHT(Q48,LEN(Q48)-住戸分類!$A$48)))</f>
        <v/>
      </c>
      <c r="BH64" s="774" t="str">
        <f>IF(Q48="","",LEFT(Q48,住戸分類!$A$48))</f>
        <v/>
      </c>
      <c r="BI64" s="985">
        <v>660</v>
      </c>
      <c r="BJ64" s="1597"/>
      <c r="BK64" s="773" t="str">
        <f>IF(Q53="","",VALUE(RIGHT(Q53,LEN(Q53)-住戸分類!$A$53)))</f>
        <v/>
      </c>
      <c r="BL64" s="774" t="str">
        <f>IF(Q53="","",LEFT(Q53,住戸分類!$A$53))</f>
        <v/>
      </c>
      <c r="BM64" s="985">
        <v>735</v>
      </c>
    </row>
    <row r="65" spans="3:65">
      <c r="C65" s="6"/>
      <c r="D65" s="6"/>
      <c r="E65" s="6"/>
      <c r="F65" s="6"/>
      <c r="G65" s="6"/>
      <c r="H65" s="6"/>
      <c r="I65" s="6"/>
      <c r="J65" s="6"/>
      <c r="K65" s="6"/>
      <c r="L65" s="6"/>
      <c r="M65" s="6"/>
      <c r="N65" s="6"/>
      <c r="O65" s="6"/>
      <c r="P65" s="6"/>
      <c r="Q65" s="6"/>
      <c r="R65" s="6"/>
      <c r="S65" s="6">
        <f t="shared" si="6"/>
        <v>61</v>
      </c>
      <c r="T65" s="766" t="str">
        <f t="shared" si="7"/>
        <v/>
      </c>
      <c r="U65" s="766" t="str">
        <f t="shared" si="8"/>
        <v/>
      </c>
      <c r="V65" s="766"/>
      <c r="W65" s="766" t="str">
        <f t="shared" si="3"/>
        <v/>
      </c>
      <c r="X65" s="766" t="str">
        <f t="shared" si="4"/>
        <v/>
      </c>
      <c r="Y65" s="6"/>
      <c r="Z65" s="776">
        <f>Z50+1</f>
        <v>5</v>
      </c>
      <c r="AA65" s="769" t="str">
        <f>IF(C9="","",VALUE(RIGHT(C9,LEN(C9)-住戸分類!$A$9)))</f>
        <v/>
      </c>
      <c r="AB65" s="768" t="str">
        <f>IF(C9="","",LEFT(C9,住戸分類!$A$9))</f>
        <v/>
      </c>
      <c r="AC65" s="985">
        <v>61</v>
      </c>
      <c r="AD65" s="776">
        <v>10</v>
      </c>
      <c r="AE65" s="42" t="str">
        <f>IF(C14="","",VALUE(RIGHT(C14,LEN(C14)-住戸分類!$A$14)))</f>
        <v/>
      </c>
      <c r="AF65" s="768" t="str">
        <f>IF(C14="","",LEFT(C14,住戸分類!$A$14))</f>
        <v/>
      </c>
      <c r="AG65" s="985">
        <v>136</v>
      </c>
      <c r="AH65" s="776">
        <v>15</v>
      </c>
      <c r="AI65" s="769" t="str">
        <f>IF(C19="","",VALUE(RIGHT(C19,LEN(C19)-住戸分類!$A$19)))</f>
        <v/>
      </c>
      <c r="AJ65" s="768" t="str">
        <f>IF(C19="","",LEFT(C19,住戸分類!$A$19))</f>
        <v/>
      </c>
      <c r="AK65" s="985">
        <v>211</v>
      </c>
      <c r="AL65" s="770">
        <v>20</v>
      </c>
      <c r="AM65" s="766" t="str">
        <f>IF(C24="","",VALUE(RIGHT(C24,LEN(C24)-住戸分類!$A$24)))</f>
        <v/>
      </c>
      <c r="AN65" s="772" t="str">
        <f>IF(C24="","",LEFT(C24,住戸分類!$A$24))</f>
        <v/>
      </c>
      <c r="AO65" s="985">
        <v>286</v>
      </c>
      <c r="AP65" s="770">
        <v>25</v>
      </c>
      <c r="AQ65" s="42" t="str">
        <f>IF(C29="","",VALUE(RIGHT(C29,LEN(C29)-住戸分類!$A$29)))</f>
        <v/>
      </c>
      <c r="AR65" s="768" t="str">
        <f>IF(C29="","",LEFT(C29,住戸分類!$A$29))</f>
        <v/>
      </c>
      <c r="AS65" s="985">
        <v>361</v>
      </c>
      <c r="AT65" s="770">
        <v>30</v>
      </c>
      <c r="AU65" s="42" t="str">
        <f>IF(C34="","",VALUE(RIGHT(C34,LEN(C34)-住戸分類!$A$34)))</f>
        <v/>
      </c>
      <c r="AV65" s="768" t="str">
        <f>IF(C34="","",LEFT(C34,住戸分類!$A$34))</f>
        <v/>
      </c>
      <c r="AW65" s="985">
        <v>436</v>
      </c>
      <c r="AX65" s="770">
        <v>35</v>
      </c>
      <c r="AY65" s="42" t="str">
        <f>IF(C39="","",VALUE(RIGHT(C39,LEN(C39)-住戸分類!$A$39)))</f>
        <v/>
      </c>
      <c r="AZ65" s="768" t="str">
        <f>IF(C39="","",LEFT(C39,住戸分類!$A$39))</f>
        <v/>
      </c>
      <c r="BA65" s="985">
        <v>511</v>
      </c>
      <c r="BB65" s="770">
        <v>40</v>
      </c>
      <c r="BC65" s="42" t="str">
        <f>IF(C44="","",VALUE(RIGHT(C44,LEN(C44)-住戸分類!$A$44)))</f>
        <v/>
      </c>
      <c r="BD65" s="768" t="str">
        <f>IF(C44="","",LEFT(C44,住戸分類!$A$44))</f>
        <v/>
      </c>
      <c r="BE65" s="985">
        <v>586</v>
      </c>
      <c r="BF65" s="770">
        <v>45</v>
      </c>
      <c r="BG65" s="42" t="str">
        <f>IF(C49="","",VALUE(RIGHT(C49,LEN(C49)-住戸分類!$A$49)))</f>
        <v/>
      </c>
      <c r="BH65" s="768" t="str">
        <f>IF(C49="","",LEFT(C49,住戸分類!$A$49))</f>
        <v/>
      </c>
      <c r="BI65" s="985">
        <v>661</v>
      </c>
      <c r="BJ65" s="770">
        <v>50</v>
      </c>
      <c r="BK65" s="42" t="str">
        <f>IF(C54="","",VALUE(RIGHT(C54,LEN(C54)-住戸分類!$A$54)))</f>
        <v/>
      </c>
      <c r="BL65" s="768" t="str">
        <f>IF(C54="","",LEFT(C54,住戸分類!$A$54))</f>
        <v/>
      </c>
      <c r="BM65" s="985">
        <v>736</v>
      </c>
    </row>
    <row r="66" spans="3:65">
      <c r="C66" s="6"/>
      <c r="D66" s="6"/>
      <c r="E66" s="6"/>
      <c r="F66" s="6"/>
      <c r="G66" s="6"/>
      <c r="H66" s="6"/>
      <c r="I66" s="6"/>
      <c r="J66" s="6"/>
      <c r="K66" s="6"/>
      <c r="L66" s="6"/>
      <c r="M66" s="6"/>
      <c r="N66" s="6"/>
      <c r="O66" s="6"/>
      <c r="P66" s="6"/>
      <c r="Q66" s="6"/>
      <c r="R66" s="6"/>
      <c r="S66" s="6">
        <f t="shared" si="6"/>
        <v>62</v>
      </c>
      <c r="T66" s="766" t="str">
        <f t="shared" si="7"/>
        <v/>
      </c>
      <c r="U66" s="766" t="str">
        <f t="shared" si="8"/>
        <v/>
      </c>
      <c r="V66" s="766"/>
      <c r="W66" s="766" t="str">
        <f t="shared" si="3"/>
        <v/>
      </c>
      <c r="X66" s="766" t="str">
        <f t="shared" si="4"/>
        <v/>
      </c>
      <c r="Y66" s="6"/>
      <c r="Z66" s="1596">
        <f>住戸分類!B9</f>
        <v>0</v>
      </c>
      <c r="AA66" s="766" t="str">
        <f>IF(D9="","",VALUE(RIGHT(D9,LEN(D9)-住戸分類!$A$9)))</f>
        <v/>
      </c>
      <c r="AB66" s="772" t="str">
        <f>IF(D9="","",LEFT(D9,住戸分類!$A$9))</f>
        <v/>
      </c>
      <c r="AC66" s="985">
        <v>62</v>
      </c>
      <c r="AD66" s="1600">
        <f>住戸分類!B14</f>
        <v>0</v>
      </c>
      <c r="AE66" s="771" t="str">
        <f>IF(D14="","",VALUE(RIGHT(D14,LEN(D14)-住戸分類!$A$14)))</f>
        <v/>
      </c>
      <c r="AF66" s="772" t="str">
        <f>IF(D14="","",LEFT(D14,住戸分類!$A$14))</f>
        <v/>
      </c>
      <c r="AG66" s="985">
        <v>137</v>
      </c>
      <c r="AH66" s="1596">
        <f>住戸分類!B19</f>
        <v>0</v>
      </c>
      <c r="AI66" s="766" t="str">
        <f>IF(D19="","",VALUE(RIGHT(D19,LEN(D19)-住戸分類!$A$19)))</f>
        <v/>
      </c>
      <c r="AJ66" s="772" t="str">
        <f>IF(D19="","",LEFT(D19,住戸分類!$A$19))</f>
        <v/>
      </c>
      <c r="AK66" s="985">
        <v>212</v>
      </c>
      <c r="AL66" s="1595">
        <f>住戸分類!B24</f>
        <v>0</v>
      </c>
      <c r="AM66" s="766" t="str">
        <f>IF(D24="","",VALUE(RIGHT(D24,LEN(D24)-住戸分類!$A$24)))</f>
        <v/>
      </c>
      <c r="AN66" s="772" t="str">
        <f>IF(D24="","",LEFT(D24,住戸分類!$A$24))</f>
        <v/>
      </c>
      <c r="AO66" s="985">
        <v>287</v>
      </c>
      <c r="AP66" s="1595">
        <f>住戸分類!B29</f>
        <v>0</v>
      </c>
      <c r="AQ66" s="771" t="str">
        <f>IF(D29="","",VALUE(RIGHT(D29,LEN(D29)-住戸分類!$A$29)))</f>
        <v/>
      </c>
      <c r="AR66" s="772" t="str">
        <f>IF(D29="","",LEFT(D29,住戸分類!$A$29))</f>
        <v/>
      </c>
      <c r="AS66" s="985">
        <v>362</v>
      </c>
      <c r="AT66" s="1595">
        <f>住戸分類!B34</f>
        <v>0</v>
      </c>
      <c r="AU66" s="771" t="str">
        <f>IF(D34="","",VALUE(RIGHT(D34,LEN(D34)-住戸分類!$A$34)))</f>
        <v/>
      </c>
      <c r="AV66" s="772" t="str">
        <f>IF(D34="","",LEFT(D34,住戸分類!$A$34))</f>
        <v/>
      </c>
      <c r="AW66" s="985">
        <v>437</v>
      </c>
      <c r="AX66" s="1595">
        <f>住戸分類!B39</f>
        <v>0</v>
      </c>
      <c r="AY66" s="771" t="str">
        <f>IF(D39="","",VALUE(RIGHT(D39,LEN(D39)-住戸分類!$A$39)))</f>
        <v/>
      </c>
      <c r="AZ66" s="772" t="str">
        <f>IF(D39="","",LEFT(D39,住戸分類!$A$39))</f>
        <v/>
      </c>
      <c r="BA66" s="985">
        <v>512</v>
      </c>
      <c r="BB66" s="1595">
        <f>住戸分類!B44</f>
        <v>0</v>
      </c>
      <c r="BC66" s="771" t="str">
        <f>IF(D44="","",VALUE(RIGHT(D44,LEN(D44)-住戸分類!$A$44)))</f>
        <v/>
      </c>
      <c r="BD66" s="772" t="str">
        <f>IF(D44="","",LEFT(D44,住戸分類!$A$44))</f>
        <v/>
      </c>
      <c r="BE66" s="985">
        <v>587</v>
      </c>
      <c r="BF66" s="1595">
        <f>住戸分類!B49</f>
        <v>0</v>
      </c>
      <c r="BG66" s="771" t="str">
        <f>IF(D49="","",VALUE(RIGHT(D49,LEN(D49)-住戸分類!$A$49)))</f>
        <v/>
      </c>
      <c r="BH66" s="772" t="str">
        <f>IF(D49="","",LEFT(D49,住戸分類!$A$49))</f>
        <v/>
      </c>
      <c r="BI66" s="985">
        <v>662</v>
      </c>
      <c r="BJ66" s="1595">
        <f>住戸分類!B54</f>
        <v>0</v>
      </c>
      <c r="BK66" s="771" t="str">
        <f>IF(D54="","",VALUE(RIGHT(D54,LEN(D54)-住戸分類!$A$54)))</f>
        <v/>
      </c>
      <c r="BL66" s="772" t="str">
        <f>IF(D54="","",LEFT(D54,住戸分類!$A$54))</f>
        <v/>
      </c>
      <c r="BM66" s="985">
        <v>737</v>
      </c>
    </row>
    <row r="67" spans="3:65">
      <c r="C67" s="6"/>
      <c r="D67" s="6"/>
      <c r="E67" s="6"/>
      <c r="F67" s="6"/>
      <c r="G67" s="6"/>
      <c r="H67" s="6"/>
      <c r="I67" s="6"/>
      <c r="J67" s="6"/>
      <c r="K67" s="6"/>
      <c r="L67" s="6"/>
      <c r="M67" s="6"/>
      <c r="N67" s="6"/>
      <c r="O67" s="6"/>
      <c r="P67" s="6"/>
      <c r="Q67" s="6"/>
      <c r="R67" s="6"/>
      <c r="S67" s="6">
        <f t="shared" si="6"/>
        <v>63</v>
      </c>
      <c r="T67" s="766" t="str">
        <f t="shared" si="7"/>
        <v/>
      </c>
      <c r="U67" s="766" t="str">
        <f t="shared" si="8"/>
        <v/>
      </c>
      <c r="V67" s="766"/>
      <c r="W67" s="766" t="str">
        <f t="shared" si="3"/>
        <v/>
      </c>
      <c r="X67" s="766" t="str">
        <f t="shared" si="4"/>
        <v/>
      </c>
      <c r="Y67" s="6"/>
      <c r="Z67" s="1596"/>
      <c r="AA67" s="766" t="str">
        <f>IF(E9="","",VALUE(RIGHT(E9,LEN(E9)-住戸分類!$A$9)))</f>
        <v/>
      </c>
      <c r="AB67" s="772" t="str">
        <f>IF(E9="","",LEFT(E9,住戸分類!$A$9))</f>
        <v/>
      </c>
      <c r="AC67" s="985">
        <v>63</v>
      </c>
      <c r="AD67" s="1600"/>
      <c r="AE67" s="771" t="str">
        <f>IF(E14="","",VALUE(RIGHT(E14,LEN(E14)-住戸分類!$A$14)))</f>
        <v/>
      </c>
      <c r="AF67" s="772" t="str">
        <f>IF(E14="","",LEFT(E14,住戸分類!$A$14))</f>
        <v/>
      </c>
      <c r="AG67" s="985">
        <v>138</v>
      </c>
      <c r="AH67" s="1596"/>
      <c r="AI67" s="766" t="str">
        <f>IF(E19="","",VALUE(RIGHT(E19,LEN(E19)-住戸分類!$A$19)))</f>
        <v/>
      </c>
      <c r="AJ67" s="772" t="str">
        <f>IF(E19="","",LEFT(E19,住戸分類!$A$19))</f>
        <v/>
      </c>
      <c r="AK67" s="985">
        <v>213</v>
      </c>
      <c r="AL67" s="1596"/>
      <c r="AM67" s="766" t="str">
        <f>IF(E24="","",VALUE(RIGHT(E24,LEN(E24)-住戸分類!$A$24)))</f>
        <v/>
      </c>
      <c r="AN67" s="772" t="str">
        <f>IF(E24="","",LEFT(E24,住戸分類!$A$24))</f>
        <v/>
      </c>
      <c r="AO67" s="985">
        <v>288</v>
      </c>
      <c r="AP67" s="1596"/>
      <c r="AQ67" s="771" t="str">
        <f>IF(E29="","",VALUE(RIGHT(E29,LEN(E29)-住戸分類!$A$29)))</f>
        <v/>
      </c>
      <c r="AR67" s="772" t="str">
        <f>IF(E29="","",LEFT(E29,住戸分類!$A$29))</f>
        <v/>
      </c>
      <c r="AS67" s="985">
        <v>363</v>
      </c>
      <c r="AT67" s="1596"/>
      <c r="AU67" s="771" t="str">
        <f>IF(E34="","",VALUE(RIGHT(E34,LEN(E34)-住戸分類!$A$34)))</f>
        <v/>
      </c>
      <c r="AV67" s="772" t="str">
        <f>IF(E34="","",LEFT(E34,住戸分類!$A$34))</f>
        <v/>
      </c>
      <c r="AW67" s="985">
        <v>438</v>
      </c>
      <c r="AX67" s="1596"/>
      <c r="AY67" s="771" t="str">
        <f>IF(E39="","",VALUE(RIGHT(E39,LEN(E39)-住戸分類!$A$39)))</f>
        <v/>
      </c>
      <c r="AZ67" s="772" t="str">
        <f>IF(E39="","",LEFT(E39,住戸分類!$A$39))</f>
        <v/>
      </c>
      <c r="BA67" s="985">
        <v>513</v>
      </c>
      <c r="BB67" s="1596"/>
      <c r="BC67" s="771" t="str">
        <f>IF(E44="","",VALUE(RIGHT(E44,LEN(E44)-住戸分類!$A$44)))</f>
        <v/>
      </c>
      <c r="BD67" s="772" t="str">
        <f>IF(E44="","",LEFT(E44,住戸分類!$A$44))</f>
        <v/>
      </c>
      <c r="BE67" s="985">
        <v>588</v>
      </c>
      <c r="BF67" s="1596"/>
      <c r="BG67" s="771" t="str">
        <f>IF(E49="","",VALUE(RIGHT(E49,LEN(E49)-住戸分類!$A$49)))</f>
        <v/>
      </c>
      <c r="BH67" s="772" t="str">
        <f>IF(E49="","",LEFT(E49,住戸分類!$A$49))</f>
        <v/>
      </c>
      <c r="BI67" s="985">
        <v>663</v>
      </c>
      <c r="BJ67" s="1596"/>
      <c r="BK67" s="771" t="str">
        <f>IF(E54="","",VALUE(RIGHT(E54,LEN(E54)-住戸分類!$A$54)))</f>
        <v/>
      </c>
      <c r="BL67" s="772" t="str">
        <f>IF(E54="","",LEFT(E54,住戸分類!$A$54))</f>
        <v/>
      </c>
      <c r="BM67" s="985">
        <v>738</v>
      </c>
    </row>
    <row r="68" spans="3:65">
      <c r="C68" s="6"/>
      <c r="D68" s="6"/>
      <c r="E68" s="6"/>
      <c r="F68" s="6"/>
      <c r="G68" s="6"/>
      <c r="H68" s="6"/>
      <c r="I68" s="6"/>
      <c r="J68" s="6"/>
      <c r="K68" s="6"/>
      <c r="L68" s="6"/>
      <c r="M68" s="6"/>
      <c r="N68" s="6"/>
      <c r="O68" s="6"/>
      <c r="P68" s="6"/>
      <c r="Q68" s="6"/>
      <c r="R68" s="6"/>
      <c r="S68" s="6">
        <f t="shared" si="6"/>
        <v>64</v>
      </c>
      <c r="T68" s="766" t="str">
        <f t="shared" si="7"/>
        <v/>
      </c>
      <c r="U68" s="766" t="str">
        <f t="shared" si="8"/>
        <v/>
      </c>
      <c r="V68" s="766"/>
      <c r="W68" s="766" t="str">
        <f t="shared" si="3"/>
        <v/>
      </c>
      <c r="X68" s="766" t="str">
        <f t="shared" si="4"/>
        <v/>
      </c>
      <c r="Y68" s="6"/>
      <c r="Z68" s="1596"/>
      <c r="AA68" s="766" t="str">
        <f>IF(F9="","",VALUE(RIGHT(F9,LEN(F9)-住戸分類!$A$9)))</f>
        <v/>
      </c>
      <c r="AB68" s="772" t="str">
        <f>IF(F9="","",LEFT(F9,住戸分類!$A$9))</f>
        <v/>
      </c>
      <c r="AC68" s="985">
        <v>64</v>
      </c>
      <c r="AD68" s="1600"/>
      <c r="AE68" s="771" t="str">
        <f>IF(F14="","",VALUE(RIGHT(F14,LEN(F14)-住戸分類!$A$14)))</f>
        <v/>
      </c>
      <c r="AF68" s="772" t="str">
        <f>IF(F14="","",LEFT(F14,住戸分類!$A$14))</f>
        <v/>
      </c>
      <c r="AG68" s="985">
        <v>139</v>
      </c>
      <c r="AH68" s="1596"/>
      <c r="AI68" s="766" t="str">
        <f>IF(F19="","",VALUE(RIGHT(F19,LEN(F19)-住戸分類!$A$19)))</f>
        <v/>
      </c>
      <c r="AJ68" s="772" t="str">
        <f>IF(F19="","",LEFT(F19,住戸分類!$A$19))</f>
        <v/>
      </c>
      <c r="AK68" s="985">
        <v>214</v>
      </c>
      <c r="AL68" s="1596"/>
      <c r="AM68" s="766" t="str">
        <f>IF(F24="","",VALUE(RIGHT(F24,LEN(F24)-住戸分類!$A$24)))</f>
        <v/>
      </c>
      <c r="AN68" s="772" t="str">
        <f>IF(F24="","",LEFT(F24,住戸分類!$A$24))</f>
        <v/>
      </c>
      <c r="AO68" s="985">
        <v>289</v>
      </c>
      <c r="AP68" s="1596"/>
      <c r="AQ68" s="771" t="str">
        <f>IF(F29="","",VALUE(RIGHT(F29,LEN(F29)-住戸分類!$A$29)))</f>
        <v/>
      </c>
      <c r="AR68" s="772" t="str">
        <f>IF(F29="","",LEFT(F29,住戸分類!$A$29))</f>
        <v/>
      </c>
      <c r="AS68" s="985">
        <v>364</v>
      </c>
      <c r="AT68" s="1596"/>
      <c r="AU68" s="771" t="str">
        <f>IF(F34="","",VALUE(RIGHT(F34,LEN(F34)-住戸分類!$A$34)))</f>
        <v/>
      </c>
      <c r="AV68" s="772" t="str">
        <f>IF(F34="","",LEFT(F34,住戸分類!$A$34))</f>
        <v/>
      </c>
      <c r="AW68" s="985">
        <v>439</v>
      </c>
      <c r="AX68" s="1596"/>
      <c r="AY68" s="771" t="str">
        <f>IF(F39="","",VALUE(RIGHT(F39,LEN(F39)-住戸分類!$A$39)))</f>
        <v/>
      </c>
      <c r="AZ68" s="772" t="str">
        <f>IF(F39="","",LEFT(F39,住戸分類!$A$39))</f>
        <v/>
      </c>
      <c r="BA68" s="985">
        <v>514</v>
      </c>
      <c r="BB68" s="1596"/>
      <c r="BC68" s="771" t="str">
        <f>IF(F44="","",VALUE(RIGHT(F44,LEN(F44)-住戸分類!$A$44)))</f>
        <v/>
      </c>
      <c r="BD68" s="772" t="str">
        <f>IF(F44="","",LEFT(F44,住戸分類!$A$44))</f>
        <v/>
      </c>
      <c r="BE68" s="985">
        <v>589</v>
      </c>
      <c r="BF68" s="1596"/>
      <c r="BG68" s="771" t="str">
        <f>IF(F49="","",VALUE(RIGHT(F49,LEN(F49)-住戸分類!$A$49)))</f>
        <v/>
      </c>
      <c r="BH68" s="772" t="str">
        <f>IF(F49="","",LEFT(F49,住戸分類!$A$49))</f>
        <v/>
      </c>
      <c r="BI68" s="985">
        <v>664</v>
      </c>
      <c r="BJ68" s="1596"/>
      <c r="BK68" s="771" t="str">
        <f>IF(F54="","",VALUE(RIGHT(F54,LEN(F54)-住戸分類!$A$54)))</f>
        <v/>
      </c>
      <c r="BL68" s="772" t="str">
        <f>IF(F54="","",LEFT(F54,住戸分類!$A$54))</f>
        <v/>
      </c>
      <c r="BM68" s="985">
        <v>739</v>
      </c>
    </row>
    <row r="69" spans="3:65">
      <c r="C69" s="6"/>
      <c r="D69" s="6"/>
      <c r="E69" s="6"/>
      <c r="F69" s="6"/>
      <c r="G69" s="6"/>
      <c r="H69" s="6"/>
      <c r="I69" s="6"/>
      <c r="J69" s="6"/>
      <c r="K69" s="6"/>
      <c r="L69" s="6"/>
      <c r="M69" s="6"/>
      <c r="N69" s="6"/>
      <c r="O69" s="6"/>
      <c r="P69" s="6"/>
      <c r="Q69" s="6"/>
      <c r="R69" s="6"/>
      <c r="S69" s="6">
        <f t="shared" si="6"/>
        <v>65</v>
      </c>
      <c r="T69" s="766" t="str">
        <f t="shared" si="7"/>
        <v/>
      </c>
      <c r="U69" s="766" t="str">
        <f t="shared" si="8"/>
        <v/>
      </c>
      <c r="V69" s="766"/>
      <c r="W69" s="766" t="str">
        <f t="shared" si="3"/>
        <v/>
      </c>
      <c r="X69" s="766" t="str">
        <f t="shared" si="4"/>
        <v/>
      </c>
      <c r="Y69" s="6"/>
      <c r="Z69" s="1596"/>
      <c r="AA69" s="766" t="str">
        <f>IF(G9="","",VALUE(RIGHT(G9,LEN(G9)-住戸分類!$A$9)))</f>
        <v/>
      </c>
      <c r="AB69" s="772" t="str">
        <f>IF(G9="","",LEFT(G9,住戸分類!$A$9))</f>
        <v/>
      </c>
      <c r="AC69" s="985">
        <v>65</v>
      </c>
      <c r="AD69" s="1600"/>
      <c r="AE69" s="771" t="str">
        <f>IF(G14="","",VALUE(RIGHT(G14,LEN(G14)-住戸分類!$A$14)))</f>
        <v/>
      </c>
      <c r="AF69" s="772" t="str">
        <f>IF(G14="","",LEFT(G14,住戸分類!$A$14))</f>
        <v/>
      </c>
      <c r="AG69" s="985">
        <v>140</v>
      </c>
      <c r="AH69" s="1596"/>
      <c r="AI69" s="766" t="str">
        <f>IF(G19="","",VALUE(RIGHT(G19,LEN(G19)-住戸分類!$A$19)))</f>
        <v/>
      </c>
      <c r="AJ69" s="772" t="str">
        <f>IF(G19="","",LEFT(G19,住戸分類!$A$19))</f>
        <v/>
      </c>
      <c r="AK69" s="985">
        <v>215</v>
      </c>
      <c r="AL69" s="1596"/>
      <c r="AM69" s="766" t="str">
        <f>IF(G24="","",VALUE(RIGHT(G24,LEN(G24)-住戸分類!$A$24)))</f>
        <v/>
      </c>
      <c r="AN69" s="772" t="str">
        <f>IF(G24="","",LEFT(G24,住戸分類!$A$24))</f>
        <v/>
      </c>
      <c r="AO69" s="985">
        <v>290</v>
      </c>
      <c r="AP69" s="1596"/>
      <c r="AQ69" s="771" t="str">
        <f>IF(G29="","",VALUE(RIGHT(G29,LEN(G29)-住戸分類!$A$29)))</f>
        <v/>
      </c>
      <c r="AR69" s="772" t="str">
        <f>IF(G29="","",LEFT(G29,住戸分類!$A$29))</f>
        <v/>
      </c>
      <c r="AS69" s="985">
        <v>365</v>
      </c>
      <c r="AT69" s="1596"/>
      <c r="AU69" s="771" t="str">
        <f>IF(G34="","",VALUE(RIGHT(G34,LEN(G34)-住戸分類!$A$34)))</f>
        <v/>
      </c>
      <c r="AV69" s="772" t="str">
        <f>IF(G34="","",LEFT(G34,住戸分類!$A$34))</f>
        <v/>
      </c>
      <c r="AW69" s="985">
        <v>440</v>
      </c>
      <c r="AX69" s="1596"/>
      <c r="AY69" s="771" t="str">
        <f>IF(G39="","",VALUE(RIGHT(G39,LEN(G39)-住戸分類!$A$39)))</f>
        <v/>
      </c>
      <c r="AZ69" s="772" t="str">
        <f>IF(G39="","",LEFT(G39,住戸分類!$A$39))</f>
        <v/>
      </c>
      <c r="BA69" s="985">
        <v>515</v>
      </c>
      <c r="BB69" s="1596"/>
      <c r="BC69" s="771" t="str">
        <f>IF(G44="","",VALUE(RIGHT(G44,LEN(G44)-住戸分類!$A$44)))</f>
        <v/>
      </c>
      <c r="BD69" s="772" t="str">
        <f>IF(G44="","",LEFT(G44,住戸分類!$A$44))</f>
        <v/>
      </c>
      <c r="BE69" s="985">
        <v>590</v>
      </c>
      <c r="BF69" s="1596"/>
      <c r="BG69" s="771" t="str">
        <f>IF(G49="","",VALUE(RIGHT(G49,LEN(G49)-住戸分類!$A$49)))</f>
        <v/>
      </c>
      <c r="BH69" s="772" t="str">
        <f>IF(G49="","",LEFT(G49,住戸分類!$A$49))</f>
        <v/>
      </c>
      <c r="BI69" s="985">
        <v>665</v>
      </c>
      <c r="BJ69" s="1596"/>
      <c r="BK69" s="771" t="str">
        <f>IF(G54="","",VALUE(RIGHT(G54,LEN(G54)-住戸分類!$A$54)))</f>
        <v/>
      </c>
      <c r="BL69" s="772" t="str">
        <f>IF(G54="","",LEFT(G54,住戸分類!$A$54))</f>
        <v/>
      </c>
      <c r="BM69" s="985">
        <v>740</v>
      </c>
    </row>
    <row r="70" spans="3:65">
      <c r="C70" s="6"/>
      <c r="D70" s="6"/>
      <c r="E70" s="6"/>
      <c r="F70" s="6"/>
      <c r="G70" s="6"/>
      <c r="H70" s="6"/>
      <c r="I70" s="6"/>
      <c r="J70" s="6"/>
      <c r="K70" s="6"/>
      <c r="L70" s="6"/>
      <c r="M70" s="6"/>
      <c r="N70" s="6"/>
      <c r="O70" s="6"/>
      <c r="P70" s="6"/>
      <c r="Q70" s="6"/>
      <c r="R70" s="6"/>
      <c r="S70" s="6">
        <f t="shared" si="6"/>
        <v>66</v>
      </c>
      <c r="T70" s="766" t="str">
        <f t="shared" si="7"/>
        <v/>
      </c>
      <c r="U70" s="766" t="str">
        <f t="shared" si="8"/>
        <v/>
      </c>
      <c r="V70" s="766"/>
      <c r="W70" s="766" t="str">
        <f t="shared" ref="W70:W133" si="9">IF(ISERROR(SMALL($T$5:$T$754,S70)),"",SMALL($T$5:$T$754,S70))</f>
        <v/>
      </c>
      <c r="X70" s="766" t="str">
        <f t="shared" ref="X70:X133" si="10">VLOOKUP(W70,$T$5:$U$754,2,FALSE)</f>
        <v/>
      </c>
      <c r="Y70" s="6"/>
      <c r="Z70" s="1596"/>
      <c r="AA70" s="766" t="str">
        <f>IF(H9="","",VALUE(RIGHT(H9,LEN(H9)-住戸分類!$A$9)))</f>
        <v/>
      </c>
      <c r="AB70" s="772" t="str">
        <f>IF(H9="","",LEFT(H9,住戸分類!$A$9))</f>
        <v/>
      </c>
      <c r="AC70" s="985">
        <v>66</v>
      </c>
      <c r="AD70" s="1600"/>
      <c r="AE70" s="771" t="str">
        <f>IF(H14="","",VALUE(RIGHT(H14,LEN(H14)-住戸分類!$A$14)))</f>
        <v/>
      </c>
      <c r="AF70" s="772" t="str">
        <f>IF(H14="","",LEFT(H14,住戸分類!$A$14))</f>
        <v/>
      </c>
      <c r="AG70" s="985">
        <v>141</v>
      </c>
      <c r="AH70" s="1596"/>
      <c r="AI70" s="766" t="str">
        <f>IF(H19="","",VALUE(RIGHT(H19,LEN(H19)-住戸分類!$A$19)))</f>
        <v/>
      </c>
      <c r="AJ70" s="772" t="str">
        <f>IF(H19="","",LEFT(H19,住戸分類!$A$19))</f>
        <v/>
      </c>
      <c r="AK70" s="985">
        <v>216</v>
      </c>
      <c r="AL70" s="1596"/>
      <c r="AM70" s="766" t="str">
        <f>IF(H24="","",VALUE(RIGHT(H24,LEN(H24)-住戸分類!$A$24)))</f>
        <v/>
      </c>
      <c r="AN70" s="772" t="str">
        <f>IF(H24="","",LEFT(H24,住戸分類!$A$24))</f>
        <v/>
      </c>
      <c r="AO70" s="985">
        <v>291</v>
      </c>
      <c r="AP70" s="1596"/>
      <c r="AQ70" s="771" t="str">
        <f>IF(H29="","",VALUE(RIGHT(H29,LEN(H29)-住戸分類!$A$29)))</f>
        <v/>
      </c>
      <c r="AR70" s="772" t="str">
        <f>IF(H29="","",LEFT(H29,住戸分類!$A$29))</f>
        <v/>
      </c>
      <c r="AS70" s="985">
        <v>366</v>
      </c>
      <c r="AT70" s="1596"/>
      <c r="AU70" s="771" t="str">
        <f>IF(H34="","",VALUE(RIGHT(H34,LEN(H34)-住戸分類!$A$34)))</f>
        <v/>
      </c>
      <c r="AV70" s="772" t="str">
        <f>IF(H34="","",LEFT(H34,住戸分類!$A$34))</f>
        <v/>
      </c>
      <c r="AW70" s="985">
        <v>441</v>
      </c>
      <c r="AX70" s="1596"/>
      <c r="AY70" s="771" t="str">
        <f>IF(H39="","",VALUE(RIGHT(H39,LEN(H39)-住戸分類!$A$39)))</f>
        <v/>
      </c>
      <c r="AZ70" s="772" t="str">
        <f>IF(H39="","",LEFT(H39,住戸分類!$A$39))</f>
        <v/>
      </c>
      <c r="BA70" s="985">
        <v>516</v>
      </c>
      <c r="BB70" s="1596"/>
      <c r="BC70" s="771" t="str">
        <f>IF(H44="","",VALUE(RIGHT(H44,LEN(H44)-住戸分類!$A$44)))</f>
        <v/>
      </c>
      <c r="BD70" s="772" t="str">
        <f>IF(H44="","",LEFT(H44,住戸分類!$A$44))</f>
        <v/>
      </c>
      <c r="BE70" s="985">
        <v>591</v>
      </c>
      <c r="BF70" s="1596"/>
      <c r="BG70" s="771" t="str">
        <f>IF(H49="","",VALUE(RIGHT(H49,LEN(H49)-住戸分類!$A$49)))</f>
        <v/>
      </c>
      <c r="BH70" s="772" t="str">
        <f>IF(H49="","",LEFT(H49,住戸分類!$A$49))</f>
        <v/>
      </c>
      <c r="BI70" s="985">
        <v>666</v>
      </c>
      <c r="BJ70" s="1596"/>
      <c r="BK70" s="771" t="str">
        <f>IF(H54="","",VALUE(RIGHT(H54,LEN(H54)-住戸分類!$A$54)))</f>
        <v/>
      </c>
      <c r="BL70" s="772" t="str">
        <f>IF(H54="","",LEFT(H54,住戸分類!$A$54))</f>
        <v/>
      </c>
      <c r="BM70" s="985">
        <v>741</v>
      </c>
    </row>
    <row r="71" spans="3:65">
      <c r="C71" s="6"/>
      <c r="D71" s="6"/>
      <c r="E71" s="6"/>
      <c r="F71" s="6"/>
      <c r="G71" s="6"/>
      <c r="H71" s="6"/>
      <c r="I71" s="6"/>
      <c r="J71" s="6"/>
      <c r="K71" s="6"/>
      <c r="L71" s="6"/>
      <c r="M71" s="6"/>
      <c r="N71" s="6"/>
      <c r="O71" s="6"/>
      <c r="P71" s="6"/>
      <c r="Q71" s="6"/>
      <c r="R71" s="6"/>
      <c r="S71" s="6">
        <f t="shared" si="6"/>
        <v>67</v>
      </c>
      <c r="T71" s="766" t="str">
        <f t="shared" si="7"/>
        <v/>
      </c>
      <c r="U71" s="766" t="str">
        <f t="shared" si="8"/>
        <v/>
      </c>
      <c r="V71" s="766"/>
      <c r="W71" s="766" t="str">
        <f t="shared" si="9"/>
        <v/>
      </c>
      <c r="X71" s="766" t="str">
        <f t="shared" si="10"/>
        <v/>
      </c>
      <c r="Y71" s="6"/>
      <c r="Z71" s="1596"/>
      <c r="AA71" s="766" t="str">
        <f>IF(I9="","",VALUE(RIGHT(I9,LEN(I9)-住戸分類!$A$9)))</f>
        <v/>
      </c>
      <c r="AB71" s="772" t="str">
        <f>IF(I9="","",LEFT(I9,住戸分類!$A$9))</f>
        <v/>
      </c>
      <c r="AC71" s="985">
        <v>67</v>
      </c>
      <c r="AD71" s="1600"/>
      <c r="AE71" s="771" t="str">
        <f>IF(I14="","",VALUE(RIGHT(I14,LEN(I14)-住戸分類!$A$14)))</f>
        <v/>
      </c>
      <c r="AF71" s="772" t="str">
        <f>IF(I14="","",LEFT(I14,住戸分類!$A$14))</f>
        <v/>
      </c>
      <c r="AG71" s="985">
        <v>142</v>
      </c>
      <c r="AH71" s="1596"/>
      <c r="AI71" s="766" t="str">
        <f>IF(I19="","",VALUE(RIGHT(I19,LEN(I19)-住戸分類!$A$19)))</f>
        <v/>
      </c>
      <c r="AJ71" s="772" t="str">
        <f>IF(I19="","",LEFT(I19,住戸分類!$A$19))</f>
        <v/>
      </c>
      <c r="AK71" s="985">
        <v>217</v>
      </c>
      <c r="AL71" s="1596"/>
      <c r="AM71" s="766" t="str">
        <f>IF(I24="","",VALUE(RIGHT(I24,LEN(I24)-住戸分類!$A$24)))</f>
        <v/>
      </c>
      <c r="AN71" s="772" t="str">
        <f>IF(I24="","",LEFT(I24,住戸分類!$A$24))</f>
        <v/>
      </c>
      <c r="AO71" s="985">
        <v>292</v>
      </c>
      <c r="AP71" s="1596"/>
      <c r="AQ71" s="771" t="str">
        <f>IF(I29="","",VALUE(RIGHT(I29,LEN(I29)-住戸分類!$A$29)))</f>
        <v/>
      </c>
      <c r="AR71" s="772" t="str">
        <f>IF(I29="","",LEFT(I29,住戸分類!$A$29))</f>
        <v/>
      </c>
      <c r="AS71" s="985">
        <v>367</v>
      </c>
      <c r="AT71" s="1596"/>
      <c r="AU71" s="771" t="str">
        <f>IF(I34="","",VALUE(RIGHT(I34,LEN(I34)-住戸分類!$A$34)))</f>
        <v/>
      </c>
      <c r="AV71" s="772" t="str">
        <f>IF(I34="","",LEFT(I34,住戸分類!$A$34))</f>
        <v/>
      </c>
      <c r="AW71" s="985">
        <v>442</v>
      </c>
      <c r="AX71" s="1596"/>
      <c r="AY71" s="771" t="str">
        <f>IF(I39="","",VALUE(RIGHT(I39,LEN(I39)-住戸分類!$A$39)))</f>
        <v/>
      </c>
      <c r="AZ71" s="772" t="str">
        <f>IF(I39="","",LEFT(I39,住戸分類!$A$39))</f>
        <v/>
      </c>
      <c r="BA71" s="985">
        <v>517</v>
      </c>
      <c r="BB71" s="1596"/>
      <c r="BC71" s="771" t="str">
        <f>IF(I44="","",VALUE(RIGHT(I44,LEN(I44)-住戸分類!$A$44)))</f>
        <v/>
      </c>
      <c r="BD71" s="772" t="str">
        <f>IF(I44="","",LEFT(I44,住戸分類!$A$44))</f>
        <v/>
      </c>
      <c r="BE71" s="985">
        <v>592</v>
      </c>
      <c r="BF71" s="1596"/>
      <c r="BG71" s="771" t="str">
        <f>IF(I49="","",VALUE(RIGHT(I49,LEN(I49)-住戸分類!$A$49)))</f>
        <v/>
      </c>
      <c r="BH71" s="772" t="str">
        <f>IF(I49="","",LEFT(I49,住戸分類!$A$49))</f>
        <v/>
      </c>
      <c r="BI71" s="985">
        <v>667</v>
      </c>
      <c r="BJ71" s="1596"/>
      <c r="BK71" s="771" t="str">
        <f>IF(I54="","",VALUE(RIGHT(I54,LEN(I54)-住戸分類!$A$54)))</f>
        <v/>
      </c>
      <c r="BL71" s="772" t="str">
        <f>IF(I54="","",LEFT(I54,住戸分類!$A$54))</f>
        <v/>
      </c>
      <c r="BM71" s="985">
        <v>742</v>
      </c>
    </row>
    <row r="72" spans="3:65">
      <c r="C72" s="6"/>
      <c r="D72" s="6"/>
      <c r="E72" s="6"/>
      <c r="F72" s="6"/>
      <c r="G72" s="6"/>
      <c r="H72" s="6"/>
      <c r="I72" s="6"/>
      <c r="J72" s="6"/>
      <c r="K72" s="6"/>
      <c r="L72" s="6"/>
      <c r="M72" s="6"/>
      <c r="N72" s="6"/>
      <c r="O72" s="6"/>
      <c r="P72" s="6"/>
      <c r="Q72" s="6"/>
      <c r="R72" s="6"/>
      <c r="S72" s="6">
        <f t="shared" si="6"/>
        <v>68</v>
      </c>
      <c r="T72" s="766" t="str">
        <f t="shared" si="7"/>
        <v/>
      </c>
      <c r="U72" s="766" t="str">
        <f t="shared" si="8"/>
        <v/>
      </c>
      <c r="V72" s="766"/>
      <c r="W72" s="766" t="str">
        <f t="shared" si="9"/>
        <v/>
      </c>
      <c r="X72" s="766" t="str">
        <f t="shared" si="10"/>
        <v/>
      </c>
      <c r="Y72" s="6"/>
      <c r="Z72" s="1596"/>
      <c r="AA72" s="766" t="str">
        <f>IF(J9="","",VALUE(RIGHT(J9,LEN(J9)-住戸分類!$A$9)))</f>
        <v/>
      </c>
      <c r="AB72" s="772" t="str">
        <f>IF(J9="","",LEFT(J9,住戸分類!$A$9))</f>
        <v/>
      </c>
      <c r="AC72" s="985">
        <v>68</v>
      </c>
      <c r="AD72" s="1600"/>
      <c r="AE72" s="771" t="str">
        <f>IF(J14="","",VALUE(RIGHT(J14,LEN(J14)-住戸分類!$A$14)))</f>
        <v/>
      </c>
      <c r="AF72" s="772" t="str">
        <f>IF(J14="","",LEFT(J14,住戸分類!$A$14))</f>
        <v/>
      </c>
      <c r="AG72" s="985">
        <v>143</v>
      </c>
      <c r="AH72" s="1596"/>
      <c r="AI72" s="766" t="str">
        <f>IF(J19="","",VALUE(RIGHT(J19,LEN(J19)-住戸分類!$A$19)))</f>
        <v/>
      </c>
      <c r="AJ72" s="772" t="str">
        <f>IF(J19="","",LEFT(J19,住戸分類!$A$19))</f>
        <v/>
      </c>
      <c r="AK72" s="985">
        <v>218</v>
      </c>
      <c r="AL72" s="1596"/>
      <c r="AM72" s="766" t="str">
        <f>IF(J24="","",VALUE(RIGHT(J24,LEN(J24)-住戸分類!$A$24)))</f>
        <v/>
      </c>
      <c r="AN72" s="772" t="str">
        <f>IF(J24="","",LEFT(J24,住戸分類!$A$24))</f>
        <v/>
      </c>
      <c r="AO72" s="985">
        <v>293</v>
      </c>
      <c r="AP72" s="1596"/>
      <c r="AQ72" s="771" t="str">
        <f>IF(J29="","",VALUE(RIGHT(J29,LEN(J29)-住戸分類!$A$29)))</f>
        <v/>
      </c>
      <c r="AR72" s="772" t="str">
        <f>IF(J29="","",LEFT(J29,住戸分類!$A$29))</f>
        <v/>
      </c>
      <c r="AS72" s="985">
        <v>368</v>
      </c>
      <c r="AT72" s="1596"/>
      <c r="AU72" s="771" t="str">
        <f>IF(J34="","",VALUE(RIGHT(J34,LEN(J34)-住戸分類!$A$34)))</f>
        <v/>
      </c>
      <c r="AV72" s="772" t="str">
        <f>IF(J34="","",LEFT(J34,住戸分類!$A$34))</f>
        <v/>
      </c>
      <c r="AW72" s="985">
        <v>443</v>
      </c>
      <c r="AX72" s="1596"/>
      <c r="AY72" s="771" t="str">
        <f>IF(J39="","",VALUE(RIGHT(J39,LEN(J39)-住戸分類!$A$39)))</f>
        <v/>
      </c>
      <c r="AZ72" s="772" t="str">
        <f>IF(J39="","",LEFT(J39,住戸分類!$A$39))</f>
        <v/>
      </c>
      <c r="BA72" s="985">
        <v>518</v>
      </c>
      <c r="BB72" s="1596"/>
      <c r="BC72" s="771" t="str">
        <f>IF(J44="","",VALUE(RIGHT(J44,LEN(J44)-住戸分類!$A$44)))</f>
        <v/>
      </c>
      <c r="BD72" s="772" t="str">
        <f>IF(J44="","",LEFT(J44,住戸分類!$A$44))</f>
        <v/>
      </c>
      <c r="BE72" s="985">
        <v>593</v>
      </c>
      <c r="BF72" s="1596"/>
      <c r="BG72" s="771" t="str">
        <f>IF(J49="","",VALUE(RIGHT(J49,LEN(J49)-住戸分類!$A$49)))</f>
        <v/>
      </c>
      <c r="BH72" s="772" t="str">
        <f>IF(J49="","",LEFT(J49,住戸分類!$A$49))</f>
        <v/>
      </c>
      <c r="BI72" s="985">
        <v>668</v>
      </c>
      <c r="BJ72" s="1596"/>
      <c r="BK72" s="771" t="str">
        <f>IF(J54="","",VALUE(RIGHT(J54,LEN(J54)-住戸分類!$A$54)))</f>
        <v/>
      </c>
      <c r="BL72" s="772" t="str">
        <f>IF(J54="","",LEFT(J54,住戸分類!$A$54))</f>
        <v/>
      </c>
      <c r="BM72" s="985">
        <v>743</v>
      </c>
    </row>
    <row r="73" spans="3:65">
      <c r="C73" s="6"/>
      <c r="D73" s="6"/>
      <c r="E73" s="6"/>
      <c r="F73" s="6"/>
      <c r="G73" s="6"/>
      <c r="H73" s="6"/>
      <c r="I73" s="6"/>
      <c r="J73" s="6"/>
      <c r="K73" s="6"/>
      <c r="L73" s="6"/>
      <c r="M73" s="6"/>
      <c r="N73" s="6"/>
      <c r="O73" s="6"/>
      <c r="P73" s="6"/>
      <c r="Q73" s="6"/>
      <c r="R73" s="6"/>
      <c r="S73" s="6">
        <f t="shared" si="6"/>
        <v>69</v>
      </c>
      <c r="T73" s="766" t="str">
        <f t="shared" si="7"/>
        <v/>
      </c>
      <c r="U73" s="766" t="str">
        <f t="shared" si="8"/>
        <v/>
      </c>
      <c r="V73" s="766"/>
      <c r="W73" s="766" t="str">
        <f t="shared" si="9"/>
        <v/>
      </c>
      <c r="X73" s="766" t="str">
        <f t="shared" si="10"/>
        <v/>
      </c>
      <c r="Y73" s="6"/>
      <c r="Z73" s="1596"/>
      <c r="AA73" s="766" t="str">
        <f>IF(K9="","",VALUE(RIGHT(K9,LEN(K9)-住戸分類!$A$9)))</f>
        <v/>
      </c>
      <c r="AB73" s="772" t="str">
        <f>IF(K9="","",LEFT(K9,住戸分類!$A$9))</f>
        <v/>
      </c>
      <c r="AC73" s="985">
        <v>69</v>
      </c>
      <c r="AD73" s="1600"/>
      <c r="AE73" s="771" t="str">
        <f>IF(K14="","",VALUE(RIGHT(K14,LEN(K14)-住戸分類!$A$14)))</f>
        <v/>
      </c>
      <c r="AF73" s="772" t="str">
        <f>IF(K14="","",LEFT(K14,住戸分類!$A$14))</f>
        <v/>
      </c>
      <c r="AG73" s="985">
        <v>144</v>
      </c>
      <c r="AH73" s="1596"/>
      <c r="AI73" s="766" t="str">
        <f>IF(K19="","",VALUE(RIGHT(K19,LEN(K19)-住戸分類!$A$19)))</f>
        <v/>
      </c>
      <c r="AJ73" s="772" t="str">
        <f>IF(K19="","",LEFT(K19,住戸分類!$A$19))</f>
        <v/>
      </c>
      <c r="AK73" s="985">
        <v>219</v>
      </c>
      <c r="AL73" s="1596"/>
      <c r="AM73" s="766" t="str">
        <f>IF(K24="","",VALUE(RIGHT(K24,LEN(K24)-住戸分類!$A$24)))</f>
        <v/>
      </c>
      <c r="AN73" s="772" t="str">
        <f>IF(K24="","",LEFT(K24,住戸分類!$A$24))</f>
        <v/>
      </c>
      <c r="AO73" s="985">
        <v>294</v>
      </c>
      <c r="AP73" s="1596"/>
      <c r="AQ73" s="771" t="str">
        <f>IF(K29="","",VALUE(RIGHT(K29,LEN(K29)-住戸分類!$A$29)))</f>
        <v/>
      </c>
      <c r="AR73" s="772" t="str">
        <f>IF(K29="","",LEFT(K29,住戸分類!$A$29))</f>
        <v/>
      </c>
      <c r="AS73" s="985">
        <v>369</v>
      </c>
      <c r="AT73" s="1596"/>
      <c r="AU73" s="771" t="str">
        <f>IF(K34="","",VALUE(RIGHT(K34,LEN(K34)-住戸分類!$A$34)))</f>
        <v/>
      </c>
      <c r="AV73" s="772" t="str">
        <f>IF(K34="","",LEFT(K34,住戸分類!$A$34))</f>
        <v/>
      </c>
      <c r="AW73" s="985">
        <v>444</v>
      </c>
      <c r="AX73" s="1596"/>
      <c r="AY73" s="771" t="str">
        <f>IF(K39="","",VALUE(RIGHT(K39,LEN(K39)-住戸分類!$A$39)))</f>
        <v/>
      </c>
      <c r="AZ73" s="772" t="str">
        <f>IF(K39="","",LEFT(K39,住戸分類!$A$39))</f>
        <v/>
      </c>
      <c r="BA73" s="985">
        <v>519</v>
      </c>
      <c r="BB73" s="1596"/>
      <c r="BC73" s="771" t="str">
        <f>IF(K44="","",VALUE(RIGHT(K44,LEN(K44)-住戸分類!$A$44)))</f>
        <v/>
      </c>
      <c r="BD73" s="772" t="str">
        <f>IF(K44="","",LEFT(K44,住戸分類!$A$44))</f>
        <v/>
      </c>
      <c r="BE73" s="985">
        <v>594</v>
      </c>
      <c r="BF73" s="1596"/>
      <c r="BG73" s="771" t="str">
        <f>IF(K49="","",VALUE(RIGHT(K49,LEN(K49)-住戸分類!$A$49)))</f>
        <v/>
      </c>
      <c r="BH73" s="772" t="str">
        <f>IF(K49="","",LEFT(K49,住戸分類!$A$49))</f>
        <v/>
      </c>
      <c r="BI73" s="985">
        <v>669</v>
      </c>
      <c r="BJ73" s="1596"/>
      <c r="BK73" s="771" t="str">
        <f>IF(K54="","",VALUE(RIGHT(K54,LEN(K54)-住戸分類!$A$54)))</f>
        <v/>
      </c>
      <c r="BL73" s="772" t="str">
        <f>IF(K54="","",LEFT(K54,住戸分類!$A$54))</f>
        <v/>
      </c>
      <c r="BM73" s="985">
        <v>744</v>
      </c>
    </row>
    <row r="74" spans="3:65">
      <c r="C74" s="6"/>
      <c r="D74" s="6"/>
      <c r="E74" s="6"/>
      <c r="F74" s="6"/>
      <c r="G74" s="6"/>
      <c r="H74" s="6"/>
      <c r="I74" s="6"/>
      <c r="J74" s="6"/>
      <c r="K74" s="6"/>
      <c r="L74" s="6"/>
      <c r="M74" s="6"/>
      <c r="N74" s="6"/>
      <c r="O74" s="6"/>
      <c r="P74" s="6"/>
      <c r="Q74" s="6"/>
      <c r="R74" s="6"/>
      <c r="S74" s="6">
        <f t="shared" si="6"/>
        <v>70</v>
      </c>
      <c r="T74" s="766" t="str">
        <f t="shared" si="7"/>
        <v/>
      </c>
      <c r="U74" s="766" t="str">
        <f t="shared" si="8"/>
        <v/>
      </c>
      <c r="V74" s="766"/>
      <c r="W74" s="766" t="str">
        <f t="shared" si="9"/>
        <v/>
      </c>
      <c r="X74" s="766" t="str">
        <f t="shared" si="10"/>
        <v/>
      </c>
      <c r="Y74" s="6"/>
      <c r="Z74" s="1596"/>
      <c r="AA74" s="766" t="str">
        <f>IF(L9="","",VALUE(RIGHT(L9,LEN(L9)-住戸分類!$A$9)))</f>
        <v/>
      </c>
      <c r="AB74" s="772" t="str">
        <f>IF(L9="","",LEFT(L9,住戸分類!$A$9))</f>
        <v/>
      </c>
      <c r="AC74" s="985">
        <v>70</v>
      </c>
      <c r="AD74" s="1600"/>
      <c r="AE74" s="771" t="str">
        <f>IF(L14="","",VALUE(RIGHT(L14,LEN(L14)-住戸分類!$A$14)))</f>
        <v/>
      </c>
      <c r="AF74" s="772" t="str">
        <f>IF(L14="","",LEFT(L14,住戸分類!$A$14))</f>
        <v/>
      </c>
      <c r="AG74" s="985">
        <v>145</v>
      </c>
      <c r="AH74" s="1596"/>
      <c r="AI74" s="766" t="str">
        <f>IF(L19="","",VALUE(RIGHT(L19,LEN(L19)-住戸分類!$A$19)))</f>
        <v/>
      </c>
      <c r="AJ74" s="772" t="str">
        <f>IF(L19="","",LEFT(L19,住戸分類!$A$19))</f>
        <v/>
      </c>
      <c r="AK74" s="985">
        <v>220</v>
      </c>
      <c r="AL74" s="1596"/>
      <c r="AM74" s="766" t="str">
        <f>IF(L24="","",VALUE(RIGHT(L24,LEN(L24)-住戸分類!$A$24)))</f>
        <v/>
      </c>
      <c r="AN74" s="772" t="str">
        <f>IF(L24="","",LEFT(L24,住戸分類!$A$24))</f>
        <v/>
      </c>
      <c r="AO74" s="985">
        <v>295</v>
      </c>
      <c r="AP74" s="1596"/>
      <c r="AQ74" s="771" t="str">
        <f>IF(L29="","",VALUE(RIGHT(L29,LEN(L29)-住戸分類!$A$29)))</f>
        <v/>
      </c>
      <c r="AR74" s="772" t="str">
        <f>IF(L29="","",LEFT(L29,住戸分類!$A$29))</f>
        <v/>
      </c>
      <c r="AS74" s="985">
        <v>370</v>
      </c>
      <c r="AT74" s="1596"/>
      <c r="AU74" s="771" t="str">
        <f>IF(L34="","",VALUE(RIGHT(L34,LEN(L34)-住戸分類!$A$34)))</f>
        <v/>
      </c>
      <c r="AV74" s="772" t="str">
        <f>IF(L34="","",LEFT(L34,住戸分類!$A$34))</f>
        <v/>
      </c>
      <c r="AW74" s="985">
        <v>445</v>
      </c>
      <c r="AX74" s="1596"/>
      <c r="AY74" s="771" t="str">
        <f>IF(L39="","",VALUE(RIGHT(L39,LEN(L39)-住戸分類!$A$39)))</f>
        <v/>
      </c>
      <c r="AZ74" s="772" t="str">
        <f>IF(L39="","",LEFT(L39,住戸分類!$A$39))</f>
        <v/>
      </c>
      <c r="BA74" s="985">
        <v>520</v>
      </c>
      <c r="BB74" s="1596"/>
      <c r="BC74" s="771" t="str">
        <f>IF(L44="","",VALUE(RIGHT(L44,LEN(L44)-住戸分類!$A$44)))</f>
        <v/>
      </c>
      <c r="BD74" s="772" t="str">
        <f>IF(L44="","",LEFT(L44,住戸分類!$A$44))</f>
        <v/>
      </c>
      <c r="BE74" s="985">
        <v>595</v>
      </c>
      <c r="BF74" s="1596"/>
      <c r="BG74" s="771" t="str">
        <f>IF(L49="","",VALUE(RIGHT(L49,LEN(L49)-住戸分類!$A$49)))</f>
        <v/>
      </c>
      <c r="BH74" s="772" t="str">
        <f>IF(L49="","",LEFT(L49,住戸分類!$A$49))</f>
        <v/>
      </c>
      <c r="BI74" s="985">
        <v>670</v>
      </c>
      <c r="BJ74" s="1596"/>
      <c r="BK74" s="771" t="str">
        <f>IF(L54="","",VALUE(RIGHT(L54,LEN(L54)-住戸分類!$A$54)))</f>
        <v/>
      </c>
      <c r="BL74" s="772" t="str">
        <f>IF(L54="","",LEFT(L54,住戸分類!$A$54))</f>
        <v/>
      </c>
      <c r="BM74" s="985">
        <v>745</v>
      </c>
    </row>
    <row r="75" spans="3:65">
      <c r="C75" s="6"/>
      <c r="D75" s="6"/>
      <c r="E75" s="6"/>
      <c r="F75" s="6"/>
      <c r="G75" s="6"/>
      <c r="H75" s="6"/>
      <c r="I75" s="6"/>
      <c r="J75" s="6"/>
      <c r="K75" s="6"/>
      <c r="L75" s="6"/>
      <c r="M75" s="6"/>
      <c r="N75" s="6"/>
      <c r="O75" s="6"/>
      <c r="P75" s="6"/>
      <c r="Q75" s="6"/>
      <c r="R75" s="6"/>
      <c r="S75" s="6">
        <f t="shared" si="6"/>
        <v>71</v>
      </c>
      <c r="T75" s="766" t="str">
        <f t="shared" si="7"/>
        <v/>
      </c>
      <c r="U75" s="766" t="str">
        <f t="shared" si="8"/>
        <v/>
      </c>
      <c r="V75" s="766"/>
      <c r="W75" s="766" t="str">
        <f t="shared" si="9"/>
        <v/>
      </c>
      <c r="X75" s="766" t="str">
        <f t="shared" si="10"/>
        <v/>
      </c>
      <c r="Y75" s="6"/>
      <c r="Z75" s="1596"/>
      <c r="AA75" s="766" t="str">
        <f>IF(M9="","",VALUE(RIGHT(M9,LEN(M9)-住戸分類!$A$9)))</f>
        <v/>
      </c>
      <c r="AB75" s="772" t="str">
        <f>IF(M9="","",LEFT(M9,住戸分類!$A$9))</f>
        <v/>
      </c>
      <c r="AC75" s="985">
        <v>71</v>
      </c>
      <c r="AD75" s="1600"/>
      <c r="AE75" s="771" t="str">
        <f>IF(M14="","",VALUE(RIGHT(M14,LEN(M14)-住戸分類!$A$14)))</f>
        <v/>
      </c>
      <c r="AF75" s="772" t="str">
        <f>IF(M14="","",LEFT(M14,住戸分類!$A$14))</f>
        <v/>
      </c>
      <c r="AG75" s="985">
        <v>146</v>
      </c>
      <c r="AH75" s="1596"/>
      <c r="AI75" s="766" t="str">
        <f>IF(M19="","",VALUE(RIGHT(M19,LEN(M19)-住戸分類!$A$19)))</f>
        <v/>
      </c>
      <c r="AJ75" s="772" t="str">
        <f>IF(M19="","",LEFT(M19,住戸分類!$A$19))</f>
        <v/>
      </c>
      <c r="AK75" s="985">
        <v>221</v>
      </c>
      <c r="AL75" s="1596"/>
      <c r="AM75" s="766" t="str">
        <f>IF(M24="","",VALUE(RIGHT(M24,LEN(M24)-住戸分類!$A$24)))</f>
        <v/>
      </c>
      <c r="AN75" s="772" t="str">
        <f>IF(M24="","",LEFT(M24,住戸分類!$A$24))</f>
        <v/>
      </c>
      <c r="AO75" s="985">
        <v>296</v>
      </c>
      <c r="AP75" s="1596"/>
      <c r="AQ75" s="771" t="str">
        <f>IF(M29="","",VALUE(RIGHT(M29,LEN(M29)-住戸分類!$A$29)))</f>
        <v/>
      </c>
      <c r="AR75" s="772" t="str">
        <f>IF(M29="","",LEFT(M29,住戸分類!$A$29))</f>
        <v/>
      </c>
      <c r="AS75" s="985">
        <v>371</v>
      </c>
      <c r="AT75" s="1596"/>
      <c r="AU75" s="771" t="str">
        <f>IF(M34="","",VALUE(RIGHT(M34,LEN(M34)-住戸分類!$A$34)))</f>
        <v/>
      </c>
      <c r="AV75" s="772" t="str">
        <f>IF(M34="","",LEFT(M34,住戸分類!$A$34))</f>
        <v/>
      </c>
      <c r="AW75" s="985">
        <v>446</v>
      </c>
      <c r="AX75" s="1596"/>
      <c r="AY75" s="771" t="str">
        <f>IF(M39="","",VALUE(RIGHT(M39,LEN(M39)-住戸分類!$A$39)))</f>
        <v/>
      </c>
      <c r="AZ75" s="772" t="str">
        <f>IF(M39="","",LEFT(M39,住戸分類!$A$39))</f>
        <v/>
      </c>
      <c r="BA75" s="985">
        <v>521</v>
      </c>
      <c r="BB75" s="1596"/>
      <c r="BC75" s="771" t="str">
        <f>IF(M44="","",VALUE(RIGHT(M44,LEN(M44)-住戸分類!$A$44)))</f>
        <v/>
      </c>
      <c r="BD75" s="772" t="str">
        <f>IF(M44="","",LEFT(M44,住戸分類!$A$44))</f>
        <v/>
      </c>
      <c r="BE75" s="985">
        <v>596</v>
      </c>
      <c r="BF75" s="1596"/>
      <c r="BG75" s="771" t="str">
        <f>IF(M49="","",VALUE(RIGHT(M49,LEN(M49)-住戸分類!$A$49)))</f>
        <v/>
      </c>
      <c r="BH75" s="772" t="str">
        <f>IF(M49="","",LEFT(M49,住戸分類!$A$49))</f>
        <v/>
      </c>
      <c r="BI75" s="985">
        <v>671</v>
      </c>
      <c r="BJ75" s="1596"/>
      <c r="BK75" s="771" t="str">
        <f>IF(M54="","",VALUE(RIGHT(M54,LEN(M54)-住戸分類!$A$54)))</f>
        <v/>
      </c>
      <c r="BL75" s="772" t="str">
        <f>IF(M54="","",LEFT(M54,住戸分類!$A$54))</f>
        <v/>
      </c>
      <c r="BM75" s="985">
        <v>746</v>
      </c>
    </row>
    <row r="76" spans="3:65">
      <c r="C76" s="6"/>
      <c r="D76" s="6"/>
      <c r="E76" s="6"/>
      <c r="F76" s="6"/>
      <c r="G76" s="6"/>
      <c r="H76" s="6"/>
      <c r="I76" s="6"/>
      <c r="J76" s="6"/>
      <c r="K76" s="6"/>
      <c r="L76" s="6"/>
      <c r="M76" s="6"/>
      <c r="N76" s="6"/>
      <c r="O76" s="6"/>
      <c r="P76" s="6"/>
      <c r="Q76" s="6"/>
      <c r="R76" s="6"/>
      <c r="S76" s="6">
        <f t="shared" si="6"/>
        <v>72</v>
      </c>
      <c r="T76" s="766" t="str">
        <f t="shared" si="7"/>
        <v/>
      </c>
      <c r="U76" s="766" t="str">
        <f t="shared" si="8"/>
        <v/>
      </c>
      <c r="V76" s="766"/>
      <c r="W76" s="766" t="str">
        <f t="shared" si="9"/>
        <v/>
      </c>
      <c r="X76" s="766" t="str">
        <f t="shared" si="10"/>
        <v/>
      </c>
      <c r="Y76" s="6"/>
      <c r="Z76" s="1596"/>
      <c r="AA76" s="766" t="str">
        <f>IF(N9="","",VALUE(RIGHT(N9,LEN(N9)-住戸分類!$A$9)))</f>
        <v/>
      </c>
      <c r="AB76" s="772" t="str">
        <f>IF(N9="","",LEFT(N9,住戸分類!$A$9))</f>
        <v/>
      </c>
      <c r="AC76" s="985">
        <v>72</v>
      </c>
      <c r="AD76" s="1600"/>
      <c r="AE76" s="771" t="str">
        <f>IF(N14="","",VALUE(RIGHT(N14,LEN(N14)-住戸分類!$A$14)))</f>
        <v/>
      </c>
      <c r="AF76" s="772" t="str">
        <f>IF(N14="","",LEFT(N14,住戸分類!$A$14))</f>
        <v/>
      </c>
      <c r="AG76" s="985">
        <v>147</v>
      </c>
      <c r="AH76" s="1596"/>
      <c r="AI76" s="766" t="str">
        <f>IF(N19="","",VALUE(RIGHT(N19,LEN(N19)-住戸分類!$A$19)))</f>
        <v/>
      </c>
      <c r="AJ76" s="772" t="str">
        <f>IF(N19="","",LEFT(N19,住戸分類!$A$19))</f>
        <v/>
      </c>
      <c r="AK76" s="985">
        <v>222</v>
      </c>
      <c r="AL76" s="1596"/>
      <c r="AM76" s="766" t="str">
        <f>IF(N24="","",VALUE(RIGHT(N24,LEN(N24)-住戸分類!$A$24)))</f>
        <v/>
      </c>
      <c r="AN76" s="772" t="str">
        <f>IF(N24="","",LEFT(N24,住戸分類!$A$24))</f>
        <v/>
      </c>
      <c r="AO76" s="985">
        <v>297</v>
      </c>
      <c r="AP76" s="1596"/>
      <c r="AQ76" s="771" t="str">
        <f>IF(N29="","",VALUE(RIGHT(N29,LEN(N29)-住戸分類!$A$29)))</f>
        <v/>
      </c>
      <c r="AR76" s="772" t="str">
        <f>IF(N29="","",LEFT(N29,住戸分類!$A$29))</f>
        <v/>
      </c>
      <c r="AS76" s="985">
        <v>372</v>
      </c>
      <c r="AT76" s="1596"/>
      <c r="AU76" s="771" t="str">
        <f>IF(N34="","",VALUE(RIGHT(N34,LEN(N34)-住戸分類!$A$34)))</f>
        <v/>
      </c>
      <c r="AV76" s="772" t="str">
        <f>IF(N34="","",LEFT(N34,住戸分類!$A$34))</f>
        <v/>
      </c>
      <c r="AW76" s="985">
        <v>447</v>
      </c>
      <c r="AX76" s="1596"/>
      <c r="AY76" s="771" t="str">
        <f>IF(N39="","",VALUE(RIGHT(N39,LEN(N39)-住戸分類!$A$39)))</f>
        <v/>
      </c>
      <c r="AZ76" s="772" t="str">
        <f>IF(N39="","",LEFT(N39,住戸分類!$A$39))</f>
        <v/>
      </c>
      <c r="BA76" s="985">
        <v>522</v>
      </c>
      <c r="BB76" s="1596"/>
      <c r="BC76" s="771" t="str">
        <f>IF(N44="","",VALUE(RIGHT(N44,LEN(N44)-住戸分類!$A$44)))</f>
        <v/>
      </c>
      <c r="BD76" s="772" t="str">
        <f>IF(N44="","",LEFT(N44,住戸分類!$A$44))</f>
        <v/>
      </c>
      <c r="BE76" s="985">
        <v>597</v>
      </c>
      <c r="BF76" s="1596"/>
      <c r="BG76" s="771" t="str">
        <f>IF(N49="","",VALUE(RIGHT(N49,LEN(N49)-住戸分類!$A$49)))</f>
        <v/>
      </c>
      <c r="BH76" s="772" t="str">
        <f>IF(N49="","",LEFT(N49,住戸分類!$A$49))</f>
        <v/>
      </c>
      <c r="BI76" s="985">
        <v>672</v>
      </c>
      <c r="BJ76" s="1596"/>
      <c r="BK76" s="771" t="str">
        <f>IF(N54="","",VALUE(RIGHT(N54,LEN(N54)-住戸分類!$A$54)))</f>
        <v/>
      </c>
      <c r="BL76" s="772" t="str">
        <f>IF(N54="","",LEFT(N54,住戸分類!$A$54))</f>
        <v/>
      </c>
      <c r="BM76" s="985">
        <v>747</v>
      </c>
    </row>
    <row r="77" spans="3:65">
      <c r="C77" s="6"/>
      <c r="D77" s="6"/>
      <c r="E77" s="6"/>
      <c r="F77" s="6"/>
      <c r="G77" s="6"/>
      <c r="H77" s="6"/>
      <c r="I77" s="6"/>
      <c r="J77" s="6"/>
      <c r="K77" s="6"/>
      <c r="L77" s="6"/>
      <c r="M77" s="6"/>
      <c r="N77" s="6"/>
      <c r="O77" s="6"/>
      <c r="P77" s="6"/>
      <c r="Q77" s="6"/>
      <c r="R77" s="6"/>
      <c r="S77" s="6">
        <f t="shared" si="6"/>
        <v>73</v>
      </c>
      <c r="T77" s="766" t="str">
        <f t="shared" si="7"/>
        <v/>
      </c>
      <c r="U77" s="766" t="str">
        <f t="shared" si="8"/>
        <v/>
      </c>
      <c r="V77" s="766"/>
      <c r="W77" s="766" t="str">
        <f t="shared" si="9"/>
        <v/>
      </c>
      <c r="X77" s="766" t="str">
        <f t="shared" si="10"/>
        <v/>
      </c>
      <c r="Y77" s="6"/>
      <c r="Z77" s="1596"/>
      <c r="AA77" s="766" t="str">
        <f>IF(O9="","",VALUE(RIGHT(O9,LEN(O9)-住戸分類!$A$9)))</f>
        <v/>
      </c>
      <c r="AB77" s="772" t="str">
        <f>IF(O9="","",LEFT(O9,住戸分類!$A$9))</f>
        <v/>
      </c>
      <c r="AC77" s="985">
        <v>73</v>
      </c>
      <c r="AD77" s="1600"/>
      <c r="AE77" s="771" t="str">
        <f>IF(O14="","",VALUE(RIGHT(O14,LEN(O14)-住戸分類!$A$14)))</f>
        <v/>
      </c>
      <c r="AF77" s="772" t="str">
        <f>IF(O14="","",LEFT(O14,住戸分類!$A$14))</f>
        <v/>
      </c>
      <c r="AG77" s="985">
        <v>148</v>
      </c>
      <c r="AH77" s="1596"/>
      <c r="AI77" s="766" t="str">
        <f>IF(O19="","",VALUE(RIGHT(O19,LEN(O19)-住戸分類!$A$19)))</f>
        <v/>
      </c>
      <c r="AJ77" s="772" t="str">
        <f>IF(O19="","",LEFT(O19,住戸分類!$A$19))</f>
        <v/>
      </c>
      <c r="AK77" s="985">
        <v>223</v>
      </c>
      <c r="AL77" s="1596"/>
      <c r="AM77" s="766" t="str">
        <f>IF(O24="","",VALUE(RIGHT(O24,LEN(O24)-住戸分類!$A$24)))</f>
        <v/>
      </c>
      <c r="AN77" s="772" t="str">
        <f>IF(O24="","",LEFT(O24,住戸分類!$A$24))</f>
        <v/>
      </c>
      <c r="AO77" s="985">
        <v>298</v>
      </c>
      <c r="AP77" s="1596"/>
      <c r="AQ77" s="771" t="str">
        <f>IF(O29="","",VALUE(RIGHT(O29,LEN(O29)-住戸分類!$A$29)))</f>
        <v/>
      </c>
      <c r="AR77" s="772" t="str">
        <f>IF(O29="","",LEFT(O29,住戸分類!$A$29))</f>
        <v/>
      </c>
      <c r="AS77" s="985">
        <v>373</v>
      </c>
      <c r="AT77" s="1596"/>
      <c r="AU77" s="771" t="str">
        <f>IF(O34="","",VALUE(RIGHT(O34,LEN(O34)-住戸分類!$A$34)))</f>
        <v/>
      </c>
      <c r="AV77" s="772" t="str">
        <f>IF(O34="","",LEFT(O34,住戸分類!$A$34))</f>
        <v/>
      </c>
      <c r="AW77" s="985">
        <v>448</v>
      </c>
      <c r="AX77" s="1596"/>
      <c r="AY77" s="771" t="str">
        <f>IF(O39="","",VALUE(RIGHT(O39,LEN(O39)-住戸分類!$A$39)))</f>
        <v/>
      </c>
      <c r="AZ77" s="772" t="str">
        <f>IF(O39="","",LEFT(O39,住戸分類!$A$39))</f>
        <v/>
      </c>
      <c r="BA77" s="985">
        <v>523</v>
      </c>
      <c r="BB77" s="1596"/>
      <c r="BC77" s="771" t="str">
        <f>IF(O44="","",VALUE(RIGHT(O44,LEN(O44)-住戸分類!$A$44)))</f>
        <v/>
      </c>
      <c r="BD77" s="772" t="str">
        <f>IF(O44="","",LEFT(O44,住戸分類!$A$44))</f>
        <v/>
      </c>
      <c r="BE77" s="985">
        <v>598</v>
      </c>
      <c r="BF77" s="1596"/>
      <c r="BG77" s="771" t="str">
        <f>IF(O49="","",VALUE(RIGHT(O49,LEN(O49)-住戸分類!$A$49)))</f>
        <v/>
      </c>
      <c r="BH77" s="772" t="str">
        <f>IF(O49="","",LEFT(O49,住戸分類!$A$49))</f>
        <v/>
      </c>
      <c r="BI77" s="985">
        <v>673</v>
      </c>
      <c r="BJ77" s="1596"/>
      <c r="BK77" s="771" t="str">
        <f>IF(O54="","",VALUE(RIGHT(O54,LEN(O54)-住戸分類!$A$54)))</f>
        <v/>
      </c>
      <c r="BL77" s="772" t="str">
        <f>IF(O54="","",LEFT(O54,住戸分類!$A$54))</f>
        <v/>
      </c>
      <c r="BM77" s="985">
        <v>748</v>
      </c>
    </row>
    <row r="78" spans="3:65">
      <c r="C78" s="6"/>
      <c r="D78" s="6"/>
      <c r="E78" s="6"/>
      <c r="F78" s="6"/>
      <c r="G78" s="6"/>
      <c r="H78" s="6"/>
      <c r="I78" s="6"/>
      <c r="J78" s="6"/>
      <c r="K78" s="6"/>
      <c r="L78" s="6"/>
      <c r="M78" s="6"/>
      <c r="N78" s="6"/>
      <c r="O78" s="6"/>
      <c r="P78" s="6"/>
      <c r="Q78" s="6"/>
      <c r="R78" s="6"/>
      <c r="S78" s="6">
        <f t="shared" si="6"/>
        <v>74</v>
      </c>
      <c r="T78" s="766" t="str">
        <f t="shared" si="7"/>
        <v/>
      </c>
      <c r="U78" s="766" t="str">
        <f t="shared" si="8"/>
        <v/>
      </c>
      <c r="V78" s="766"/>
      <c r="W78" s="766" t="str">
        <f t="shared" si="9"/>
        <v/>
      </c>
      <c r="X78" s="766" t="str">
        <f t="shared" si="10"/>
        <v/>
      </c>
      <c r="Y78" s="6"/>
      <c r="Z78" s="1596"/>
      <c r="AA78" s="766" t="str">
        <f>IF(P9="","",VALUE(RIGHT(P9,LEN(P9)-住戸分類!$A$9)))</f>
        <v/>
      </c>
      <c r="AB78" s="772" t="str">
        <f>IF(P9="","",LEFT(P9,住戸分類!$A$9))</f>
        <v/>
      </c>
      <c r="AC78" s="985">
        <v>74</v>
      </c>
      <c r="AD78" s="1600"/>
      <c r="AE78" s="771" t="str">
        <f>IF(P14="","",VALUE(RIGHT(P14,LEN(P14)-住戸分類!$A$14)))</f>
        <v/>
      </c>
      <c r="AF78" s="772" t="str">
        <f>IF(P14="","",LEFT(P14,住戸分類!$A$14))</f>
        <v/>
      </c>
      <c r="AG78" s="985">
        <v>149</v>
      </c>
      <c r="AH78" s="1596"/>
      <c r="AI78" s="766" t="str">
        <f>IF(P19="","",VALUE(RIGHT(P19,LEN(P19)-住戸分類!$A$19)))</f>
        <v/>
      </c>
      <c r="AJ78" s="772" t="str">
        <f>IF(P19="","",LEFT(P19,住戸分類!$A$19))</f>
        <v/>
      </c>
      <c r="AK78" s="985">
        <v>224</v>
      </c>
      <c r="AL78" s="1596"/>
      <c r="AM78" s="766" t="str">
        <f>IF(P24="","",VALUE(RIGHT(P24,LEN(P24)-住戸分類!$A$24)))</f>
        <v/>
      </c>
      <c r="AN78" s="772" t="str">
        <f>IF(P24="","",LEFT(P24,住戸分類!$A$24))</f>
        <v/>
      </c>
      <c r="AO78" s="985">
        <v>299</v>
      </c>
      <c r="AP78" s="1596"/>
      <c r="AQ78" s="771" t="str">
        <f>IF(P29="","",VALUE(RIGHT(P29,LEN(P29)-住戸分類!$A$29)))</f>
        <v/>
      </c>
      <c r="AR78" s="772" t="str">
        <f>IF(P29="","",LEFT(P29,住戸分類!$A$29))</f>
        <v/>
      </c>
      <c r="AS78" s="985">
        <v>374</v>
      </c>
      <c r="AT78" s="1596"/>
      <c r="AU78" s="771" t="str">
        <f>IF(P34="","",VALUE(RIGHT(P34,LEN(P34)-住戸分類!$A$34)))</f>
        <v/>
      </c>
      <c r="AV78" s="772" t="str">
        <f>IF(P34="","",LEFT(P34,住戸分類!$A$34))</f>
        <v/>
      </c>
      <c r="AW78" s="985">
        <v>449</v>
      </c>
      <c r="AX78" s="1596"/>
      <c r="AY78" s="771" t="str">
        <f>IF(P39="","",VALUE(RIGHT(P39,LEN(P39)-住戸分類!$A$39)))</f>
        <v/>
      </c>
      <c r="AZ78" s="772" t="str">
        <f>IF(P39="","",LEFT(P39,住戸分類!$A$39))</f>
        <v/>
      </c>
      <c r="BA78" s="985">
        <v>524</v>
      </c>
      <c r="BB78" s="1596"/>
      <c r="BC78" s="771" t="str">
        <f>IF(P44="","",VALUE(RIGHT(P44,LEN(P44)-住戸分類!$A$44)))</f>
        <v/>
      </c>
      <c r="BD78" s="772" t="str">
        <f>IF(P44="","",LEFT(P44,住戸分類!$A$44))</f>
        <v/>
      </c>
      <c r="BE78" s="985">
        <v>599</v>
      </c>
      <c r="BF78" s="1596"/>
      <c r="BG78" s="771" t="str">
        <f>IF(P49="","",VALUE(RIGHT(P49,LEN(P49)-住戸分類!$A$49)))</f>
        <v/>
      </c>
      <c r="BH78" s="772" t="str">
        <f>IF(P49="","",LEFT(P49,住戸分類!$A$49))</f>
        <v/>
      </c>
      <c r="BI78" s="985">
        <v>674</v>
      </c>
      <c r="BJ78" s="1596"/>
      <c r="BK78" s="771" t="str">
        <f>IF(P54="","",VALUE(RIGHT(P54,LEN(P54)-住戸分類!$A$54)))</f>
        <v/>
      </c>
      <c r="BL78" s="772" t="str">
        <f>IF(P54="","",LEFT(P54,住戸分類!$A$54))</f>
        <v/>
      </c>
      <c r="BM78" s="985">
        <v>749</v>
      </c>
    </row>
    <row r="79" spans="3:65">
      <c r="C79" s="6"/>
      <c r="D79" s="6"/>
      <c r="E79" s="6"/>
      <c r="F79" s="6"/>
      <c r="G79" s="6"/>
      <c r="H79" s="6"/>
      <c r="I79" s="6"/>
      <c r="J79" s="6"/>
      <c r="K79" s="6"/>
      <c r="L79" s="6"/>
      <c r="M79" s="6"/>
      <c r="N79" s="6"/>
      <c r="O79" s="6"/>
      <c r="P79" s="6"/>
      <c r="Q79" s="6"/>
      <c r="R79" s="6"/>
      <c r="S79" s="6">
        <f t="shared" si="6"/>
        <v>75</v>
      </c>
      <c r="T79" s="766" t="str">
        <f t="shared" si="7"/>
        <v/>
      </c>
      <c r="U79" s="766" t="str">
        <f t="shared" si="8"/>
        <v/>
      </c>
      <c r="V79" s="766"/>
      <c r="W79" s="766" t="str">
        <f t="shared" si="9"/>
        <v/>
      </c>
      <c r="X79" s="766" t="str">
        <f t="shared" si="10"/>
        <v/>
      </c>
      <c r="Y79" s="6"/>
      <c r="Z79" s="1597"/>
      <c r="AA79" s="775" t="str">
        <f>IF(Q9="","",VALUE(RIGHT(Q9,LEN(Q9)-住戸分類!$A$9)))</f>
        <v/>
      </c>
      <c r="AB79" s="774" t="str">
        <f>IF(Q9="","",LEFT(Q9,住戸分類!$A$9))</f>
        <v/>
      </c>
      <c r="AC79" s="985">
        <v>75</v>
      </c>
      <c r="AD79" s="2026"/>
      <c r="AE79" s="773" t="str">
        <f>IF(Q14="","",VALUE(RIGHT(Q14,LEN(Q14)-住戸分類!$A$14)))</f>
        <v/>
      </c>
      <c r="AF79" s="774" t="str">
        <f>IF(Q14="","",LEFT(Q14,住戸分類!$A$14))</f>
        <v/>
      </c>
      <c r="AG79" s="985">
        <v>150</v>
      </c>
      <c r="AH79" s="1597"/>
      <c r="AI79" s="775" t="str">
        <f>IF(Q19="","",VALUE(RIGHT(Q19,LEN(Q19)-住戸分類!$A$19)))</f>
        <v/>
      </c>
      <c r="AJ79" s="774" t="str">
        <f>IF(Q19="","",LEFT(Q19,住戸分類!$A$19))</f>
        <v/>
      </c>
      <c r="AK79" s="985">
        <v>225</v>
      </c>
      <c r="AL79" s="1597"/>
      <c r="AM79" s="775" t="str">
        <f>IF(Q24="","",VALUE(RIGHT(Q24,LEN(Q24)-住戸分類!$A$24)))</f>
        <v/>
      </c>
      <c r="AN79" s="774" t="str">
        <f>IF(Q24="","",LEFT(Q24,住戸分類!$A$24))</f>
        <v/>
      </c>
      <c r="AO79" s="985">
        <v>300</v>
      </c>
      <c r="AP79" s="1597"/>
      <c r="AQ79" s="773" t="str">
        <f>IF(Q29="","",VALUE(RIGHT(Q29,LEN(Q29)-住戸分類!$A$29)))</f>
        <v/>
      </c>
      <c r="AR79" s="774" t="str">
        <f>IF(Q29="","",LEFT(Q29,住戸分類!$A$29))</f>
        <v/>
      </c>
      <c r="AS79" s="985">
        <v>375</v>
      </c>
      <c r="AT79" s="1597"/>
      <c r="AU79" s="773" t="str">
        <f>IF(Q34="","",VALUE(RIGHT(Q34,LEN(Q34)-住戸分類!$A$34)))</f>
        <v/>
      </c>
      <c r="AV79" s="774" t="str">
        <f>IF(Q34="","",LEFT(Q34,住戸分類!$A$34))</f>
        <v/>
      </c>
      <c r="AW79" s="985">
        <v>450</v>
      </c>
      <c r="AX79" s="1597"/>
      <c r="AY79" s="773" t="str">
        <f>IF(Q39="","",VALUE(RIGHT(Q39,LEN(Q39)-住戸分類!$A$39)))</f>
        <v/>
      </c>
      <c r="AZ79" s="774" t="str">
        <f>IF(Q39="","",LEFT(Q39,住戸分類!$A$39))</f>
        <v/>
      </c>
      <c r="BA79" s="985">
        <v>525</v>
      </c>
      <c r="BB79" s="1597"/>
      <c r="BC79" s="773" t="str">
        <f>IF(Q44="","",VALUE(RIGHT(Q44,LEN(Q44)-住戸分類!$A$44)))</f>
        <v/>
      </c>
      <c r="BD79" s="774" t="str">
        <f>IF(Q44="","",LEFT(Q44,住戸分類!$A$44))</f>
        <v/>
      </c>
      <c r="BE79" s="985">
        <v>600</v>
      </c>
      <c r="BF79" s="1597"/>
      <c r="BG79" s="773" t="str">
        <f>IF(Q49="","",VALUE(RIGHT(Q49,LEN(Q49)-住戸分類!$A$49)))</f>
        <v/>
      </c>
      <c r="BH79" s="774" t="str">
        <f>IF(Q49="","",LEFT(Q49,住戸分類!$A$49))</f>
        <v/>
      </c>
      <c r="BI79" s="985">
        <v>675</v>
      </c>
      <c r="BJ79" s="1597"/>
      <c r="BK79" s="773" t="str">
        <f>IF(Q54="","",VALUE(RIGHT(Q54,LEN(Q54)-住戸分類!$A$54)))</f>
        <v/>
      </c>
      <c r="BL79" s="774" t="str">
        <f>IF(Q54="","",LEFT(Q54,住戸分類!$A$54))</f>
        <v/>
      </c>
      <c r="BM79" s="985">
        <v>750</v>
      </c>
    </row>
    <row r="80" spans="3:65">
      <c r="S80" s="6">
        <f t="shared" si="6"/>
        <v>76</v>
      </c>
      <c r="T80" s="766" t="str">
        <f>AE5</f>
        <v/>
      </c>
      <c r="U80" s="766" t="str">
        <f>AF5</f>
        <v/>
      </c>
      <c r="V80" s="766"/>
      <c r="W80" s="766" t="str">
        <f t="shared" si="9"/>
        <v/>
      </c>
      <c r="X80" s="766" t="str">
        <f t="shared" si="10"/>
        <v/>
      </c>
    </row>
    <row r="81" spans="19:24">
      <c r="S81" s="6">
        <f t="shared" si="6"/>
        <v>77</v>
      </c>
      <c r="T81" s="766" t="str">
        <f t="shared" ref="T81:T139" si="11">AE6</f>
        <v/>
      </c>
      <c r="U81" s="766" t="str">
        <f t="shared" ref="U81:U139" si="12">AF6</f>
        <v/>
      </c>
      <c r="V81" s="766"/>
      <c r="W81" s="766" t="str">
        <f t="shared" si="9"/>
        <v/>
      </c>
      <c r="X81" s="766" t="str">
        <f t="shared" si="10"/>
        <v/>
      </c>
    </row>
    <row r="82" spans="19:24">
      <c r="S82" s="6">
        <f t="shared" si="6"/>
        <v>78</v>
      </c>
      <c r="T82" s="766" t="str">
        <f t="shared" si="11"/>
        <v/>
      </c>
      <c r="U82" s="766" t="str">
        <f t="shared" si="12"/>
        <v/>
      </c>
      <c r="V82" s="766"/>
      <c r="W82" s="766" t="str">
        <f t="shared" si="9"/>
        <v/>
      </c>
      <c r="X82" s="766" t="str">
        <f t="shared" si="10"/>
        <v/>
      </c>
    </row>
    <row r="83" spans="19:24">
      <c r="S83" s="6">
        <f t="shared" si="6"/>
        <v>79</v>
      </c>
      <c r="T83" s="766" t="str">
        <f t="shared" si="11"/>
        <v/>
      </c>
      <c r="U83" s="766" t="str">
        <f t="shared" si="12"/>
        <v/>
      </c>
      <c r="V83" s="766"/>
      <c r="W83" s="766" t="str">
        <f t="shared" si="9"/>
        <v/>
      </c>
      <c r="X83" s="766" t="str">
        <f t="shared" si="10"/>
        <v/>
      </c>
    </row>
    <row r="84" spans="19:24">
      <c r="S84" s="6">
        <f t="shared" si="6"/>
        <v>80</v>
      </c>
      <c r="T84" s="766" t="str">
        <f t="shared" si="11"/>
        <v/>
      </c>
      <c r="U84" s="766" t="str">
        <f t="shared" si="12"/>
        <v/>
      </c>
      <c r="V84" s="766"/>
      <c r="W84" s="766" t="str">
        <f t="shared" si="9"/>
        <v/>
      </c>
      <c r="X84" s="766" t="str">
        <f t="shared" si="10"/>
        <v/>
      </c>
    </row>
    <row r="85" spans="19:24">
      <c r="S85" s="6">
        <f t="shared" si="6"/>
        <v>81</v>
      </c>
      <c r="T85" s="766" t="str">
        <f t="shared" si="11"/>
        <v/>
      </c>
      <c r="U85" s="766" t="str">
        <f t="shared" si="12"/>
        <v/>
      </c>
      <c r="V85" s="766"/>
      <c r="W85" s="766" t="str">
        <f t="shared" si="9"/>
        <v/>
      </c>
      <c r="X85" s="766" t="str">
        <f t="shared" si="10"/>
        <v/>
      </c>
    </row>
    <row r="86" spans="19:24">
      <c r="S86" s="6">
        <f t="shared" si="6"/>
        <v>82</v>
      </c>
      <c r="T86" s="766" t="str">
        <f t="shared" si="11"/>
        <v/>
      </c>
      <c r="U86" s="766" t="str">
        <f t="shared" si="12"/>
        <v/>
      </c>
      <c r="V86" s="766"/>
      <c r="W86" s="766" t="str">
        <f t="shared" si="9"/>
        <v/>
      </c>
      <c r="X86" s="766" t="str">
        <f t="shared" si="10"/>
        <v/>
      </c>
    </row>
    <row r="87" spans="19:24">
      <c r="S87" s="6">
        <f t="shared" si="6"/>
        <v>83</v>
      </c>
      <c r="T87" s="766" t="str">
        <f t="shared" si="11"/>
        <v/>
      </c>
      <c r="U87" s="766" t="str">
        <f t="shared" si="12"/>
        <v/>
      </c>
      <c r="V87" s="766"/>
      <c r="W87" s="766" t="str">
        <f t="shared" si="9"/>
        <v/>
      </c>
      <c r="X87" s="766" t="str">
        <f t="shared" si="10"/>
        <v/>
      </c>
    </row>
    <row r="88" spans="19:24">
      <c r="S88" s="6">
        <f t="shared" si="6"/>
        <v>84</v>
      </c>
      <c r="T88" s="766" t="str">
        <f t="shared" si="11"/>
        <v/>
      </c>
      <c r="U88" s="766" t="str">
        <f t="shared" si="12"/>
        <v/>
      </c>
      <c r="V88" s="766"/>
      <c r="W88" s="766" t="str">
        <f t="shared" si="9"/>
        <v/>
      </c>
      <c r="X88" s="766" t="str">
        <f t="shared" si="10"/>
        <v/>
      </c>
    </row>
    <row r="89" spans="19:24">
      <c r="S89" s="6">
        <f t="shared" si="6"/>
        <v>85</v>
      </c>
      <c r="T89" s="766" t="str">
        <f t="shared" si="11"/>
        <v/>
      </c>
      <c r="U89" s="766" t="str">
        <f t="shared" si="12"/>
        <v/>
      </c>
      <c r="V89" s="766"/>
      <c r="W89" s="766" t="str">
        <f t="shared" si="9"/>
        <v/>
      </c>
      <c r="X89" s="766" t="str">
        <f t="shared" si="10"/>
        <v/>
      </c>
    </row>
    <row r="90" spans="19:24">
      <c r="S90" s="6">
        <f t="shared" si="6"/>
        <v>86</v>
      </c>
      <c r="T90" s="766" t="str">
        <f t="shared" si="11"/>
        <v/>
      </c>
      <c r="U90" s="766" t="str">
        <f t="shared" si="12"/>
        <v/>
      </c>
      <c r="V90" s="766"/>
      <c r="W90" s="766" t="str">
        <f t="shared" si="9"/>
        <v/>
      </c>
      <c r="X90" s="766" t="str">
        <f t="shared" si="10"/>
        <v/>
      </c>
    </row>
    <row r="91" spans="19:24">
      <c r="S91" s="6">
        <f t="shared" si="6"/>
        <v>87</v>
      </c>
      <c r="T91" s="766" t="str">
        <f t="shared" si="11"/>
        <v/>
      </c>
      <c r="U91" s="766" t="str">
        <f t="shared" si="12"/>
        <v/>
      </c>
      <c r="V91" s="766"/>
      <c r="W91" s="766" t="str">
        <f t="shared" si="9"/>
        <v/>
      </c>
      <c r="X91" s="766" t="str">
        <f t="shared" si="10"/>
        <v/>
      </c>
    </row>
    <row r="92" spans="19:24">
      <c r="S92" s="6">
        <f t="shared" si="6"/>
        <v>88</v>
      </c>
      <c r="T92" s="766" t="str">
        <f t="shared" si="11"/>
        <v/>
      </c>
      <c r="U92" s="766" t="str">
        <f t="shared" si="12"/>
        <v/>
      </c>
      <c r="V92" s="766"/>
      <c r="W92" s="766" t="str">
        <f t="shared" si="9"/>
        <v/>
      </c>
      <c r="X92" s="766" t="str">
        <f t="shared" si="10"/>
        <v/>
      </c>
    </row>
    <row r="93" spans="19:24">
      <c r="S93" s="6">
        <f t="shared" si="6"/>
        <v>89</v>
      </c>
      <c r="T93" s="766" t="str">
        <f t="shared" si="11"/>
        <v/>
      </c>
      <c r="U93" s="766" t="str">
        <f t="shared" si="12"/>
        <v/>
      </c>
      <c r="V93" s="766"/>
      <c r="W93" s="766" t="str">
        <f t="shared" si="9"/>
        <v/>
      </c>
      <c r="X93" s="766" t="str">
        <f t="shared" si="10"/>
        <v/>
      </c>
    </row>
    <row r="94" spans="19:24">
      <c r="S94" s="6">
        <f t="shared" si="6"/>
        <v>90</v>
      </c>
      <c r="T94" s="766" t="str">
        <f t="shared" si="11"/>
        <v/>
      </c>
      <c r="U94" s="766" t="str">
        <f t="shared" si="12"/>
        <v/>
      </c>
      <c r="V94" s="766"/>
      <c r="W94" s="766" t="str">
        <f t="shared" si="9"/>
        <v/>
      </c>
      <c r="X94" s="766" t="str">
        <f t="shared" si="10"/>
        <v/>
      </c>
    </row>
    <row r="95" spans="19:24">
      <c r="S95" s="6">
        <f t="shared" si="6"/>
        <v>91</v>
      </c>
      <c r="T95" s="766" t="str">
        <f t="shared" si="11"/>
        <v/>
      </c>
      <c r="U95" s="766" t="str">
        <f t="shared" si="12"/>
        <v/>
      </c>
      <c r="V95" s="766"/>
      <c r="W95" s="766" t="str">
        <f t="shared" si="9"/>
        <v/>
      </c>
      <c r="X95" s="766" t="str">
        <f t="shared" si="10"/>
        <v/>
      </c>
    </row>
    <row r="96" spans="19:24">
      <c r="S96" s="6">
        <f t="shared" si="6"/>
        <v>92</v>
      </c>
      <c r="T96" s="766" t="str">
        <f t="shared" si="11"/>
        <v/>
      </c>
      <c r="U96" s="766" t="str">
        <f t="shared" si="12"/>
        <v/>
      </c>
      <c r="W96" s="766" t="str">
        <f t="shared" si="9"/>
        <v/>
      </c>
      <c r="X96" s="766" t="str">
        <f t="shared" si="10"/>
        <v/>
      </c>
    </row>
    <row r="97" spans="19:24">
      <c r="S97" s="6">
        <f t="shared" si="6"/>
        <v>93</v>
      </c>
      <c r="T97" s="766" t="str">
        <f t="shared" si="11"/>
        <v/>
      </c>
      <c r="U97" s="766" t="str">
        <f t="shared" si="12"/>
        <v/>
      </c>
      <c r="W97" s="766" t="str">
        <f t="shared" si="9"/>
        <v/>
      </c>
      <c r="X97" s="766" t="str">
        <f t="shared" si="10"/>
        <v/>
      </c>
    </row>
    <row r="98" spans="19:24">
      <c r="S98" s="6">
        <f t="shared" si="6"/>
        <v>94</v>
      </c>
      <c r="T98" s="766" t="str">
        <f t="shared" si="11"/>
        <v/>
      </c>
      <c r="U98" s="766" t="str">
        <f t="shared" si="12"/>
        <v/>
      </c>
      <c r="W98" s="766" t="str">
        <f t="shared" si="9"/>
        <v/>
      </c>
      <c r="X98" s="766" t="str">
        <f t="shared" si="10"/>
        <v/>
      </c>
    </row>
    <row r="99" spans="19:24">
      <c r="S99" s="6">
        <f t="shared" si="6"/>
        <v>95</v>
      </c>
      <c r="T99" s="766" t="str">
        <f t="shared" si="11"/>
        <v/>
      </c>
      <c r="U99" s="766" t="str">
        <f t="shared" si="12"/>
        <v/>
      </c>
      <c r="W99" s="766" t="str">
        <f t="shared" si="9"/>
        <v/>
      </c>
      <c r="X99" s="766" t="str">
        <f t="shared" si="10"/>
        <v/>
      </c>
    </row>
    <row r="100" spans="19:24">
      <c r="S100" s="6">
        <f t="shared" si="6"/>
        <v>96</v>
      </c>
      <c r="T100" s="766" t="str">
        <f t="shared" si="11"/>
        <v/>
      </c>
      <c r="U100" s="766" t="str">
        <f t="shared" si="12"/>
        <v/>
      </c>
      <c r="W100" s="766" t="str">
        <f t="shared" si="9"/>
        <v/>
      </c>
      <c r="X100" s="766" t="str">
        <f t="shared" si="10"/>
        <v/>
      </c>
    </row>
    <row r="101" spans="19:24">
      <c r="S101" s="6">
        <f t="shared" si="6"/>
        <v>97</v>
      </c>
      <c r="T101" s="766" t="str">
        <f t="shared" si="11"/>
        <v/>
      </c>
      <c r="U101" s="766" t="str">
        <f t="shared" si="12"/>
        <v/>
      </c>
      <c r="W101" s="766" t="str">
        <f t="shared" si="9"/>
        <v/>
      </c>
      <c r="X101" s="766" t="str">
        <f t="shared" si="10"/>
        <v/>
      </c>
    </row>
    <row r="102" spans="19:24">
      <c r="S102" s="6">
        <f t="shared" si="6"/>
        <v>98</v>
      </c>
      <c r="T102" s="766" t="str">
        <f t="shared" si="11"/>
        <v/>
      </c>
      <c r="U102" s="766" t="str">
        <f t="shared" si="12"/>
        <v/>
      </c>
      <c r="W102" s="766" t="str">
        <f t="shared" si="9"/>
        <v/>
      </c>
      <c r="X102" s="766" t="str">
        <f t="shared" si="10"/>
        <v/>
      </c>
    </row>
    <row r="103" spans="19:24">
      <c r="S103" s="6">
        <f t="shared" si="6"/>
        <v>99</v>
      </c>
      <c r="T103" s="766" t="str">
        <f t="shared" si="11"/>
        <v/>
      </c>
      <c r="U103" s="766" t="str">
        <f t="shared" si="12"/>
        <v/>
      </c>
      <c r="W103" s="766" t="str">
        <f t="shared" si="9"/>
        <v/>
      </c>
      <c r="X103" s="766" t="str">
        <f t="shared" si="10"/>
        <v/>
      </c>
    </row>
    <row r="104" spans="19:24">
      <c r="S104" s="6">
        <f t="shared" si="6"/>
        <v>100</v>
      </c>
      <c r="T104" s="766" t="str">
        <f t="shared" si="11"/>
        <v/>
      </c>
      <c r="U104" s="766" t="str">
        <f t="shared" si="12"/>
        <v/>
      </c>
      <c r="W104" s="766" t="str">
        <f t="shared" si="9"/>
        <v/>
      </c>
      <c r="X104" s="766" t="str">
        <f t="shared" si="10"/>
        <v/>
      </c>
    </row>
    <row r="105" spans="19:24">
      <c r="S105" s="6">
        <f t="shared" si="6"/>
        <v>101</v>
      </c>
      <c r="T105" s="766" t="str">
        <f t="shared" si="11"/>
        <v/>
      </c>
      <c r="U105" s="766" t="str">
        <f t="shared" si="12"/>
        <v/>
      </c>
      <c r="W105" s="766" t="str">
        <f t="shared" si="9"/>
        <v/>
      </c>
      <c r="X105" s="766" t="str">
        <f t="shared" si="10"/>
        <v/>
      </c>
    </row>
    <row r="106" spans="19:24">
      <c r="S106" s="6">
        <f t="shared" si="6"/>
        <v>102</v>
      </c>
      <c r="T106" s="766" t="str">
        <f t="shared" si="11"/>
        <v/>
      </c>
      <c r="U106" s="766" t="str">
        <f t="shared" si="12"/>
        <v/>
      </c>
      <c r="W106" s="766" t="str">
        <f t="shared" si="9"/>
        <v/>
      </c>
      <c r="X106" s="766" t="str">
        <f t="shared" si="10"/>
        <v/>
      </c>
    </row>
    <row r="107" spans="19:24">
      <c r="S107" s="6">
        <f t="shared" si="6"/>
        <v>103</v>
      </c>
      <c r="T107" s="766" t="str">
        <f t="shared" si="11"/>
        <v/>
      </c>
      <c r="U107" s="766" t="str">
        <f t="shared" si="12"/>
        <v/>
      </c>
      <c r="W107" s="766" t="str">
        <f t="shared" si="9"/>
        <v/>
      </c>
      <c r="X107" s="766" t="str">
        <f t="shared" si="10"/>
        <v/>
      </c>
    </row>
    <row r="108" spans="19:24">
      <c r="S108" s="6">
        <f t="shared" si="6"/>
        <v>104</v>
      </c>
      <c r="T108" s="766" t="str">
        <f t="shared" si="11"/>
        <v/>
      </c>
      <c r="U108" s="766" t="str">
        <f t="shared" si="12"/>
        <v/>
      </c>
      <c r="W108" s="766" t="str">
        <f t="shared" si="9"/>
        <v/>
      </c>
      <c r="X108" s="766" t="str">
        <f t="shared" si="10"/>
        <v/>
      </c>
    </row>
    <row r="109" spans="19:24">
      <c r="S109" s="6">
        <f t="shared" si="6"/>
        <v>105</v>
      </c>
      <c r="T109" s="766" t="str">
        <f t="shared" si="11"/>
        <v/>
      </c>
      <c r="U109" s="766" t="str">
        <f t="shared" si="12"/>
        <v/>
      </c>
      <c r="W109" s="766" t="str">
        <f t="shared" si="9"/>
        <v/>
      </c>
      <c r="X109" s="766" t="str">
        <f t="shared" si="10"/>
        <v/>
      </c>
    </row>
    <row r="110" spans="19:24">
      <c r="S110" s="6">
        <f t="shared" si="6"/>
        <v>106</v>
      </c>
      <c r="T110" s="766" t="str">
        <f t="shared" si="11"/>
        <v/>
      </c>
      <c r="U110" s="766" t="str">
        <f t="shared" si="12"/>
        <v/>
      </c>
      <c r="W110" s="766" t="str">
        <f t="shared" si="9"/>
        <v/>
      </c>
      <c r="X110" s="766" t="str">
        <f t="shared" si="10"/>
        <v/>
      </c>
    </row>
    <row r="111" spans="19:24">
      <c r="S111" s="6">
        <f t="shared" si="6"/>
        <v>107</v>
      </c>
      <c r="T111" s="766" t="str">
        <f t="shared" si="11"/>
        <v/>
      </c>
      <c r="U111" s="766" t="str">
        <f t="shared" si="12"/>
        <v/>
      </c>
      <c r="W111" s="766" t="str">
        <f t="shared" si="9"/>
        <v/>
      </c>
      <c r="X111" s="766" t="str">
        <f t="shared" si="10"/>
        <v/>
      </c>
    </row>
    <row r="112" spans="19:24">
      <c r="S112" s="6">
        <f t="shared" si="6"/>
        <v>108</v>
      </c>
      <c r="T112" s="766" t="str">
        <f t="shared" si="11"/>
        <v/>
      </c>
      <c r="U112" s="766" t="str">
        <f t="shared" si="12"/>
        <v/>
      </c>
      <c r="W112" s="766" t="str">
        <f t="shared" si="9"/>
        <v/>
      </c>
      <c r="X112" s="766" t="str">
        <f t="shared" si="10"/>
        <v/>
      </c>
    </row>
    <row r="113" spans="19:24">
      <c r="S113" s="6">
        <f t="shared" si="6"/>
        <v>109</v>
      </c>
      <c r="T113" s="766" t="str">
        <f t="shared" si="11"/>
        <v/>
      </c>
      <c r="U113" s="766" t="str">
        <f t="shared" si="12"/>
        <v/>
      </c>
      <c r="W113" s="766" t="str">
        <f t="shared" si="9"/>
        <v/>
      </c>
      <c r="X113" s="766" t="str">
        <f t="shared" si="10"/>
        <v/>
      </c>
    </row>
    <row r="114" spans="19:24">
      <c r="S114" s="6">
        <f t="shared" ref="S114:S177" si="13">S113+1</f>
        <v>110</v>
      </c>
      <c r="T114" s="766" t="str">
        <f t="shared" si="11"/>
        <v/>
      </c>
      <c r="U114" s="766" t="str">
        <f t="shared" si="12"/>
        <v/>
      </c>
      <c r="W114" s="766" t="str">
        <f t="shared" si="9"/>
        <v/>
      </c>
      <c r="X114" s="766" t="str">
        <f t="shared" si="10"/>
        <v/>
      </c>
    </row>
    <row r="115" spans="19:24">
      <c r="S115" s="6">
        <f t="shared" si="13"/>
        <v>111</v>
      </c>
      <c r="T115" s="766" t="str">
        <f t="shared" si="11"/>
        <v/>
      </c>
      <c r="U115" s="766" t="str">
        <f t="shared" si="12"/>
        <v/>
      </c>
      <c r="W115" s="766" t="str">
        <f t="shared" si="9"/>
        <v/>
      </c>
      <c r="X115" s="766" t="str">
        <f t="shared" si="10"/>
        <v/>
      </c>
    </row>
    <row r="116" spans="19:24">
      <c r="S116" s="6">
        <f t="shared" si="13"/>
        <v>112</v>
      </c>
      <c r="T116" s="766" t="str">
        <f t="shared" si="11"/>
        <v/>
      </c>
      <c r="U116" s="766" t="str">
        <f t="shared" si="12"/>
        <v/>
      </c>
      <c r="W116" s="766" t="str">
        <f t="shared" si="9"/>
        <v/>
      </c>
      <c r="X116" s="766" t="str">
        <f t="shared" si="10"/>
        <v/>
      </c>
    </row>
    <row r="117" spans="19:24">
      <c r="S117" s="6">
        <f t="shared" si="13"/>
        <v>113</v>
      </c>
      <c r="T117" s="766" t="str">
        <f t="shared" si="11"/>
        <v/>
      </c>
      <c r="U117" s="766" t="str">
        <f t="shared" si="12"/>
        <v/>
      </c>
      <c r="W117" s="766" t="str">
        <f t="shared" si="9"/>
        <v/>
      </c>
      <c r="X117" s="766" t="str">
        <f t="shared" si="10"/>
        <v/>
      </c>
    </row>
    <row r="118" spans="19:24">
      <c r="S118" s="6">
        <f t="shared" si="13"/>
        <v>114</v>
      </c>
      <c r="T118" s="766" t="str">
        <f t="shared" si="11"/>
        <v/>
      </c>
      <c r="U118" s="766" t="str">
        <f t="shared" si="12"/>
        <v/>
      </c>
      <c r="W118" s="766" t="str">
        <f t="shared" si="9"/>
        <v/>
      </c>
      <c r="X118" s="766" t="str">
        <f t="shared" si="10"/>
        <v/>
      </c>
    </row>
    <row r="119" spans="19:24">
      <c r="S119" s="6">
        <f t="shared" si="13"/>
        <v>115</v>
      </c>
      <c r="T119" s="766" t="str">
        <f t="shared" si="11"/>
        <v/>
      </c>
      <c r="U119" s="766" t="str">
        <f t="shared" si="12"/>
        <v/>
      </c>
      <c r="W119" s="766" t="str">
        <f t="shared" si="9"/>
        <v/>
      </c>
      <c r="X119" s="766" t="str">
        <f t="shared" si="10"/>
        <v/>
      </c>
    </row>
    <row r="120" spans="19:24">
      <c r="S120" s="6">
        <f t="shared" si="13"/>
        <v>116</v>
      </c>
      <c r="T120" s="766" t="str">
        <f t="shared" si="11"/>
        <v/>
      </c>
      <c r="U120" s="766" t="str">
        <f t="shared" si="12"/>
        <v/>
      </c>
      <c r="W120" s="766" t="str">
        <f t="shared" si="9"/>
        <v/>
      </c>
      <c r="X120" s="766" t="str">
        <f t="shared" si="10"/>
        <v/>
      </c>
    </row>
    <row r="121" spans="19:24">
      <c r="S121" s="6">
        <f t="shared" si="13"/>
        <v>117</v>
      </c>
      <c r="T121" s="766" t="str">
        <f t="shared" si="11"/>
        <v/>
      </c>
      <c r="U121" s="766" t="str">
        <f t="shared" si="12"/>
        <v/>
      </c>
      <c r="W121" s="766" t="str">
        <f t="shared" si="9"/>
        <v/>
      </c>
      <c r="X121" s="766" t="str">
        <f t="shared" si="10"/>
        <v/>
      </c>
    </row>
    <row r="122" spans="19:24">
      <c r="S122" s="6">
        <f t="shared" si="13"/>
        <v>118</v>
      </c>
      <c r="T122" s="766" t="str">
        <f t="shared" si="11"/>
        <v/>
      </c>
      <c r="U122" s="766" t="str">
        <f t="shared" si="12"/>
        <v/>
      </c>
      <c r="W122" s="766" t="str">
        <f t="shared" si="9"/>
        <v/>
      </c>
      <c r="X122" s="766" t="str">
        <f t="shared" si="10"/>
        <v/>
      </c>
    </row>
    <row r="123" spans="19:24">
      <c r="S123" s="6">
        <f t="shared" si="13"/>
        <v>119</v>
      </c>
      <c r="T123" s="766" t="str">
        <f t="shared" si="11"/>
        <v/>
      </c>
      <c r="U123" s="766" t="str">
        <f t="shared" si="12"/>
        <v/>
      </c>
      <c r="W123" s="766" t="str">
        <f t="shared" si="9"/>
        <v/>
      </c>
      <c r="X123" s="766" t="str">
        <f t="shared" si="10"/>
        <v/>
      </c>
    </row>
    <row r="124" spans="19:24">
      <c r="S124" s="6">
        <f t="shared" si="13"/>
        <v>120</v>
      </c>
      <c r="T124" s="766" t="str">
        <f t="shared" si="11"/>
        <v/>
      </c>
      <c r="U124" s="766" t="str">
        <f t="shared" si="12"/>
        <v/>
      </c>
      <c r="W124" s="766" t="str">
        <f t="shared" si="9"/>
        <v/>
      </c>
      <c r="X124" s="766" t="str">
        <f t="shared" si="10"/>
        <v/>
      </c>
    </row>
    <row r="125" spans="19:24">
      <c r="S125" s="6">
        <f t="shared" si="13"/>
        <v>121</v>
      </c>
      <c r="T125" s="766" t="str">
        <f t="shared" si="11"/>
        <v/>
      </c>
      <c r="U125" s="766" t="str">
        <f t="shared" si="12"/>
        <v/>
      </c>
      <c r="W125" s="766" t="str">
        <f t="shared" si="9"/>
        <v/>
      </c>
      <c r="X125" s="766" t="str">
        <f t="shared" si="10"/>
        <v/>
      </c>
    </row>
    <row r="126" spans="19:24">
      <c r="S126" s="6">
        <f t="shared" si="13"/>
        <v>122</v>
      </c>
      <c r="T126" s="766" t="str">
        <f t="shared" si="11"/>
        <v/>
      </c>
      <c r="U126" s="766" t="str">
        <f t="shared" si="12"/>
        <v/>
      </c>
      <c r="W126" s="766" t="str">
        <f t="shared" si="9"/>
        <v/>
      </c>
      <c r="X126" s="766" t="str">
        <f t="shared" si="10"/>
        <v/>
      </c>
    </row>
    <row r="127" spans="19:24">
      <c r="S127" s="6">
        <f t="shared" si="13"/>
        <v>123</v>
      </c>
      <c r="T127" s="766" t="str">
        <f t="shared" si="11"/>
        <v/>
      </c>
      <c r="U127" s="766" t="str">
        <f t="shared" si="12"/>
        <v/>
      </c>
      <c r="W127" s="766" t="str">
        <f t="shared" si="9"/>
        <v/>
      </c>
      <c r="X127" s="766" t="str">
        <f t="shared" si="10"/>
        <v/>
      </c>
    </row>
    <row r="128" spans="19:24">
      <c r="S128" s="6">
        <f t="shared" si="13"/>
        <v>124</v>
      </c>
      <c r="T128" s="766" t="str">
        <f t="shared" si="11"/>
        <v/>
      </c>
      <c r="U128" s="766" t="str">
        <f t="shared" si="12"/>
        <v/>
      </c>
      <c r="W128" s="766" t="str">
        <f t="shared" si="9"/>
        <v/>
      </c>
      <c r="X128" s="766" t="str">
        <f t="shared" si="10"/>
        <v/>
      </c>
    </row>
    <row r="129" spans="19:24">
      <c r="S129" s="6">
        <f t="shared" si="13"/>
        <v>125</v>
      </c>
      <c r="T129" s="766" t="str">
        <f t="shared" si="11"/>
        <v/>
      </c>
      <c r="U129" s="766" t="str">
        <f t="shared" si="12"/>
        <v/>
      </c>
      <c r="W129" s="766" t="str">
        <f t="shared" si="9"/>
        <v/>
      </c>
      <c r="X129" s="766" t="str">
        <f t="shared" si="10"/>
        <v/>
      </c>
    </row>
    <row r="130" spans="19:24">
      <c r="S130" s="6">
        <f t="shared" si="13"/>
        <v>126</v>
      </c>
      <c r="T130" s="766" t="str">
        <f t="shared" si="11"/>
        <v/>
      </c>
      <c r="U130" s="766" t="str">
        <f t="shared" si="12"/>
        <v/>
      </c>
      <c r="W130" s="766" t="str">
        <f t="shared" si="9"/>
        <v/>
      </c>
      <c r="X130" s="766" t="str">
        <f t="shared" si="10"/>
        <v/>
      </c>
    </row>
    <row r="131" spans="19:24">
      <c r="S131" s="6">
        <f t="shared" si="13"/>
        <v>127</v>
      </c>
      <c r="T131" s="766" t="str">
        <f t="shared" si="11"/>
        <v/>
      </c>
      <c r="U131" s="766" t="str">
        <f t="shared" si="12"/>
        <v/>
      </c>
      <c r="W131" s="766" t="str">
        <f t="shared" si="9"/>
        <v/>
      </c>
      <c r="X131" s="766" t="str">
        <f t="shared" si="10"/>
        <v/>
      </c>
    </row>
    <row r="132" spans="19:24">
      <c r="S132" s="6">
        <f t="shared" si="13"/>
        <v>128</v>
      </c>
      <c r="T132" s="766" t="str">
        <f t="shared" si="11"/>
        <v/>
      </c>
      <c r="U132" s="766" t="str">
        <f t="shared" si="12"/>
        <v/>
      </c>
      <c r="W132" s="766" t="str">
        <f t="shared" si="9"/>
        <v/>
      </c>
      <c r="X132" s="766" t="str">
        <f t="shared" si="10"/>
        <v/>
      </c>
    </row>
    <row r="133" spans="19:24">
      <c r="S133" s="6">
        <f t="shared" si="13"/>
        <v>129</v>
      </c>
      <c r="T133" s="766" t="str">
        <f t="shared" si="11"/>
        <v/>
      </c>
      <c r="U133" s="766" t="str">
        <f t="shared" si="12"/>
        <v/>
      </c>
      <c r="W133" s="766" t="str">
        <f t="shared" si="9"/>
        <v/>
      </c>
      <c r="X133" s="766" t="str">
        <f t="shared" si="10"/>
        <v/>
      </c>
    </row>
    <row r="134" spans="19:24">
      <c r="S134" s="6">
        <f t="shared" si="13"/>
        <v>130</v>
      </c>
      <c r="T134" s="766" t="str">
        <f t="shared" si="11"/>
        <v/>
      </c>
      <c r="U134" s="766" t="str">
        <f t="shared" si="12"/>
        <v/>
      </c>
      <c r="W134" s="766" t="str">
        <f t="shared" ref="W134:W197" si="14">IF(ISERROR(SMALL($T$5:$T$754,S134)),"",SMALL($T$5:$T$754,S134))</f>
        <v/>
      </c>
      <c r="X134" s="766" t="str">
        <f t="shared" ref="X134:X197" si="15">VLOOKUP(W134,$T$5:$U$754,2,FALSE)</f>
        <v/>
      </c>
    </row>
    <row r="135" spans="19:24">
      <c r="S135" s="6">
        <f t="shared" si="13"/>
        <v>131</v>
      </c>
      <c r="T135" s="766" t="str">
        <f t="shared" si="11"/>
        <v/>
      </c>
      <c r="U135" s="766" t="str">
        <f t="shared" si="12"/>
        <v/>
      </c>
      <c r="W135" s="766" t="str">
        <f t="shared" si="14"/>
        <v/>
      </c>
      <c r="X135" s="766" t="str">
        <f t="shared" si="15"/>
        <v/>
      </c>
    </row>
    <row r="136" spans="19:24">
      <c r="S136" s="6">
        <f t="shared" si="13"/>
        <v>132</v>
      </c>
      <c r="T136" s="766" t="str">
        <f t="shared" si="11"/>
        <v/>
      </c>
      <c r="U136" s="766" t="str">
        <f t="shared" si="12"/>
        <v/>
      </c>
      <c r="W136" s="766" t="str">
        <f t="shared" si="14"/>
        <v/>
      </c>
      <c r="X136" s="766" t="str">
        <f t="shared" si="15"/>
        <v/>
      </c>
    </row>
    <row r="137" spans="19:24">
      <c r="S137" s="6">
        <f t="shared" si="13"/>
        <v>133</v>
      </c>
      <c r="T137" s="766" t="str">
        <f t="shared" si="11"/>
        <v/>
      </c>
      <c r="U137" s="766" t="str">
        <f t="shared" si="12"/>
        <v/>
      </c>
      <c r="W137" s="766" t="str">
        <f t="shared" si="14"/>
        <v/>
      </c>
      <c r="X137" s="766" t="str">
        <f t="shared" si="15"/>
        <v/>
      </c>
    </row>
    <row r="138" spans="19:24">
      <c r="S138" s="6">
        <f t="shared" si="13"/>
        <v>134</v>
      </c>
      <c r="T138" s="766" t="str">
        <f t="shared" si="11"/>
        <v/>
      </c>
      <c r="U138" s="766" t="str">
        <f t="shared" si="12"/>
        <v/>
      </c>
      <c r="W138" s="766" t="str">
        <f t="shared" si="14"/>
        <v/>
      </c>
      <c r="X138" s="766" t="str">
        <f t="shared" si="15"/>
        <v/>
      </c>
    </row>
    <row r="139" spans="19:24">
      <c r="S139" s="6">
        <f t="shared" si="13"/>
        <v>135</v>
      </c>
      <c r="T139" s="766" t="str">
        <f t="shared" si="11"/>
        <v/>
      </c>
      <c r="U139" s="766" t="str">
        <f t="shared" si="12"/>
        <v/>
      </c>
      <c r="W139" s="766" t="str">
        <f t="shared" si="14"/>
        <v/>
      </c>
      <c r="X139" s="766" t="str">
        <f t="shared" si="15"/>
        <v/>
      </c>
    </row>
    <row r="140" spans="19:24">
      <c r="S140" s="6">
        <v>136</v>
      </c>
      <c r="T140" s="766" t="str">
        <f t="shared" ref="T140:T151" si="16">AE65</f>
        <v/>
      </c>
      <c r="U140" s="766" t="str">
        <f t="shared" ref="U140:U151" si="17">AF65</f>
        <v/>
      </c>
      <c r="W140" s="766" t="str">
        <f t="shared" si="14"/>
        <v/>
      </c>
      <c r="X140" s="766" t="str">
        <f t="shared" si="15"/>
        <v/>
      </c>
    </row>
    <row r="141" spans="19:24">
      <c r="S141" s="6">
        <v>137</v>
      </c>
      <c r="T141" s="766" t="str">
        <f t="shared" si="16"/>
        <v/>
      </c>
      <c r="U141" s="766" t="str">
        <f t="shared" si="17"/>
        <v/>
      </c>
      <c r="W141" s="766" t="str">
        <f t="shared" si="14"/>
        <v/>
      </c>
      <c r="X141" s="766" t="str">
        <f t="shared" si="15"/>
        <v/>
      </c>
    </row>
    <row r="142" spans="19:24">
      <c r="S142" s="6">
        <v>138</v>
      </c>
      <c r="T142" s="766" t="str">
        <f t="shared" si="16"/>
        <v/>
      </c>
      <c r="U142" s="766" t="str">
        <f t="shared" si="17"/>
        <v/>
      </c>
      <c r="W142" s="766" t="str">
        <f t="shared" si="14"/>
        <v/>
      </c>
      <c r="X142" s="766" t="str">
        <f t="shared" si="15"/>
        <v/>
      </c>
    </row>
    <row r="143" spans="19:24">
      <c r="S143" s="6">
        <v>139</v>
      </c>
      <c r="T143" s="766" t="str">
        <f t="shared" si="16"/>
        <v/>
      </c>
      <c r="U143" s="766" t="str">
        <f t="shared" si="17"/>
        <v/>
      </c>
      <c r="W143" s="766" t="str">
        <f t="shared" si="14"/>
        <v/>
      </c>
      <c r="X143" s="766" t="str">
        <f t="shared" si="15"/>
        <v/>
      </c>
    </row>
    <row r="144" spans="19:24">
      <c r="S144" s="6">
        <v>140</v>
      </c>
      <c r="T144" s="766" t="str">
        <f t="shared" si="16"/>
        <v/>
      </c>
      <c r="U144" s="766" t="str">
        <f t="shared" si="17"/>
        <v/>
      </c>
      <c r="W144" s="766" t="str">
        <f t="shared" si="14"/>
        <v/>
      </c>
      <c r="X144" s="766" t="str">
        <f t="shared" si="15"/>
        <v/>
      </c>
    </row>
    <row r="145" spans="19:24">
      <c r="S145" s="6">
        <v>141</v>
      </c>
      <c r="T145" s="766" t="str">
        <f t="shared" si="16"/>
        <v/>
      </c>
      <c r="U145" s="766" t="str">
        <f t="shared" si="17"/>
        <v/>
      </c>
      <c r="W145" s="766" t="str">
        <f t="shared" si="14"/>
        <v/>
      </c>
      <c r="X145" s="766" t="str">
        <f t="shared" si="15"/>
        <v/>
      </c>
    </row>
    <row r="146" spans="19:24">
      <c r="S146" s="6">
        <v>142</v>
      </c>
      <c r="T146" s="766" t="str">
        <f t="shared" si="16"/>
        <v/>
      </c>
      <c r="U146" s="766" t="str">
        <f t="shared" si="17"/>
        <v/>
      </c>
      <c r="W146" s="766" t="str">
        <f t="shared" si="14"/>
        <v/>
      </c>
      <c r="X146" s="766" t="str">
        <f t="shared" si="15"/>
        <v/>
      </c>
    </row>
    <row r="147" spans="19:24">
      <c r="S147" s="6">
        <v>143</v>
      </c>
      <c r="T147" s="766" t="str">
        <f t="shared" si="16"/>
        <v/>
      </c>
      <c r="U147" s="766" t="str">
        <f t="shared" si="17"/>
        <v/>
      </c>
      <c r="W147" s="766" t="str">
        <f t="shared" si="14"/>
        <v/>
      </c>
      <c r="X147" s="766" t="str">
        <f t="shared" si="15"/>
        <v/>
      </c>
    </row>
    <row r="148" spans="19:24">
      <c r="S148" s="6">
        <v>144</v>
      </c>
      <c r="T148" s="766" t="str">
        <f t="shared" si="16"/>
        <v/>
      </c>
      <c r="U148" s="766" t="str">
        <f t="shared" si="17"/>
        <v/>
      </c>
      <c r="W148" s="766" t="str">
        <f t="shared" si="14"/>
        <v/>
      </c>
      <c r="X148" s="766" t="str">
        <f t="shared" si="15"/>
        <v/>
      </c>
    </row>
    <row r="149" spans="19:24">
      <c r="S149" s="6">
        <f t="shared" si="13"/>
        <v>145</v>
      </c>
      <c r="T149" s="766" t="str">
        <f t="shared" si="16"/>
        <v/>
      </c>
      <c r="U149" s="766" t="str">
        <f t="shared" si="17"/>
        <v/>
      </c>
      <c r="W149" s="766" t="str">
        <f t="shared" si="14"/>
        <v/>
      </c>
      <c r="X149" s="766" t="str">
        <f t="shared" si="15"/>
        <v/>
      </c>
    </row>
    <row r="150" spans="19:24">
      <c r="S150" s="6">
        <f t="shared" si="13"/>
        <v>146</v>
      </c>
      <c r="T150" s="766" t="str">
        <f t="shared" si="16"/>
        <v/>
      </c>
      <c r="U150" s="766" t="str">
        <f t="shared" si="17"/>
        <v/>
      </c>
      <c r="W150" s="766" t="str">
        <f t="shared" si="14"/>
        <v/>
      </c>
      <c r="X150" s="766" t="str">
        <f t="shared" si="15"/>
        <v/>
      </c>
    </row>
    <row r="151" spans="19:24">
      <c r="S151" s="6">
        <f t="shared" si="13"/>
        <v>147</v>
      </c>
      <c r="T151" s="766" t="str">
        <f t="shared" si="16"/>
        <v/>
      </c>
      <c r="U151" s="766" t="str">
        <f t="shared" si="17"/>
        <v/>
      </c>
      <c r="W151" s="766" t="str">
        <f t="shared" si="14"/>
        <v/>
      </c>
      <c r="X151" s="766" t="str">
        <f t="shared" si="15"/>
        <v/>
      </c>
    </row>
    <row r="152" spans="19:24">
      <c r="S152" s="6">
        <f t="shared" si="13"/>
        <v>148</v>
      </c>
      <c r="T152" s="766" t="str">
        <f t="shared" ref="T152:U154" si="18">AE77</f>
        <v/>
      </c>
      <c r="U152" s="766" t="str">
        <f t="shared" si="18"/>
        <v/>
      </c>
      <c r="W152" s="766" t="str">
        <f t="shared" si="14"/>
        <v/>
      </c>
      <c r="X152" s="766" t="str">
        <f t="shared" si="15"/>
        <v/>
      </c>
    </row>
    <row r="153" spans="19:24">
      <c r="S153" s="6">
        <f t="shared" si="13"/>
        <v>149</v>
      </c>
      <c r="T153" s="766" t="str">
        <f t="shared" si="18"/>
        <v/>
      </c>
      <c r="U153" s="766" t="str">
        <f t="shared" si="18"/>
        <v/>
      </c>
      <c r="W153" s="766" t="str">
        <f t="shared" si="14"/>
        <v/>
      </c>
      <c r="X153" s="766" t="str">
        <f t="shared" si="15"/>
        <v/>
      </c>
    </row>
    <row r="154" spans="19:24">
      <c r="S154" s="6">
        <f t="shared" si="13"/>
        <v>150</v>
      </c>
      <c r="T154" s="766" t="str">
        <f t="shared" si="18"/>
        <v/>
      </c>
      <c r="U154" s="766" t="str">
        <f t="shared" si="18"/>
        <v/>
      </c>
      <c r="W154" s="766" t="str">
        <f t="shared" si="14"/>
        <v/>
      </c>
      <c r="X154" s="766" t="str">
        <f t="shared" si="15"/>
        <v/>
      </c>
    </row>
    <row r="155" spans="19:24">
      <c r="S155" s="6">
        <f t="shared" si="13"/>
        <v>151</v>
      </c>
      <c r="T155" s="766" t="str">
        <f>AI5</f>
        <v/>
      </c>
      <c r="U155" s="766" t="str">
        <f>AJ5</f>
        <v/>
      </c>
      <c r="W155" s="766" t="str">
        <f t="shared" si="14"/>
        <v/>
      </c>
      <c r="X155" s="766" t="str">
        <f t="shared" si="15"/>
        <v/>
      </c>
    </row>
    <row r="156" spans="19:24">
      <c r="S156" s="6">
        <f t="shared" si="13"/>
        <v>152</v>
      </c>
      <c r="T156" s="766" t="str">
        <f t="shared" ref="T156:T203" si="19">AI6</f>
        <v/>
      </c>
      <c r="U156" s="766" t="str">
        <f t="shared" ref="U156:U213" si="20">AJ6</f>
        <v/>
      </c>
      <c r="W156" s="766" t="str">
        <f t="shared" si="14"/>
        <v/>
      </c>
      <c r="X156" s="766" t="str">
        <f t="shared" si="15"/>
        <v/>
      </c>
    </row>
    <row r="157" spans="19:24">
      <c r="S157" s="6">
        <f t="shared" si="13"/>
        <v>153</v>
      </c>
      <c r="T157" s="766" t="str">
        <f t="shared" si="19"/>
        <v/>
      </c>
      <c r="U157" s="766" t="str">
        <f t="shared" si="20"/>
        <v/>
      </c>
      <c r="W157" s="766" t="str">
        <f t="shared" si="14"/>
        <v/>
      </c>
      <c r="X157" s="766" t="str">
        <f t="shared" si="15"/>
        <v/>
      </c>
    </row>
    <row r="158" spans="19:24">
      <c r="S158" s="6">
        <f t="shared" si="13"/>
        <v>154</v>
      </c>
      <c r="T158" s="766" t="str">
        <f t="shared" si="19"/>
        <v/>
      </c>
      <c r="U158" s="766" t="str">
        <f t="shared" si="20"/>
        <v/>
      </c>
      <c r="W158" s="766" t="str">
        <f t="shared" si="14"/>
        <v/>
      </c>
      <c r="X158" s="766" t="str">
        <f t="shared" si="15"/>
        <v/>
      </c>
    </row>
    <row r="159" spans="19:24">
      <c r="S159" s="6">
        <f t="shared" si="13"/>
        <v>155</v>
      </c>
      <c r="T159" s="766" t="str">
        <f t="shared" si="19"/>
        <v/>
      </c>
      <c r="U159" s="766" t="str">
        <f t="shared" si="20"/>
        <v/>
      </c>
      <c r="W159" s="766" t="str">
        <f t="shared" si="14"/>
        <v/>
      </c>
      <c r="X159" s="766" t="str">
        <f t="shared" si="15"/>
        <v/>
      </c>
    </row>
    <row r="160" spans="19:24">
      <c r="S160" s="6">
        <f t="shared" si="13"/>
        <v>156</v>
      </c>
      <c r="T160" s="766" t="str">
        <f t="shared" si="19"/>
        <v/>
      </c>
      <c r="U160" s="766" t="str">
        <f t="shared" si="20"/>
        <v/>
      </c>
      <c r="W160" s="766" t="str">
        <f t="shared" si="14"/>
        <v/>
      </c>
      <c r="X160" s="766" t="str">
        <f t="shared" si="15"/>
        <v/>
      </c>
    </row>
    <row r="161" spans="19:24">
      <c r="S161" s="6">
        <f t="shared" si="13"/>
        <v>157</v>
      </c>
      <c r="T161" s="766" t="str">
        <f t="shared" si="19"/>
        <v/>
      </c>
      <c r="U161" s="766" t="str">
        <f t="shared" si="20"/>
        <v/>
      </c>
      <c r="W161" s="766" t="str">
        <f t="shared" si="14"/>
        <v/>
      </c>
      <c r="X161" s="766" t="str">
        <f t="shared" si="15"/>
        <v/>
      </c>
    </row>
    <row r="162" spans="19:24">
      <c r="S162" s="6">
        <f t="shared" si="13"/>
        <v>158</v>
      </c>
      <c r="T162" s="766" t="str">
        <f t="shared" si="19"/>
        <v/>
      </c>
      <c r="U162" s="766" t="str">
        <f t="shared" si="20"/>
        <v/>
      </c>
      <c r="W162" s="766" t="str">
        <f t="shared" si="14"/>
        <v/>
      </c>
      <c r="X162" s="766" t="str">
        <f t="shared" si="15"/>
        <v/>
      </c>
    </row>
    <row r="163" spans="19:24">
      <c r="S163" s="6">
        <f t="shared" si="13"/>
        <v>159</v>
      </c>
      <c r="T163" s="766" t="str">
        <f t="shared" si="19"/>
        <v/>
      </c>
      <c r="U163" s="766" t="str">
        <f t="shared" si="20"/>
        <v/>
      </c>
      <c r="W163" s="766" t="str">
        <f t="shared" si="14"/>
        <v/>
      </c>
      <c r="X163" s="766" t="str">
        <f t="shared" si="15"/>
        <v/>
      </c>
    </row>
    <row r="164" spans="19:24">
      <c r="S164" s="6">
        <f t="shared" si="13"/>
        <v>160</v>
      </c>
      <c r="T164" s="766" t="str">
        <f t="shared" si="19"/>
        <v/>
      </c>
      <c r="U164" s="766" t="str">
        <f t="shared" si="20"/>
        <v/>
      </c>
      <c r="W164" s="766" t="str">
        <f t="shared" si="14"/>
        <v/>
      </c>
      <c r="X164" s="766" t="str">
        <f t="shared" si="15"/>
        <v/>
      </c>
    </row>
    <row r="165" spans="19:24">
      <c r="S165" s="6">
        <f t="shared" si="13"/>
        <v>161</v>
      </c>
      <c r="T165" s="766" t="str">
        <f t="shared" si="19"/>
        <v/>
      </c>
      <c r="U165" s="766" t="str">
        <f t="shared" si="20"/>
        <v/>
      </c>
      <c r="W165" s="766" t="str">
        <f t="shared" si="14"/>
        <v/>
      </c>
      <c r="X165" s="766" t="str">
        <f t="shared" si="15"/>
        <v/>
      </c>
    </row>
    <row r="166" spans="19:24">
      <c r="S166" s="6">
        <f t="shared" si="13"/>
        <v>162</v>
      </c>
      <c r="T166" s="766" t="str">
        <f t="shared" si="19"/>
        <v/>
      </c>
      <c r="U166" s="766" t="str">
        <f t="shared" si="20"/>
        <v/>
      </c>
      <c r="W166" s="766" t="str">
        <f t="shared" si="14"/>
        <v/>
      </c>
      <c r="X166" s="766" t="str">
        <f t="shared" si="15"/>
        <v/>
      </c>
    </row>
    <row r="167" spans="19:24">
      <c r="S167" s="6">
        <f t="shared" si="13"/>
        <v>163</v>
      </c>
      <c r="T167" s="766" t="str">
        <f t="shared" si="19"/>
        <v/>
      </c>
      <c r="U167" s="766" t="str">
        <f t="shared" si="20"/>
        <v/>
      </c>
      <c r="W167" s="766" t="str">
        <f t="shared" si="14"/>
        <v/>
      </c>
      <c r="X167" s="766" t="str">
        <f t="shared" si="15"/>
        <v/>
      </c>
    </row>
    <row r="168" spans="19:24">
      <c r="S168" s="6">
        <f t="shared" si="13"/>
        <v>164</v>
      </c>
      <c r="T168" s="766" t="str">
        <f t="shared" si="19"/>
        <v/>
      </c>
      <c r="U168" s="766" t="str">
        <f t="shared" si="20"/>
        <v/>
      </c>
      <c r="W168" s="766" t="str">
        <f t="shared" si="14"/>
        <v/>
      </c>
      <c r="X168" s="766" t="str">
        <f t="shared" si="15"/>
        <v/>
      </c>
    </row>
    <row r="169" spans="19:24">
      <c r="S169" s="6">
        <f t="shared" si="13"/>
        <v>165</v>
      </c>
      <c r="T169" s="766" t="str">
        <f t="shared" si="19"/>
        <v/>
      </c>
      <c r="U169" s="766" t="str">
        <f t="shared" si="20"/>
        <v/>
      </c>
      <c r="W169" s="766" t="str">
        <f t="shared" si="14"/>
        <v/>
      </c>
      <c r="X169" s="766" t="str">
        <f t="shared" si="15"/>
        <v/>
      </c>
    </row>
    <row r="170" spans="19:24">
      <c r="S170" s="6">
        <f t="shared" si="13"/>
        <v>166</v>
      </c>
      <c r="T170" s="766" t="str">
        <f t="shared" si="19"/>
        <v/>
      </c>
      <c r="U170" s="766" t="str">
        <f t="shared" si="20"/>
        <v/>
      </c>
      <c r="W170" s="766" t="str">
        <f t="shared" si="14"/>
        <v/>
      </c>
      <c r="X170" s="766" t="str">
        <f t="shared" si="15"/>
        <v/>
      </c>
    </row>
    <row r="171" spans="19:24">
      <c r="S171" s="6">
        <f t="shared" si="13"/>
        <v>167</v>
      </c>
      <c r="T171" s="766" t="str">
        <f>AI21</f>
        <v/>
      </c>
      <c r="U171" s="766" t="str">
        <f>AJ21</f>
        <v/>
      </c>
      <c r="W171" s="766" t="str">
        <f t="shared" si="14"/>
        <v/>
      </c>
      <c r="X171" s="766" t="str">
        <f t="shared" si="15"/>
        <v/>
      </c>
    </row>
    <row r="172" spans="19:24">
      <c r="S172" s="6">
        <f t="shared" si="13"/>
        <v>168</v>
      </c>
      <c r="T172" s="766" t="str">
        <f t="shared" si="19"/>
        <v/>
      </c>
      <c r="U172" s="766" t="str">
        <f t="shared" si="20"/>
        <v/>
      </c>
      <c r="W172" s="766" t="str">
        <f t="shared" si="14"/>
        <v/>
      </c>
      <c r="X172" s="766" t="str">
        <f t="shared" si="15"/>
        <v/>
      </c>
    </row>
    <row r="173" spans="19:24">
      <c r="S173" s="6">
        <f t="shared" si="13"/>
        <v>169</v>
      </c>
      <c r="T173" s="766" t="str">
        <f t="shared" si="19"/>
        <v/>
      </c>
      <c r="U173" s="766" t="str">
        <f t="shared" si="20"/>
        <v/>
      </c>
      <c r="W173" s="766" t="str">
        <f t="shared" si="14"/>
        <v/>
      </c>
      <c r="X173" s="766" t="str">
        <f t="shared" si="15"/>
        <v/>
      </c>
    </row>
    <row r="174" spans="19:24">
      <c r="S174" s="6">
        <f t="shared" si="13"/>
        <v>170</v>
      </c>
      <c r="T174" s="766" t="str">
        <f t="shared" si="19"/>
        <v/>
      </c>
      <c r="U174" s="766" t="str">
        <f t="shared" si="20"/>
        <v/>
      </c>
      <c r="W174" s="766" t="str">
        <f t="shared" si="14"/>
        <v/>
      </c>
      <c r="X174" s="766" t="str">
        <f t="shared" si="15"/>
        <v/>
      </c>
    </row>
    <row r="175" spans="19:24">
      <c r="S175" s="6">
        <f t="shared" si="13"/>
        <v>171</v>
      </c>
      <c r="T175" s="766" t="str">
        <f t="shared" si="19"/>
        <v/>
      </c>
      <c r="U175" s="766" t="str">
        <f t="shared" si="20"/>
        <v/>
      </c>
      <c r="W175" s="766" t="str">
        <f t="shared" si="14"/>
        <v/>
      </c>
      <c r="X175" s="766" t="str">
        <f t="shared" si="15"/>
        <v/>
      </c>
    </row>
    <row r="176" spans="19:24">
      <c r="S176" s="6">
        <f t="shared" si="13"/>
        <v>172</v>
      </c>
      <c r="T176" s="766" t="str">
        <f t="shared" si="19"/>
        <v/>
      </c>
      <c r="U176" s="766" t="str">
        <f t="shared" si="20"/>
        <v/>
      </c>
      <c r="W176" s="766" t="str">
        <f t="shared" si="14"/>
        <v/>
      </c>
      <c r="X176" s="766" t="str">
        <f t="shared" si="15"/>
        <v/>
      </c>
    </row>
    <row r="177" spans="19:24">
      <c r="S177" s="6">
        <f t="shared" si="13"/>
        <v>173</v>
      </c>
      <c r="T177" s="766" t="str">
        <f t="shared" si="19"/>
        <v/>
      </c>
      <c r="U177" s="766" t="str">
        <f t="shared" si="20"/>
        <v/>
      </c>
      <c r="W177" s="766" t="str">
        <f t="shared" si="14"/>
        <v/>
      </c>
      <c r="X177" s="766" t="str">
        <f t="shared" si="15"/>
        <v/>
      </c>
    </row>
    <row r="178" spans="19:24">
      <c r="S178" s="6">
        <f t="shared" ref="S178:S241" si="21">S177+1</f>
        <v>174</v>
      </c>
      <c r="T178" s="766" t="str">
        <f t="shared" si="19"/>
        <v/>
      </c>
      <c r="U178" s="766" t="str">
        <f t="shared" si="20"/>
        <v/>
      </c>
      <c r="W178" s="766" t="str">
        <f t="shared" si="14"/>
        <v/>
      </c>
      <c r="X178" s="766" t="str">
        <f t="shared" si="15"/>
        <v/>
      </c>
    </row>
    <row r="179" spans="19:24">
      <c r="S179" s="6">
        <f t="shared" si="21"/>
        <v>175</v>
      </c>
      <c r="T179" s="766" t="str">
        <f t="shared" si="19"/>
        <v/>
      </c>
      <c r="U179" s="766" t="str">
        <f t="shared" si="20"/>
        <v/>
      </c>
      <c r="W179" s="766" t="str">
        <f t="shared" si="14"/>
        <v/>
      </c>
      <c r="X179" s="766" t="str">
        <f t="shared" si="15"/>
        <v/>
      </c>
    </row>
    <row r="180" spans="19:24">
      <c r="S180" s="6">
        <f t="shared" si="21"/>
        <v>176</v>
      </c>
      <c r="T180" s="766" t="str">
        <f t="shared" si="19"/>
        <v/>
      </c>
      <c r="U180" s="766" t="str">
        <f t="shared" si="20"/>
        <v/>
      </c>
      <c r="W180" s="766" t="str">
        <f t="shared" si="14"/>
        <v/>
      </c>
      <c r="X180" s="766" t="str">
        <f t="shared" si="15"/>
        <v/>
      </c>
    </row>
    <row r="181" spans="19:24">
      <c r="S181" s="6">
        <f t="shared" si="21"/>
        <v>177</v>
      </c>
      <c r="T181" s="766" t="str">
        <f t="shared" si="19"/>
        <v/>
      </c>
      <c r="U181" s="766" t="str">
        <f t="shared" si="20"/>
        <v/>
      </c>
      <c r="W181" s="766" t="str">
        <f t="shared" si="14"/>
        <v/>
      </c>
      <c r="X181" s="766" t="str">
        <f t="shared" si="15"/>
        <v/>
      </c>
    </row>
    <row r="182" spans="19:24">
      <c r="S182" s="6">
        <f t="shared" si="21"/>
        <v>178</v>
      </c>
      <c r="T182" s="766" t="str">
        <f t="shared" si="19"/>
        <v/>
      </c>
      <c r="U182" s="766" t="str">
        <f t="shared" si="20"/>
        <v/>
      </c>
      <c r="W182" s="766" t="str">
        <f t="shared" si="14"/>
        <v/>
      </c>
      <c r="X182" s="766" t="str">
        <f t="shared" si="15"/>
        <v/>
      </c>
    </row>
    <row r="183" spans="19:24">
      <c r="S183" s="6">
        <f t="shared" si="21"/>
        <v>179</v>
      </c>
      <c r="T183" s="766" t="str">
        <f t="shared" si="19"/>
        <v/>
      </c>
      <c r="U183" s="766" t="str">
        <f t="shared" si="20"/>
        <v/>
      </c>
      <c r="W183" s="766" t="str">
        <f t="shared" si="14"/>
        <v/>
      </c>
      <c r="X183" s="766" t="str">
        <f t="shared" si="15"/>
        <v/>
      </c>
    </row>
    <row r="184" spans="19:24">
      <c r="S184" s="6">
        <f t="shared" si="21"/>
        <v>180</v>
      </c>
      <c r="T184" s="766" t="str">
        <f t="shared" si="19"/>
        <v/>
      </c>
      <c r="U184" s="766" t="str">
        <f t="shared" si="20"/>
        <v/>
      </c>
      <c r="W184" s="766" t="str">
        <f t="shared" si="14"/>
        <v/>
      </c>
      <c r="X184" s="766" t="str">
        <f t="shared" si="15"/>
        <v/>
      </c>
    </row>
    <row r="185" spans="19:24">
      <c r="S185" s="6">
        <f t="shared" si="21"/>
        <v>181</v>
      </c>
      <c r="T185" s="766" t="str">
        <f t="shared" si="19"/>
        <v/>
      </c>
      <c r="U185" s="766" t="str">
        <f t="shared" si="20"/>
        <v/>
      </c>
      <c r="W185" s="766" t="str">
        <f t="shared" si="14"/>
        <v/>
      </c>
      <c r="X185" s="766" t="str">
        <f t="shared" si="15"/>
        <v/>
      </c>
    </row>
    <row r="186" spans="19:24">
      <c r="S186" s="6">
        <f t="shared" si="21"/>
        <v>182</v>
      </c>
      <c r="T186" s="766" t="str">
        <f t="shared" si="19"/>
        <v/>
      </c>
      <c r="U186" s="766" t="str">
        <f t="shared" si="20"/>
        <v/>
      </c>
      <c r="W186" s="766" t="str">
        <f t="shared" si="14"/>
        <v/>
      </c>
      <c r="X186" s="766" t="str">
        <f t="shared" si="15"/>
        <v/>
      </c>
    </row>
    <row r="187" spans="19:24">
      <c r="S187" s="6">
        <f t="shared" si="21"/>
        <v>183</v>
      </c>
      <c r="T187" s="766" t="str">
        <f t="shared" si="19"/>
        <v/>
      </c>
      <c r="U187" s="766" t="str">
        <f t="shared" si="20"/>
        <v/>
      </c>
      <c r="W187" s="766" t="str">
        <f t="shared" si="14"/>
        <v/>
      </c>
      <c r="X187" s="766" t="str">
        <f t="shared" si="15"/>
        <v/>
      </c>
    </row>
    <row r="188" spans="19:24">
      <c r="S188" s="6">
        <f t="shared" si="21"/>
        <v>184</v>
      </c>
      <c r="T188" s="766" t="str">
        <f t="shared" si="19"/>
        <v/>
      </c>
      <c r="U188" s="766" t="str">
        <f t="shared" si="20"/>
        <v/>
      </c>
      <c r="W188" s="766" t="str">
        <f t="shared" si="14"/>
        <v/>
      </c>
      <c r="X188" s="766" t="str">
        <f t="shared" si="15"/>
        <v/>
      </c>
    </row>
    <row r="189" spans="19:24">
      <c r="S189" s="6">
        <f t="shared" si="21"/>
        <v>185</v>
      </c>
      <c r="T189" s="766" t="str">
        <f t="shared" si="19"/>
        <v/>
      </c>
      <c r="U189" s="766" t="str">
        <f t="shared" si="20"/>
        <v/>
      </c>
      <c r="W189" s="766" t="str">
        <f t="shared" si="14"/>
        <v/>
      </c>
      <c r="X189" s="766" t="str">
        <f t="shared" si="15"/>
        <v/>
      </c>
    </row>
    <row r="190" spans="19:24">
      <c r="S190" s="6">
        <f t="shared" si="21"/>
        <v>186</v>
      </c>
      <c r="T190" s="766" t="str">
        <f t="shared" si="19"/>
        <v/>
      </c>
      <c r="U190" s="766" t="str">
        <f t="shared" si="20"/>
        <v/>
      </c>
      <c r="W190" s="766" t="str">
        <f t="shared" si="14"/>
        <v/>
      </c>
      <c r="X190" s="766" t="str">
        <f t="shared" si="15"/>
        <v/>
      </c>
    </row>
    <row r="191" spans="19:24">
      <c r="S191" s="6">
        <f t="shared" si="21"/>
        <v>187</v>
      </c>
      <c r="T191" s="766" t="str">
        <f t="shared" si="19"/>
        <v/>
      </c>
      <c r="U191" s="766" t="str">
        <f t="shared" si="20"/>
        <v/>
      </c>
      <c r="W191" s="766" t="str">
        <f t="shared" si="14"/>
        <v/>
      </c>
      <c r="X191" s="766" t="str">
        <f t="shared" si="15"/>
        <v/>
      </c>
    </row>
    <row r="192" spans="19:24">
      <c r="S192" s="6">
        <f t="shared" si="21"/>
        <v>188</v>
      </c>
      <c r="T192" s="766" t="str">
        <f t="shared" si="19"/>
        <v/>
      </c>
      <c r="U192" s="766" t="str">
        <f t="shared" si="20"/>
        <v/>
      </c>
      <c r="W192" s="766" t="str">
        <f t="shared" si="14"/>
        <v/>
      </c>
      <c r="X192" s="766" t="str">
        <f t="shared" si="15"/>
        <v/>
      </c>
    </row>
    <row r="193" spans="19:24">
      <c r="S193" s="6">
        <f t="shared" si="21"/>
        <v>189</v>
      </c>
      <c r="T193" s="766" t="str">
        <f t="shared" si="19"/>
        <v/>
      </c>
      <c r="U193" s="766" t="str">
        <f t="shared" si="20"/>
        <v/>
      </c>
      <c r="W193" s="766" t="str">
        <f t="shared" si="14"/>
        <v/>
      </c>
      <c r="X193" s="766" t="str">
        <f t="shared" si="15"/>
        <v/>
      </c>
    </row>
    <row r="194" spans="19:24">
      <c r="S194" s="6">
        <f t="shared" si="21"/>
        <v>190</v>
      </c>
      <c r="T194" s="766" t="str">
        <f t="shared" si="19"/>
        <v/>
      </c>
      <c r="U194" s="766" t="str">
        <f t="shared" si="20"/>
        <v/>
      </c>
      <c r="W194" s="766" t="str">
        <f t="shared" si="14"/>
        <v/>
      </c>
      <c r="X194" s="766" t="str">
        <f t="shared" si="15"/>
        <v/>
      </c>
    </row>
    <row r="195" spans="19:24">
      <c r="S195" s="6">
        <f t="shared" si="21"/>
        <v>191</v>
      </c>
      <c r="T195" s="766" t="str">
        <f t="shared" si="19"/>
        <v/>
      </c>
      <c r="U195" s="766" t="str">
        <f t="shared" si="20"/>
        <v/>
      </c>
      <c r="W195" s="766" t="str">
        <f t="shared" si="14"/>
        <v/>
      </c>
      <c r="X195" s="766" t="str">
        <f t="shared" si="15"/>
        <v/>
      </c>
    </row>
    <row r="196" spans="19:24">
      <c r="S196" s="6">
        <f t="shared" si="21"/>
        <v>192</v>
      </c>
      <c r="T196" s="766" t="str">
        <f t="shared" si="19"/>
        <v/>
      </c>
      <c r="U196" s="766" t="str">
        <f t="shared" si="20"/>
        <v/>
      </c>
      <c r="W196" s="766" t="str">
        <f t="shared" si="14"/>
        <v/>
      </c>
      <c r="X196" s="766" t="str">
        <f t="shared" si="15"/>
        <v/>
      </c>
    </row>
    <row r="197" spans="19:24">
      <c r="S197" s="6">
        <f t="shared" si="21"/>
        <v>193</v>
      </c>
      <c r="T197" s="766" t="str">
        <f t="shared" si="19"/>
        <v/>
      </c>
      <c r="U197" s="766" t="str">
        <f t="shared" si="20"/>
        <v/>
      </c>
      <c r="W197" s="766" t="str">
        <f t="shared" si="14"/>
        <v/>
      </c>
      <c r="X197" s="766" t="str">
        <f t="shared" si="15"/>
        <v/>
      </c>
    </row>
    <row r="198" spans="19:24">
      <c r="S198" s="6">
        <f t="shared" si="21"/>
        <v>194</v>
      </c>
      <c r="T198" s="766" t="str">
        <f t="shared" si="19"/>
        <v/>
      </c>
      <c r="U198" s="766" t="str">
        <f t="shared" si="20"/>
        <v/>
      </c>
      <c r="W198" s="766" t="str">
        <f t="shared" ref="W198:W261" si="22">IF(ISERROR(SMALL($T$5:$T$754,S198)),"",SMALL($T$5:$T$754,S198))</f>
        <v/>
      </c>
      <c r="X198" s="766" t="str">
        <f t="shared" ref="X198:X261" si="23">VLOOKUP(W198,$T$5:$U$754,2,FALSE)</f>
        <v/>
      </c>
    </row>
    <row r="199" spans="19:24">
      <c r="S199" s="6">
        <f t="shared" si="21"/>
        <v>195</v>
      </c>
      <c r="T199" s="766" t="str">
        <f t="shared" si="19"/>
        <v/>
      </c>
      <c r="U199" s="766" t="str">
        <f t="shared" si="20"/>
        <v/>
      </c>
      <c r="W199" s="766" t="str">
        <f t="shared" si="22"/>
        <v/>
      </c>
      <c r="X199" s="766" t="str">
        <f t="shared" si="23"/>
        <v/>
      </c>
    </row>
    <row r="200" spans="19:24">
      <c r="S200" s="6">
        <f t="shared" si="21"/>
        <v>196</v>
      </c>
      <c r="T200" s="766" t="str">
        <f t="shared" si="19"/>
        <v/>
      </c>
      <c r="U200" s="766" t="str">
        <f t="shared" si="20"/>
        <v/>
      </c>
      <c r="W200" s="766" t="str">
        <f t="shared" si="22"/>
        <v/>
      </c>
      <c r="X200" s="766" t="str">
        <f t="shared" si="23"/>
        <v/>
      </c>
    </row>
    <row r="201" spans="19:24">
      <c r="S201" s="6">
        <f t="shared" si="21"/>
        <v>197</v>
      </c>
      <c r="T201" s="766" t="str">
        <f t="shared" si="19"/>
        <v/>
      </c>
      <c r="U201" s="766" t="str">
        <f t="shared" si="20"/>
        <v/>
      </c>
      <c r="W201" s="766" t="str">
        <f t="shared" si="22"/>
        <v/>
      </c>
      <c r="X201" s="766" t="str">
        <f t="shared" si="23"/>
        <v/>
      </c>
    </row>
    <row r="202" spans="19:24">
      <c r="S202" s="6">
        <f t="shared" si="21"/>
        <v>198</v>
      </c>
      <c r="T202" s="766" t="str">
        <f t="shared" si="19"/>
        <v/>
      </c>
      <c r="U202" s="766" t="str">
        <f t="shared" si="20"/>
        <v/>
      </c>
      <c r="W202" s="766" t="str">
        <f t="shared" si="22"/>
        <v/>
      </c>
      <c r="X202" s="766" t="str">
        <f t="shared" si="23"/>
        <v/>
      </c>
    </row>
    <row r="203" spans="19:24">
      <c r="S203" s="6">
        <f t="shared" si="21"/>
        <v>199</v>
      </c>
      <c r="T203" s="766" t="str">
        <f t="shared" si="19"/>
        <v/>
      </c>
      <c r="U203" s="766" t="str">
        <f t="shared" si="20"/>
        <v/>
      </c>
      <c r="W203" s="766" t="str">
        <f t="shared" si="22"/>
        <v/>
      </c>
      <c r="X203" s="766" t="str">
        <f t="shared" si="23"/>
        <v/>
      </c>
    </row>
    <row r="204" spans="19:24">
      <c r="S204" s="6">
        <f t="shared" si="21"/>
        <v>200</v>
      </c>
      <c r="T204" s="766" t="str">
        <f>AI54</f>
        <v/>
      </c>
      <c r="U204" s="766" t="str">
        <f t="shared" si="20"/>
        <v/>
      </c>
      <c r="W204" s="766" t="str">
        <f t="shared" si="22"/>
        <v/>
      </c>
      <c r="X204" s="766" t="str">
        <f t="shared" si="23"/>
        <v/>
      </c>
    </row>
    <row r="205" spans="19:24">
      <c r="S205" s="6">
        <f t="shared" si="21"/>
        <v>201</v>
      </c>
      <c r="T205" s="766" t="str">
        <f>AI55</f>
        <v/>
      </c>
      <c r="U205" s="766" t="str">
        <f t="shared" si="20"/>
        <v/>
      </c>
      <c r="W205" s="766" t="str">
        <f t="shared" si="22"/>
        <v/>
      </c>
      <c r="X205" s="766" t="str">
        <f t="shared" si="23"/>
        <v/>
      </c>
    </row>
    <row r="206" spans="19:24">
      <c r="S206" s="6">
        <f t="shared" si="21"/>
        <v>202</v>
      </c>
      <c r="T206" s="766" t="str">
        <f t="shared" ref="T206:T213" si="24">AI56</f>
        <v/>
      </c>
      <c r="U206" s="766" t="str">
        <f t="shared" si="20"/>
        <v/>
      </c>
      <c r="W206" s="766" t="str">
        <f t="shared" si="22"/>
        <v/>
      </c>
      <c r="X206" s="766" t="str">
        <f t="shared" si="23"/>
        <v/>
      </c>
    </row>
    <row r="207" spans="19:24">
      <c r="S207" s="6">
        <f t="shared" si="21"/>
        <v>203</v>
      </c>
      <c r="T207" s="766" t="str">
        <f t="shared" si="24"/>
        <v/>
      </c>
      <c r="U207" s="766" t="str">
        <f t="shared" si="20"/>
        <v/>
      </c>
      <c r="W207" s="766" t="str">
        <f t="shared" si="22"/>
        <v/>
      </c>
      <c r="X207" s="766" t="str">
        <f t="shared" si="23"/>
        <v/>
      </c>
    </row>
    <row r="208" spans="19:24">
      <c r="S208" s="6">
        <f t="shared" si="21"/>
        <v>204</v>
      </c>
      <c r="T208" s="766" t="str">
        <f t="shared" si="24"/>
        <v/>
      </c>
      <c r="U208" s="766" t="str">
        <f t="shared" si="20"/>
        <v/>
      </c>
      <c r="W208" s="766" t="str">
        <f t="shared" si="22"/>
        <v/>
      </c>
      <c r="X208" s="766" t="str">
        <f t="shared" si="23"/>
        <v/>
      </c>
    </row>
    <row r="209" spans="19:24">
      <c r="S209" s="6">
        <f t="shared" si="21"/>
        <v>205</v>
      </c>
      <c r="T209" s="766" t="str">
        <f t="shared" si="24"/>
        <v/>
      </c>
      <c r="U209" s="766" t="str">
        <f t="shared" si="20"/>
        <v/>
      </c>
      <c r="W209" s="766" t="str">
        <f t="shared" si="22"/>
        <v/>
      </c>
      <c r="X209" s="766" t="str">
        <f t="shared" si="23"/>
        <v/>
      </c>
    </row>
    <row r="210" spans="19:24">
      <c r="S210" s="6">
        <f t="shared" si="21"/>
        <v>206</v>
      </c>
      <c r="T210" s="766" t="str">
        <f t="shared" si="24"/>
        <v/>
      </c>
      <c r="U210" s="766" t="str">
        <f t="shared" si="20"/>
        <v/>
      </c>
      <c r="W210" s="766" t="str">
        <f t="shared" si="22"/>
        <v/>
      </c>
      <c r="X210" s="766" t="str">
        <f t="shared" si="23"/>
        <v/>
      </c>
    </row>
    <row r="211" spans="19:24">
      <c r="S211" s="6">
        <f t="shared" si="21"/>
        <v>207</v>
      </c>
      <c r="T211" s="766" t="str">
        <f t="shared" si="24"/>
        <v/>
      </c>
      <c r="U211" s="766" t="str">
        <f t="shared" si="20"/>
        <v/>
      </c>
      <c r="W211" s="766" t="str">
        <f t="shared" si="22"/>
        <v/>
      </c>
      <c r="X211" s="766" t="str">
        <f t="shared" si="23"/>
        <v/>
      </c>
    </row>
    <row r="212" spans="19:24">
      <c r="S212" s="6">
        <f t="shared" si="21"/>
        <v>208</v>
      </c>
      <c r="T212" s="766" t="str">
        <f t="shared" si="24"/>
        <v/>
      </c>
      <c r="U212" s="766" t="str">
        <f t="shared" si="20"/>
        <v/>
      </c>
      <c r="W212" s="766" t="str">
        <f t="shared" si="22"/>
        <v/>
      </c>
      <c r="X212" s="766" t="str">
        <f t="shared" si="23"/>
        <v/>
      </c>
    </row>
    <row r="213" spans="19:24">
      <c r="S213" s="6">
        <f t="shared" si="21"/>
        <v>209</v>
      </c>
      <c r="T213" s="766" t="str">
        <f t="shared" si="24"/>
        <v/>
      </c>
      <c r="U213" s="766" t="str">
        <f t="shared" si="20"/>
        <v/>
      </c>
      <c r="W213" s="766" t="str">
        <f t="shared" si="22"/>
        <v/>
      </c>
      <c r="X213" s="766" t="str">
        <f t="shared" si="23"/>
        <v/>
      </c>
    </row>
    <row r="214" spans="19:24">
      <c r="S214" s="6">
        <f t="shared" si="21"/>
        <v>210</v>
      </c>
      <c r="T214" s="766" t="str">
        <f>AI64</f>
        <v/>
      </c>
      <c r="U214" s="766" t="str">
        <f>AJ64</f>
        <v/>
      </c>
      <c r="W214" s="766" t="str">
        <f t="shared" si="22"/>
        <v/>
      </c>
      <c r="X214" s="766" t="str">
        <f t="shared" si="23"/>
        <v/>
      </c>
    </row>
    <row r="215" spans="19:24">
      <c r="S215" s="6">
        <f t="shared" si="21"/>
        <v>211</v>
      </c>
      <c r="T215" s="766" t="str">
        <f t="shared" ref="T215:T229" si="25">AI65</f>
        <v/>
      </c>
      <c r="U215" s="766" t="str">
        <f t="shared" ref="U215:U229" si="26">AJ65</f>
        <v/>
      </c>
      <c r="W215" s="766" t="str">
        <f t="shared" si="22"/>
        <v/>
      </c>
      <c r="X215" s="766" t="str">
        <f t="shared" si="23"/>
        <v/>
      </c>
    </row>
    <row r="216" spans="19:24">
      <c r="S216" s="6">
        <f t="shared" si="21"/>
        <v>212</v>
      </c>
      <c r="T216" s="766" t="str">
        <f t="shared" si="25"/>
        <v/>
      </c>
      <c r="U216" s="766" t="str">
        <f t="shared" si="26"/>
        <v/>
      </c>
      <c r="W216" s="766" t="str">
        <f t="shared" si="22"/>
        <v/>
      </c>
      <c r="X216" s="766" t="str">
        <f t="shared" si="23"/>
        <v/>
      </c>
    </row>
    <row r="217" spans="19:24">
      <c r="S217" s="6">
        <f t="shared" si="21"/>
        <v>213</v>
      </c>
      <c r="T217" s="766" t="str">
        <f t="shared" si="25"/>
        <v/>
      </c>
      <c r="U217" s="766" t="str">
        <f t="shared" si="26"/>
        <v/>
      </c>
      <c r="W217" s="766" t="str">
        <f t="shared" si="22"/>
        <v/>
      </c>
      <c r="X217" s="766" t="str">
        <f t="shared" si="23"/>
        <v/>
      </c>
    </row>
    <row r="218" spans="19:24">
      <c r="S218" s="6">
        <f t="shared" si="21"/>
        <v>214</v>
      </c>
      <c r="T218" s="766" t="str">
        <f t="shared" si="25"/>
        <v/>
      </c>
      <c r="U218" s="766" t="str">
        <f t="shared" si="26"/>
        <v/>
      </c>
      <c r="W218" s="766" t="str">
        <f t="shared" si="22"/>
        <v/>
      </c>
      <c r="X218" s="766" t="str">
        <f t="shared" si="23"/>
        <v/>
      </c>
    </row>
    <row r="219" spans="19:24">
      <c r="S219" s="6">
        <f t="shared" si="21"/>
        <v>215</v>
      </c>
      <c r="T219" s="766" t="str">
        <f t="shared" si="25"/>
        <v/>
      </c>
      <c r="U219" s="766" t="str">
        <f t="shared" si="26"/>
        <v/>
      </c>
      <c r="W219" s="766" t="str">
        <f t="shared" si="22"/>
        <v/>
      </c>
      <c r="X219" s="766" t="str">
        <f t="shared" si="23"/>
        <v/>
      </c>
    </row>
    <row r="220" spans="19:24">
      <c r="S220" s="6">
        <f t="shared" si="21"/>
        <v>216</v>
      </c>
      <c r="T220" s="766" t="str">
        <f t="shared" si="25"/>
        <v/>
      </c>
      <c r="U220" s="766" t="str">
        <f t="shared" si="26"/>
        <v/>
      </c>
      <c r="W220" s="766" t="str">
        <f t="shared" si="22"/>
        <v/>
      </c>
      <c r="X220" s="766" t="str">
        <f t="shared" si="23"/>
        <v/>
      </c>
    </row>
    <row r="221" spans="19:24">
      <c r="S221" s="6">
        <f t="shared" si="21"/>
        <v>217</v>
      </c>
      <c r="T221" s="766" t="str">
        <f t="shared" si="25"/>
        <v/>
      </c>
      <c r="U221" s="766" t="str">
        <f t="shared" si="26"/>
        <v/>
      </c>
      <c r="W221" s="766" t="str">
        <f t="shared" si="22"/>
        <v/>
      </c>
      <c r="X221" s="766" t="str">
        <f t="shared" si="23"/>
        <v/>
      </c>
    </row>
    <row r="222" spans="19:24">
      <c r="S222" s="6">
        <f t="shared" si="21"/>
        <v>218</v>
      </c>
      <c r="T222" s="766" t="str">
        <f t="shared" si="25"/>
        <v/>
      </c>
      <c r="U222" s="766" t="str">
        <f t="shared" si="26"/>
        <v/>
      </c>
      <c r="W222" s="766" t="str">
        <f t="shared" si="22"/>
        <v/>
      </c>
      <c r="X222" s="766" t="str">
        <f t="shared" si="23"/>
        <v/>
      </c>
    </row>
    <row r="223" spans="19:24">
      <c r="S223" s="6">
        <f t="shared" si="21"/>
        <v>219</v>
      </c>
      <c r="T223" s="766" t="str">
        <f t="shared" si="25"/>
        <v/>
      </c>
      <c r="U223" s="766" t="str">
        <f t="shared" si="26"/>
        <v/>
      </c>
      <c r="W223" s="766" t="str">
        <f t="shared" si="22"/>
        <v/>
      </c>
      <c r="X223" s="766" t="str">
        <f t="shared" si="23"/>
        <v/>
      </c>
    </row>
    <row r="224" spans="19:24">
      <c r="S224" s="6">
        <f t="shared" si="21"/>
        <v>220</v>
      </c>
      <c r="T224" s="766" t="str">
        <f t="shared" si="25"/>
        <v/>
      </c>
      <c r="U224" s="766" t="str">
        <f t="shared" si="26"/>
        <v/>
      </c>
      <c r="W224" s="766" t="str">
        <f t="shared" si="22"/>
        <v/>
      </c>
      <c r="X224" s="766" t="str">
        <f t="shared" si="23"/>
        <v/>
      </c>
    </row>
    <row r="225" spans="19:24">
      <c r="S225" s="6">
        <f t="shared" si="21"/>
        <v>221</v>
      </c>
      <c r="T225" s="766" t="str">
        <f t="shared" si="25"/>
        <v/>
      </c>
      <c r="U225" s="766" t="str">
        <f t="shared" si="26"/>
        <v/>
      </c>
      <c r="W225" s="766" t="str">
        <f t="shared" si="22"/>
        <v/>
      </c>
      <c r="X225" s="766" t="str">
        <f t="shared" si="23"/>
        <v/>
      </c>
    </row>
    <row r="226" spans="19:24">
      <c r="S226" s="6">
        <f t="shared" si="21"/>
        <v>222</v>
      </c>
      <c r="T226" s="766" t="str">
        <f t="shared" si="25"/>
        <v/>
      </c>
      <c r="U226" s="766" t="str">
        <f t="shared" si="26"/>
        <v/>
      </c>
      <c r="W226" s="766" t="str">
        <f t="shared" si="22"/>
        <v/>
      </c>
      <c r="X226" s="766" t="str">
        <f t="shared" si="23"/>
        <v/>
      </c>
    </row>
    <row r="227" spans="19:24">
      <c r="S227" s="6">
        <f t="shared" si="21"/>
        <v>223</v>
      </c>
      <c r="T227" s="766" t="str">
        <f t="shared" si="25"/>
        <v/>
      </c>
      <c r="U227" s="766" t="str">
        <f t="shared" si="26"/>
        <v/>
      </c>
      <c r="W227" s="766" t="str">
        <f t="shared" si="22"/>
        <v/>
      </c>
      <c r="X227" s="766" t="str">
        <f t="shared" si="23"/>
        <v/>
      </c>
    </row>
    <row r="228" spans="19:24">
      <c r="S228" s="6">
        <f t="shared" si="21"/>
        <v>224</v>
      </c>
      <c r="T228" s="766" t="str">
        <f t="shared" si="25"/>
        <v/>
      </c>
      <c r="U228" s="766" t="str">
        <f t="shared" si="26"/>
        <v/>
      </c>
      <c r="W228" s="766" t="str">
        <f t="shared" si="22"/>
        <v/>
      </c>
      <c r="X228" s="766" t="str">
        <f t="shared" si="23"/>
        <v/>
      </c>
    </row>
    <row r="229" spans="19:24">
      <c r="S229" s="6">
        <f t="shared" si="21"/>
        <v>225</v>
      </c>
      <c r="T229" s="766" t="str">
        <f t="shared" si="25"/>
        <v/>
      </c>
      <c r="U229" s="766" t="str">
        <f t="shared" si="26"/>
        <v/>
      </c>
      <c r="W229" s="766" t="str">
        <f t="shared" si="22"/>
        <v/>
      </c>
      <c r="X229" s="766" t="str">
        <f t="shared" si="23"/>
        <v/>
      </c>
    </row>
    <row r="230" spans="19:24">
      <c r="S230" s="6">
        <f t="shared" si="21"/>
        <v>226</v>
      </c>
      <c r="T230" s="766" t="str">
        <f>AM5</f>
        <v/>
      </c>
      <c r="U230" s="766" t="str">
        <f>AN5</f>
        <v/>
      </c>
      <c r="W230" s="766" t="str">
        <f t="shared" si="22"/>
        <v/>
      </c>
      <c r="X230" s="766" t="str">
        <f t="shared" si="23"/>
        <v/>
      </c>
    </row>
    <row r="231" spans="19:24">
      <c r="S231" s="6">
        <f t="shared" si="21"/>
        <v>227</v>
      </c>
      <c r="T231" s="766" t="str">
        <f t="shared" ref="T231:T273" si="27">AM6</f>
        <v/>
      </c>
      <c r="U231" s="766" t="str">
        <f t="shared" ref="U231:U294" si="28">AN6</f>
        <v/>
      </c>
      <c r="W231" s="766" t="str">
        <f t="shared" si="22"/>
        <v/>
      </c>
      <c r="X231" s="766" t="str">
        <f t="shared" si="23"/>
        <v/>
      </c>
    </row>
    <row r="232" spans="19:24">
      <c r="S232" s="6">
        <f t="shared" si="21"/>
        <v>228</v>
      </c>
      <c r="T232" s="766" t="str">
        <f t="shared" si="27"/>
        <v/>
      </c>
      <c r="U232" s="766" t="str">
        <f t="shared" si="28"/>
        <v/>
      </c>
      <c r="W232" s="766" t="str">
        <f t="shared" si="22"/>
        <v/>
      </c>
      <c r="X232" s="766" t="str">
        <f t="shared" si="23"/>
        <v/>
      </c>
    </row>
    <row r="233" spans="19:24">
      <c r="S233" s="6">
        <f t="shared" si="21"/>
        <v>229</v>
      </c>
      <c r="T233" s="766" t="str">
        <f t="shared" si="27"/>
        <v/>
      </c>
      <c r="U233" s="766" t="str">
        <f t="shared" si="28"/>
        <v/>
      </c>
      <c r="W233" s="766" t="str">
        <f t="shared" si="22"/>
        <v/>
      </c>
      <c r="X233" s="766" t="str">
        <f t="shared" si="23"/>
        <v/>
      </c>
    </row>
    <row r="234" spans="19:24">
      <c r="S234" s="6">
        <f t="shared" si="21"/>
        <v>230</v>
      </c>
      <c r="T234" s="766" t="str">
        <f t="shared" si="27"/>
        <v/>
      </c>
      <c r="U234" s="766" t="str">
        <f t="shared" si="28"/>
        <v/>
      </c>
      <c r="W234" s="766" t="str">
        <f t="shared" si="22"/>
        <v/>
      </c>
      <c r="X234" s="766" t="str">
        <f t="shared" si="23"/>
        <v/>
      </c>
    </row>
    <row r="235" spans="19:24">
      <c r="S235" s="6">
        <f t="shared" si="21"/>
        <v>231</v>
      </c>
      <c r="T235" s="766" t="str">
        <f t="shared" si="27"/>
        <v/>
      </c>
      <c r="U235" s="766" t="str">
        <f t="shared" si="28"/>
        <v/>
      </c>
      <c r="W235" s="766" t="str">
        <f t="shared" si="22"/>
        <v/>
      </c>
      <c r="X235" s="766" t="str">
        <f t="shared" si="23"/>
        <v/>
      </c>
    </row>
    <row r="236" spans="19:24">
      <c r="S236" s="6">
        <f t="shared" si="21"/>
        <v>232</v>
      </c>
      <c r="T236" s="766" t="str">
        <f t="shared" si="27"/>
        <v/>
      </c>
      <c r="U236" s="766" t="str">
        <f t="shared" si="28"/>
        <v/>
      </c>
      <c r="W236" s="766" t="str">
        <f t="shared" si="22"/>
        <v/>
      </c>
      <c r="X236" s="766" t="str">
        <f t="shared" si="23"/>
        <v/>
      </c>
    </row>
    <row r="237" spans="19:24">
      <c r="S237" s="6">
        <f t="shared" si="21"/>
        <v>233</v>
      </c>
      <c r="T237" s="766" t="str">
        <f t="shared" si="27"/>
        <v/>
      </c>
      <c r="U237" s="766" t="str">
        <f t="shared" si="28"/>
        <v/>
      </c>
      <c r="W237" s="766" t="str">
        <f t="shared" si="22"/>
        <v/>
      </c>
      <c r="X237" s="766" t="str">
        <f t="shared" si="23"/>
        <v/>
      </c>
    </row>
    <row r="238" spans="19:24">
      <c r="S238" s="6">
        <f t="shared" si="21"/>
        <v>234</v>
      </c>
      <c r="T238" s="766" t="str">
        <f t="shared" si="27"/>
        <v/>
      </c>
      <c r="U238" s="766" t="str">
        <f t="shared" si="28"/>
        <v/>
      </c>
      <c r="W238" s="766" t="str">
        <f t="shared" si="22"/>
        <v/>
      </c>
      <c r="X238" s="766" t="str">
        <f t="shared" si="23"/>
        <v/>
      </c>
    </row>
    <row r="239" spans="19:24">
      <c r="S239" s="6">
        <f t="shared" si="21"/>
        <v>235</v>
      </c>
      <c r="T239" s="766" t="str">
        <f t="shared" si="27"/>
        <v/>
      </c>
      <c r="U239" s="766" t="str">
        <f t="shared" si="28"/>
        <v/>
      </c>
      <c r="W239" s="766" t="str">
        <f t="shared" si="22"/>
        <v/>
      </c>
      <c r="X239" s="766" t="str">
        <f t="shared" si="23"/>
        <v/>
      </c>
    </row>
    <row r="240" spans="19:24">
      <c r="S240" s="6">
        <f t="shared" si="21"/>
        <v>236</v>
      </c>
      <c r="T240" s="766" t="str">
        <f t="shared" si="27"/>
        <v/>
      </c>
      <c r="U240" s="766" t="str">
        <f t="shared" si="28"/>
        <v/>
      </c>
      <c r="W240" s="766" t="str">
        <f t="shared" si="22"/>
        <v/>
      </c>
      <c r="X240" s="766" t="str">
        <f t="shared" si="23"/>
        <v/>
      </c>
    </row>
    <row r="241" spans="19:24">
      <c r="S241" s="6">
        <f t="shared" si="21"/>
        <v>237</v>
      </c>
      <c r="T241" s="766" t="str">
        <f t="shared" si="27"/>
        <v/>
      </c>
      <c r="U241" s="766" t="str">
        <f t="shared" si="28"/>
        <v/>
      </c>
      <c r="W241" s="766" t="str">
        <f t="shared" si="22"/>
        <v/>
      </c>
      <c r="X241" s="766" t="str">
        <f t="shared" si="23"/>
        <v/>
      </c>
    </row>
    <row r="242" spans="19:24">
      <c r="S242" s="6">
        <f t="shared" ref="S242:S305" si="29">S241+1</f>
        <v>238</v>
      </c>
      <c r="T242" s="766" t="str">
        <f t="shared" si="27"/>
        <v/>
      </c>
      <c r="U242" s="766" t="str">
        <f t="shared" si="28"/>
        <v/>
      </c>
      <c r="W242" s="766" t="str">
        <f t="shared" si="22"/>
        <v/>
      </c>
      <c r="X242" s="766" t="str">
        <f t="shared" si="23"/>
        <v/>
      </c>
    </row>
    <row r="243" spans="19:24">
      <c r="S243" s="6">
        <f t="shared" si="29"/>
        <v>239</v>
      </c>
      <c r="T243" s="766" t="str">
        <f t="shared" si="27"/>
        <v/>
      </c>
      <c r="U243" s="766" t="str">
        <f t="shared" si="28"/>
        <v/>
      </c>
      <c r="W243" s="766" t="str">
        <f t="shared" si="22"/>
        <v/>
      </c>
      <c r="X243" s="766" t="str">
        <f t="shared" si="23"/>
        <v/>
      </c>
    </row>
    <row r="244" spans="19:24">
      <c r="S244" s="6">
        <f t="shared" si="29"/>
        <v>240</v>
      </c>
      <c r="T244" s="766" t="str">
        <f t="shared" si="27"/>
        <v/>
      </c>
      <c r="U244" s="766" t="str">
        <f t="shared" si="28"/>
        <v/>
      </c>
      <c r="W244" s="766" t="str">
        <f t="shared" si="22"/>
        <v/>
      </c>
      <c r="X244" s="766" t="str">
        <f t="shared" si="23"/>
        <v/>
      </c>
    </row>
    <row r="245" spans="19:24">
      <c r="S245" s="6">
        <f t="shared" si="29"/>
        <v>241</v>
      </c>
      <c r="T245" s="766" t="str">
        <f t="shared" si="27"/>
        <v/>
      </c>
      <c r="U245" s="766" t="str">
        <f t="shared" si="28"/>
        <v/>
      </c>
      <c r="W245" s="766" t="str">
        <f t="shared" si="22"/>
        <v/>
      </c>
      <c r="X245" s="766" t="str">
        <f t="shared" si="23"/>
        <v/>
      </c>
    </row>
    <row r="246" spans="19:24">
      <c r="S246" s="6">
        <f t="shared" si="29"/>
        <v>242</v>
      </c>
      <c r="T246" s="766" t="str">
        <f t="shared" si="27"/>
        <v/>
      </c>
      <c r="U246" s="766" t="str">
        <f t="shared" si="28"/>
        <v/>
      </c>
      <c r="W246" s="766" t="str">
        <f t="shared" si="22"/>
        <v/>
      </c>
      <c r="X246" s="766" t="str">
        <f t="shared" si="23"/>
        <v/>
      </c>
    </row>
    <row r="247" spans="19:24">
      <c r="S247" s="6">
        <f t="shared" si="29"/>
        <v>243</v>
      </c>
      <c r="T247" s="766" t="str">
        <f t="shared" si="27"/>
        <v/>
      </c>
      <c r="U247" s="766" t="str">
        <f t="shared" si="28"/>
        <v/>
      </c>
      <c r="W247" s="766" t="str">
        <f t="shared" si="22"/>
        <v/>
      </c>
      <c r="X247" s="766" t="str">
        <f t="shared" si="23"/>
        <v/>
      </c>
    </row>
    <row r="248" spans="19:24">
      <c r="S248" s="6">
        <f t="shared" si="29"/>
        <v>244</v>
      </c>
      <c r="T248" s="766" t="str">
        <f t="shared" si="27"/>
        <v/>
      </c>
      <c r="U248" s="766" t="str">
        <f t="shared" si="28"/>
        <v/>
      </c>
      <c r="W248" s="766" t="str">
        <f t="shared" si="22"/>
        <v/>
      </c>
      <c r="X248" s="766" t="str">
        <f t="shared" si="23"/>
        <v/>
      </c>
    </row>
    <row r="249" spans="19:24">
      <c r="S249" s="6">
        <f t="shared" si="29"/>
        <v>245</v>
      </c>
      <c r="T249" s="766" t="str">
        <f t="shared" si="27"/>
        <v/>
      </c>
      <c r="U249" s="766" t="str">
        <f t="shared" si="28"/>
        <v/>
      </c>
      <c r="W249" s="766" t="str">
        <f t="shared" si="22"/>
        <v/>
      </c>
      <c r="X249" s="766" t="str">
        <f t="shared" si="23"/>
        <v/>
      </c>
    </row>
    <row r="250" spans="19:24">
      <c r="S250" s="6">
        <f t="shared" si="29"/>
        <v>246</v>
      </c>
      <c r="T250" s="766" t="str">
        <f t="shared" si="27"/>
        <v/>
      </c>
      <c r="U250" s="766" t="str">
        <f t="shared" si="28"/>
        <v/>
      </c>
      <c r="W250" s="766" t="str">
        <f t="shared" si="22"/>
        <v/>
      </c>
      <c r="X250" s="766" t="str">
        <f t="shared" si="23"/>
        <v/>
      </c>
    </row>
    <row r="251" spans="19:24">
      <c r="S251" s="6">
        <f t="shared" si="29"/>
        <v>247</v>
      </c>
      <c r="T251" s="766" t="str">
        <f t="shared" si="27"/>
        <v/>
      </c>
      <c r="U251" s="766" t="str">
        <f t="shared" si="28"/>
        <v/>
      </c>
      <c r="W251" s="766" t="str">
        <f t="shared" si="22"/>
        <v/>
      </c>
      <c r="X251" s="766" t="str">
        <f t="shared" si="23"/>
        <v/>
      </c>
    </row>
    <row r="252" spans="19:24">
      <c r="S252" s="6">
        <f t="shared" si="29"/>
        <v>248</v>
      </c>
      <c r="T252" s="766" t="str">
        <f t="shared" si="27"/>
        <v/>
      </c>
      <c r="U252" s="766" t="str">
        <f t="shared" si="28"/>
        <v/>
      </c>
      <c r="W252" s="766" t="str">
        <f t="shared" si="22"/>
        <v/>
      </c>
      <c r="X252" s="766" t="str">
        <f t="shared" si="23"/>
        <v/>
      </c>
    </row>
    <row r="253" spans="19:24">
      <c r="S253" s="6">
        <f t="shared" si="29"/>
        <v>249</v>
      </c>
      <c r="T253" s="766" t="str">
        <f t="shared" si="27"/>
        <v/>
      </c>
      <c r="U253" s="766" t="str">
        <f t="shared" si="28"/>
        <v/>
      </c>
      <c r="W253" s="766" t="str">
        <f t="shared" si="22"/>
        <v/>
      </c>
      <c r="X253" s="766" t="str">
        <f t="shared" si="23"/>
        <v/>
      </c>
    </row>
    <row r="254" spans="19:24">
      <c r="S254" s="6">
        <f t="shared" si="29"/>
        <v>250</v>
      </c>
      <c r="T254" s="766" t="str">
        <f t="shared" si="27"/>
        <v/>
      </c>
      <c r="U254" s="766" t="str">
        <f t="shared" si="28"/>
        <v/>
      </c>
      <c r="W254" s="766" t="str">
        <f t="shared" si="22"/>
        <v/>
      </c>
      <c r="X254" s="766" t="str">
        <f t="shared" si="23"/>
        <v/>
      </c>
    </row>
    <row r="255" spans="19:24">
      <c r="S255" s="6">
        <f t="shared" si="29"/>
        <v>251</v>
      </c>
      <c r="T255" s="766" t="str">
        <f t="shared" si="27"/>
        <v/>
      </c>
      <c r="U255" s="766" t="str">
        <f t="shared" si="28"/>
        <v/>
      </c>
      <c r="W255" s="766" t="str">
        <f t="shared" si="22"/>
        <v/>
      </c>
      <c r="X255" s="766" t="str">
        <f t="shared" si="23"/>
        <v/>
      </c>
    </row>
    <row r="256" spans="19:24">
      <c r="S256" s="6">
        <f t="shared" si="29"/>
        <v>252</v>
      </c>
      <c r="T256" s="766" t="str">
        <f t="shared" si="27"/>
        <v/>
      </c>
      <c r="U256" s="766" t="str">
        <f t="shared" si="28"/>
        <v/>
      </c>
      <c r="W256" s="766" t="str">
        <f t="shared" si="22"/>
        <v/>
      </c>
      <c r="X256" s="766" t="str">
        <f t="shared" si="23"/>
        <v/>
      </c>
    </row>
    <row r="257" spans="19:24">
      <c r="S257" s="6">
        <f t="shared" si="29"/>
        <v>253</v>
      </c>
      <c r="T257" s="766" t="str">
        <f t="shared" si="27"/>
        <v/>
      </c>
      <c r="U257" s="766" t="str">
        <f t="shared" si="28"/>
        <v/>
      </c>
      <c r="W257" s="766" t="str">
        <f t="shared" si="22"/>
        <v/>
      </c>
      <c r="X257" s="766" t="str">
        <f t="shared" si="23"/>
        <v/>
      </c>
    </row>
    <row r="258" spans="19:24">
      <c r="S258" s="6">
        <f t="shared" si="29"/>
        <v>254</v>
      </c>
      <c r="T258" s="766" t="str">
        <f t="shared" si="27"/>
        <v/>
      </c>
      <c r="U258" s="766" t="str">
        <f t="shared" si="28"/>
        <v/>
      </c>
      <c r="W258" s="766" t="str">
        <f t="shared" si="22"/>
        <v/>
      </c>
      <c r="X258" s="766" t="str">
        <f t="shared" si="23"/>
        <v/>
      </c>
    </row>
    <row r="259" spans="19:24">
      <c r="S259" s="6">
        <f t="shared" si="29"/>
        <v>255</v>
      </c>
      <c r="T259" s="766" t="str">
        <f t="shared" si="27"/>
        <v/>
      </c>
      <c r="U259" s="766" t="str">
        <f t="shared" si="28"/>
        <v/>
      </c>
      <c r="W259" s="766" t="str">
        <f t="shared" si="22"/>
        <v/>
      </c>
      <c r="X259" s="766" t="str">
        <f t="shared" si="23"/>
        <v/>
      </c>
    </row>
    <row r="260" spans="19:24">
      <c r="S260" s="6">
        <f t="shared" si="29"/>
        <v>256</v>
      </c>
      <c r="T260" s="766" t="str">
        <f t="shared" si="27"/>
        <v/>
      </c>
      <c r="U260" s="766" t="str">
        <f t="shared" si="28"/>
        <v/>
      </c>
      <c r="W260" s="766" t="str">
        <f t="shared" si="22"/>
        <v/>
      </c>
      <c r="X260" s="766" t="str">
        <f t="shared" si="23"/>
        <v/>
      </c>
    </row>
    <row r="261" spans="19:24">
      <c r="S261" s="6">
        <f t="shared" si="29"/>
        <v>257</v>
      </c>
      <c r="T261" s="766" t="str">
        <f t="shared" si="27"/>
        <v/>
      </c>
      <c r="U261" s="766" t="str">
        <f t="shared" si="28"/>
        <v/>
      </c>
      <c r="W261" s="766" t="str">
        <f t="shared" si="22"/>
        <v/>
      </c>
      <c r="X261" s="766" t="str">
        <f t="shared" si="23"/>
        <v/>
      </c>
    </row>
    <row r="262" spans="19:24">
      <c r="S262" s="6">
        <f t="shared" si="29"/>
        <v>258</v>
      </c>
      <c r="T262" s="766" t="str">
        <f t="shared" si="27"/>
        <v/>
      </c>
      <c r="U262" s="766" t="str">
        <f t="shared" si="28"/>
        <v/>
      </c>
      <c r="W262" s="766" t="str">
        <f t="shared" ref="W262:W325" si="30">IF(ISERROR(SMALL($T$5:$T$754,S262)),"",SMALL($T$5:$T$754,S262))</f>
        <v/>
      </c>
      <c r="X262" s="766" t="str">
        <f t="shared" ref="X262:X325" si="31">VLOOKUP(W262,$T$5:$U$754,2,FALSE)</f>
        <v/>
      </c>
    </row>
    <row r="263" spans="19:24">
      <c r="S263" s="6">
        <f t="shared" si="29"/>
        <v>259</v>
      </c>
      <c r="T263" s="766" t="str">
        <f t="shared" si="27"/>
        <v/>
      </c>
      <c r="U263" s="766" t="str">
        <f t="shared" si="28"/>
        <v/>
      </c>
      <c r="W263" s="766" t="str">
        <f t="shared" si="30"/>
        <v/>
      </c>
      <c r="X263" s="766" t="str">
        <f t="shared" si="31"/>
        <v/>
      </c>
    </row>
    <row r="264" spans="19:24">
      <c r="S264" s="6">
        <f t="shared" si="29"/>
        <v>260</v>
      </c>
      <c r="T264" s="766" t="str">
        <f t="shared" si="27"/>
        <v/>
      </c>
      <c r="U264" s="766" t="str">
        <f t="shared" si="28"/>
        <v/>
      </c>
      <c r="W264" s="766" t="str">
        <f t="shared" si="30"/>
        <v/>
      </c>
      <c r="X264" s="766" t="str">
        <f t="shared" si="31"/>
        <v/>
      </c>
    </row>
    <row r="265" spans="19:24">
      <c r="S265" s="6">
        <f t="shared" si="29"/>
        <v>261</v>
      </c>
      <c r="T265" s="766" t="str">
        <f t="shared" si="27"/>
        <v/>
      </c>
      <c r="U265" s="766" t="str">
        <f t="shared" si="28"/>
        <v/>
      </c>
      <c r="W265" s="766" t="str">
        <f t="shared" si="30"/>
        <v/>
      </c>
      <c r="X265" s="766" t="str">
        <f t="shared" si="31"/>
        <v/>
      </c>
    </row>
    <row r="266" spans="19:24">
      <c r="S266" s="6">
        <f t="shared" si="29"/>
        <v>262</v>
      </c>
      <c r="T266" s="766" t="str">
        <f t="shared" si="27"/>
        <v/>
      </c>
      <c r="U266" s="766" t="str">
        <f t="shared" si="28"/>
        <v/>
      </c>
      <c r="W266" s="766" t="str">
        <f t="shared" si="30"/>
        <v/>
      </c>
      <c r="X266" s="766" t="str">
        <f t="shared" si="31"/>
        <v/>
      </c>
    </row>
    <row r="267" spans="19:24">
      <c r="S267" s="6">
        <f t="shared" si="29"/>
        <v>263</v>
      </c>
      <c r="T267" s="766" t="str">
        <f t="shared" si="27"/>
        <v/>
      </c>
      <c r="U267" s="766" t="str">
        <f t="shared" si="28"/>
        <v/>
      </c>
      <c r="W267" s="766" t="str">
        <f t="shared" si="30"/>
        <v/>
      </c>
      <c r="X267" s="766" t="str">
        <f t="shared" si="31"/>
        <v/>
      </c>
    </row>
    <row r="268" spans="19:24">
      <c r="S268" s="6">
        <f t="shared" si="29"/>
        <v>264</v>
      </c>
      <c r="T268" s="766" t="str">
        <f t="shared" si="27"/>
        <v/>
      </c>
      <c r="U268" s="766" t="str">
        <f t="shared" si="28"/>
        <v/>
      </c>
      <c r="W268" s="766" t="str">
        <f t="shared" si="30"/>
        <v/>
      </c>
      <c r="X268" s="766" t="str">
        <f t="shared" si="31"/>
        <v/>
      </c>
    </row>
    <row r="269" spans="19:24">
      <c r="S269" s="6">
        <f t="shared" si="29"/>
        <v>265</v>
      </c>
      <c r="T269" s="766" t="str">
        <f t="shared" si="27"/>
        <v/>
      </c>
      <c r="U269" s="766" t="str">
        <f t="shared" si="28"/>
        <v/>
      </c>
      <c r="W269" s="766" t="str">
        <f t="shared" si="30"/>
        <v/>
      </c>
      <c r="X269" s="766" t="str">
        <f t="shared" si="31"/>
        <v/>
      </c>
    </row>
    <row r="270" spans="19:24">
      <c r="S270" s="6">
        <f t="shared" si="29"/>
        <v>266</v>
      </c>
      <c r="T270" s="766" t="str">
        <f t="shared" si="27"/>
        <v/>
      </c>
      <c r="U270" s="766" t="str">
        <f t="shared" si="28"/>
        <v/>
      </c>
      <c r="W270" s="766" t="str">
        <f t="shared" si="30"/>
        <v/>
      </c>
      <c r="X270" s="766" t="str">
        <f t="shared" si="31"/>
        <v/>
      </c>
    </row>
    <row r="271" spans="19:24">
      <c r="S271" s="6">
        <f t="shared" si="29"/>
        <v>267</v>
      </c>
      <c r="T271" s="766" t="str">
        <f t="shared" si="27"/>
        <v/>
      </c>
      <c r="U271" s="766" t="str">
        <f t="shared" si="28"/>
        <v/>
      </c>
      <c r="W271" s="766" t="str">
        <f t="shared" si="30"/>
        <v/>
      </c>
      <c r="X271" s="766" t="str">
        <f t="shared" si="31"/>
        <v/>
      </c>
    </row>
    <row r="272" spans="19:24">
      <c r="S272" s="6">
        <f t="shared" si="29"/>
        <v>268</v>
      </c>
      <c r="T272" s="766" t="str">
        <f t="shared" si="27"/>
        <v/>
      </c>
      <c r="U272" s="766" t="str">
        <f t="shared" si="28"/>
        <v/>
      </c>
      <c r="W272" s="766" t="str">
        <f t="shared" si="30"/>
        <v/>
      </c>
      <c r="X272" s="766" t="str">
        <f t="shared" si="31"/>
        <v/>
      </c>
    </row>
    <row r="273" spans="19:24">
      <c r="S273" s="6">
        <f t="shared" si="29"/>
        <v>269</v>
      </c>
      <c r="T273" s="766" t="str">
        <f t="shared" si="27"/>
        <v/>
      </c>
      <c r="U273" s="766" t="str">
        <f t="shared" si="28"/>
        <v/>
      </c>
      <c r="W273" s="766" t="str">
        <f t="shared" si="30"/>
        <v/>
      </c>
      <c r="X273" s="766" t="str">
        <f t="shared" si="31"/>
        <v/>
      </c>
    </row>
    <row r="274" spans="19:24">
      <c r="S274" s="6">
        <f t="shared" si="29"/>
        <v>270</v>
      </c>
      <c r="T274" s="766" t="str">
        <f>AM49</f>
        <v/>
      </c>
      <c r="U274" s="766" t="str">
        <f>AN49</f>
        <v/>
      </c>
      <c r="W274" s="766" t="str">
        <f t="shared" si="30"/>
        <v/>
      </c>
      <c r="X274" s="766" t="str">
        <f t="shared" si="31"/>
        <v/>
      </c>
    </row>
    <row r="275" spans="19:24">
      <c r="S275" s="6">
        <f t="shared" si="29"/>
        <v>271</v>
      </c>
      <c r="T275" s="766" t="str">
        <f t="shared" ref="T275:U304" si="32">AM50</f>
        <v/>
      </c>
      <c r="U275" s="766" t="str">
        <f t="shared" si="28"/>
        <v/>
      </c>
      <c r="W275" s="766" t="str">
        <f t="shared" si="30"/>
        <v/>
      </c>
      <c r="X275" s="766" t="str">
        <f t="shared" si="31"/>
        <v/>
      </c>
    </row>
    <row r="276" spans="19:24">
      <c r="S276" s="6">
        <f t="shared" si="29"/>
        <v>272</v>
      </c>
      <c r="T276" s="766" t="str">
        <f t="shared" si="32"/>
        <v/>
      </c>
      <c r="U276" s="766" t="str">
        <f t="shared" si="28"/>
        <v/>
      </c>
      <c r="W276" s="766" t="str">
        <f t="shared" si="30"/>
        <v/>
      </c>
      <c r="X276" s="766" t="str">
        <f t="shared" si="31"/>
        <v/>
      </c>
    </row>
    <row r="277" spans="19:24">
      <c r="S277" s="6">
        <f t="shared" si="29"/>
        <v>273</v>
      </c>
      <c r="T277" s="766" t="str">
        <f t="shared" si="32"/>
        <v/>
      </c>
      <c r="U277" s="766" t="str">
        <f t="shared" si="28"/>
        <v/>
      </c>
      <c r="W277" s="766" t="str">
        <f t="shared" si="30"/>
        <v/>
      </c>
      <c r="X277" s="766" t="str">
        <f t="shared" si="31"/>
        <v/>
      </c>
    </row>
    <row r="278" spans="19:24">
      <c r="S278" s="6">
        <f t="shared" si="29"/>
        <v>274</v>
      </c>
      <c r="T278" s="766" t="str">
        <f t="shared" si="32"/>
        <v/>
      </c>
      <c r="U278" s="766" t="str">
        <f t="shared" si="28"/>
        <v/>
      </c>
      <c r="W278" s="766" t="str">
        <f t="shared" si="30"/>
        <v/>
      </c>
      <c r="X278" s="766" t="str">
        <f t="shared" si="31"/>
        <v/>
      </c>
    </row>
    <row r="279" spans="19:24">
      <c r="S279" s="6">
        <f t="shared" si="29"/>
        <v>275</v>
      </c>
      <c r="T279" s="766" t="str">
        <f t="shared" si="32"/>
        <v/>
      </c>
      <c r="U279" s="766" t="str">
        <f t="shared" si="28"/>
        <v/>
      </c>
      <c r="W279" s="766" t="str">
        <f t="shared" si="30"/>
        <v/>
      </c>
      <c r="X279" s="766" t="str">
        <f t="shared" si="31"/>
        <v/>
      </c>
    </row>
    <row r="280" spans="19:24">
      <c r="S280" s="6">
        <f t="shared" si="29"/>
        <v>276</v>
      </c>
      <c r="T280" s="766" t="str">
        <f t="shared" si="32"/>
        <v/>
      </c>
      <c r="U280" s="766" t="str">
        <f t="shared" si="28"/>
        <v/>
      </c>
      <c r="W280" s="766" t="str">
        <f t="shared" si="30"/>
        <v/>
      </c>
      <c r="X280" s="766" t="str">
        <f t="shared" si="31"/>
        <v/>
      </c>
    </row>
    <row r="281" spans="19:24">
      <c r="S281" s="6">
        <f t="shared" si="29"/>
        <v>277</v>
      </c>
      <c r="T281" s="766" t="str">
        <f t="shared" si="32"/>
        <v/>
      </c>
      <c r="U281" s="766" t="str">
        <f t="shared" si="28"/>
        <v/>
      </c>
      <c r="W281" s="766" t="str">
        <f t="shared" si="30"/>
        <v/>
      </c>
      <c r="X281" s="766" t="str">
        <f t="shared" si="31"/>
        <v/>
      </c>
    </row>
    <row r="282" spans="19:24">
      <c r="S282" s="6">
        <f t="shared" si="29"/>
        <v>278</v>
      </c>
      <c r="T282" s="766" t="str">
        <f t="shared" si="32"/>
        <v/>
      </c>
      <c r="U282" s="766" t="str">
        <f t="shared" si="28"/>
        <v/>
      </c>
      <c r="W282" s="766" t="str">
        <f t="shared" si="30"/>
        <v/>
      </c>
      <c r="X282" s="766" t="str">
        <f t="shared" si="31"/>
        <v/>
      </c>
    </row>
    <row r="283" spans="19:24">
      <c r="S283" s="6">
        <f t="shared" si="29"/>
        <v>279</v>
      </c>
      <c r="T283" s="766" t="str">
        <f t="shared" si="32"/>
        <v/>
      </c>
      <c r="U283" s="766" t="str">
        <f t="shared" si="28"/>
        <v/>
      </c>
      <c r="W283" s="766" t="str">
        <f t="shared" si="30"/>
        <v/>
      </c>
      <c r="X283" s="766" t="str">
        <f t="shared" si="31"/>
        <v/>
      </c>
    </row>
    <row r="284" spans="19:24">
      <c r="S284" s="6">
        <f t="shared" si="29"/>
        <v>280</v>
      </c>
      <c r="T284" s="766" t="str">
        <f t="shared" si="32"/>
        <v/>
      </c>
      <c r="U284" s="766" t="str">
        <f t="shared" si="28"/>
        <v/>
      </c>
      <c r="W284" s="766" t="str">
        <f t="shared" si="30"/>
        <v/>
      </c>
      <c r="X284" s="766" t="str">
        <f t="shared" si="31"/>
        <v/>
      </c>
    </row>
    <row r="285" spans="19:24">
      <c r="S285" s="6">
        <f t="shared" si="29"/>
        <v>281</v>
      </c>
      <c r="T285" s="766" t="str">
        <f t="shared" si="32"/>
        <v/>
      </c>
      <c r="U285" s="766" t="str">
        <f t="shared" si="28"/>
        <v/>
      </c>
      <c r="W285" s="766" t="str">
        <f t="shared" si="30"/>
        <v/>
      </c>
      <c r="X285" s="766" t="str">
        <f t="shared" si="31"/>
        <v/>
      </c>
    </row>
    <row r="286" spans="19:24">
      <c r="S286" s="6">
        <f t="shared" si="29"/>
        <v>282</v>
      </c>
      <c r="T286" s="766" t="str">
        <f t="shared" si="32"/>
        <v/>
      </c>
      <c r="U286" s="766" t="str">
        <f t="shared" si="28"/>
        <v/>
      </c>
      <c r="W286" s="766" t="str">
        <f t="shared" si="30"/>
        <v/>
      </c>
      <c r="X286" s="766" t="str">
        <f t="shared" si="31"/>
        <v/>
      </c>
    </row>
    <row r="287" spans="19:24">
      <c r="S287" s="6">
        <f t="shared" si="29"/>
        <v>283</v>
      </c>
      <c r="T287" s="766" t="str">
        <f t="shared" si="32"/>
        <v/>
      </c>
      <c r="U287" s="766" t="str">
        <f t="shared" si="28"/>
        <v/>
      </c>
      <c r="W287" s="766" t="str">
        <f t="shared" si="30"/>
        <v/>
      </c>
      <c r="X287" s="766" t="str">
        <f t="shared" si="31"/>
        <v/>
      </c>
    </row>
    <row r="288" spans="19:24">
      <c r="S288" s="6">
        <f t="shared" si="29"/>
        <v>284</v>
      </c>
      <c r="T288" s="766" t="str">
        <f t="shared" si="32"/>
        <v/>
      </c>
      <c r="U288" s="766" t="str">
        <f t="shared" si="28"/>
        <v/>
      </c>
      <c r="W288" s="766" t="str">
        <f t="shared" si="30"/>
        <v/>
      </c>
      <c r="X288" s="766" t="str">
        <f t="shared" si="31"/>
        <v/>
      </c>
    </row>
    <row r="289" spans="19:24">
      <c r="S289" s="6">
        <f t="shared" si="29"/>
        <v>285</v>
      </c>
      <c r="T289" s="766" t="str">
        <f t="shared" si="32"/>
        <v/>
      </c>
      <c r="U289" s="766" t="str">
        <f t="shared" si="28"/>
        <v/>
      </c>
      <c r="W289" s="766" t="str">
        <f t="shared" si="30"/>
        <v/>
      </c>
      <c r="X289" s="766" t="str">
        <f t="shared" si="31"/>
        <v/>
      </c>
    </row>
    <row r="290" spans="19:24">
      <c r="S290" s="6">
        <f t="shared" si="29"/>
        <v>286</v>
      </c>
      <c r="T290" s="766" t="str">
        <f t="shared" si="32"/>
        <v/>
      </c>
      <c r="U290" s="766" t="str">
        <f t="shared" si="28"/>
        <v/>
      </c>
      <c r="W290" s="766" t="str">
        <f t="shared" si="30"/>
        <v/>
      </c>
      <c r="X290" s="766" t="str">
        <f t="shared" si="31"/>
        <v/>
      </c>
    </row>
    <row r="291" spans="19:24">
      <c r="S291" s="6">
        <f t="shared" si="29"/>
        <v>287</v>
      </c>
      <c r="T291" s="766" t="str">
        <f t="shared" si="32"/>
        <v/>
      </c>
      <c r="U291" s="766" t="str">
        <f t="shared" si="28"/>
        <v/>
      </c>
      <c r="W291" s="766" t="str">
        <f t="shared" si="30"/>
        <v/>
      </c>
      <c r="X291" s="766" t="str">
        <f t="shared" si="31"/>
        <v/>
      </c>
    </row>
    <row r="292" spans="19:24">
      <c r="S292" s="6">
        <f t="shared" si="29"/>
        <v>288</v>
      </c>
      <c r="T292" s="766" t="str">
        <f t="shared" si="32"/>
        <v/>
      </c>
      <c r="U292" s="766" t="str">
        <f t="shared" si="28"/>
        <v/>
      </c>
      <c r="W292" s="766" t="str">
        <f t="shared" si="30"/>
        <v/>
      </c>
      <c r="X292" s="766" t="str">
        <f t="shared" si="31"/>
        <v/>
      </c>
    </row>
    <row r="293" spans="19:24">
      <c r="S293" s="6">
        <f t="shared" si="29"/>
        <v>289</v>
      </c>
      <c r="T293" s="766" t="str">
        <f t="shared" si="32"/>
        <v/>
      </c>
      <c r="U293" s="766" t="str">
        <f t="shared" si="28"/>
        <v/>
      </c>
      <c r="W293" s="766" t="str">
        <f t="shared" si="30"/>
        <v/>
      </c>
      <c r="X293" s="766" t="str">
        <f t="shared" si="31"/>
        <v/>
      </c>
    </row>
    <row r="294" spans="19:24">
      <c r="S294" s="6">
        <f t="shared" si="29"/>
        <v>290</v>
      </c>
      <c r="T294" s="766" t="str">
        <f t="shared" si="32"/>
        <v/>
      </c>
      <c r="U294" s="766" t="str">
        <f t="shared" si="28"/>
        <v/>
      </c>
      <c r="W294" s="766" t="str">
        <f t="shared" si="30"/>
        <v/>
      </c>
      <c r="X294" s="766" t="str">
        <f t="shared" si="31"/>
        <v/>
      </c>
    </row>
    <row r="295" spans="19:24">
      <c r="S295" s="6">
        <f t="shared" si="29"/>
        <v>291</v>
      </c>
      <c r="T295" s="766" t="str">
        <f t="shared" si="32"/>
        <v/>
      </c>
      <c r="U295" s="766" t="str">
        <f t="shared" si="32"/>
        <v/>
      </c>
      <c r="W295" s="766" t="str">
        <f t="shared" si="30"/>
        <v/>
      </c>
      <c r="X295" s="766" t="str">
        <f t="shared" si="31"/>
        <v/>
      </c>
    </row>
    <row r="296" spans="19:24">
      <c r="S296" s="6">
        <f t="shared" si="29"/>
        <v>292</v>
      </c>
      <c r="T296" s="766" t="str">
        <f t="shared" si="32"/>
        <v/>
      </c>
      <c r="U296" s="766" t="str">
        <f t="shared" si="32"/>
        <v/>
      </c>
      <c r="W296" s="766" t="str">
        <f t="shared" si="30"/>
        <v/>
      </c>
      <c r="X296" s="766" t="str">
        <f t="shared" si="31"/>
        <v/>
      </c>
    </row>
    <row r="297" spans="19:24">
      <c r="S297" s="6">
        <f t="shared" si="29"/>
        <v>293</v>
      </c>
      <c r="T297" s="766" t="str">
        <f t="shared" si="32"/>
        <v/>
      </c>
      <c r="U297" s="766" t="str">
        <f t="shared" si="32"/>
        <v/>
      </c>
      <c r="W297" s="766" t="str">
        <f t="shared" si="30"/>
        <v/>
      </c>
      <c r="X297" s="766" t="str">
        <f t="shared" si="31"/>
        <v/>
      </c>
    </row>
    <row r="298" spans="19:24">
      <c r="S298" s="6">
        <f t="shared" si="29"/>
        <v>294</v>
      </c>
      <c r="T298" s="766" t="str">
        <f t="shared" si="32"/>
        <v/>
      </c>
      <c r="U298" s="766" t="str">
        <f t="shared" si="32"/>
        <v/>
      </c>
      <c r="W298" s="766" t="str">
        <f t="shared" si="30"/>
        <v/>
      </c>
      <c r="X298" s="766" t="str">
        <f t="shared" si="31"/>
        <v/>
      </c>
    </row>
    <row r="299" spans="19:24">
      <c r="S299" s="6">
        <f t="shared" si="29"/>
        <v>295</v>
      </c>
      <c r="T299" s="766" t="str">
        <f t="shared" si="32"/>
        <v/>
      </c>
      <c r="U299" s="766" t="str">
        <f t="shared" si="32"/>
        <v/>
      </c>
      <c r="W299" s="766" t="str">
        <f t="shared" si="30"/>
        <v/>
      </c>
      <c r="X299" s="766" t="str">
        <f t="shared" si="31"/>
        <v/>
      </c>
    </row>
    <row r="300" spans="19:24">
      <c r="S300" s="6">
        <f t="shared" si="29"/>
        <v>296</v>
      </c>
      <c r="T300" s="766" t="str">
        <f t="shared" si="32"/>
        <v/>
      </c>
      <c r="U300" s="766" t="str">
        <f t="shared" si="32"/>
        <v/>
      </c>
      <c r="W300" s="766" t="str">
        <f t="shared" si="30"/>
        <v/>
      </c>
      <c r="X300" s="766" t="str">
        <f t="shared" si="31"/>
        <v/>
      </c>
    </row>
    <row r="301" spans="19:24">
      <c r="S301" s="6">
        <f t="shared" si="29"/>
        <v>297</v>
      </c>
      <c r="T301" s="766" t="str">
        <f t="shared" si="32"/>
        <v/>
      </c>
      <c r="U301" s="766" t="str">
        <f t="shared" si="32"/>
        <v/>
      </c>
      <c r="W301" s="766" t="str">
        <f t="shared" si="30"/>
        <v/>
      </c>
      <c r="X301" s="766" t="str">
        <f t="shared" si="31"/>
        <v/>
      </c>
    </row>
    <row r="302" spans="19:24">
      <c r="S302" s="6">
        <f t="shared" si="29"/>
        <v>298</v>
      </c>
      <c r="T302" s="766" t="str">
        <f t="shared" si="32"/>
        <v/>
      </c>
      <c r="U302" s="766" t="str">
        <f t="shared" si="32"/>
        <v/>
      </c>
      <c r="W302" s="766" t="str">
        <f t="shared" si="30"/>
        <v/>
      </c>
      <c r="X302" s="766" t="str">
        <f t="shared" si="31"/>
        <v/>
      </c>
    </row>
    <row r="303" spans="19:24">
      <c r="S303" s="6">
        <f t="shared" si="29"/>
        <v>299</v>
      </c>
      <c r="T303" s="766" t="str">
        <f t="shared" si="32"/>
        <v/>
      </c>
      <c r="U303" s="766" t="str">
        <f t="shared" si="32"/>
        <v/>
      </c>
      <c r="W303" s="766" t="str">
        <f t="shared" si="30"/>
        <v/>
      </c>
      <c r="X303" s="766" t="str">
        <f t="shared" si="31"/>
        <v/>
      </c>
    </row>
    <row r="304" spans="19:24">
      <c r="S304" s="6">
        <f t="shared" si="29"/>
        <v>300</v>
      </c>
      <c r="T304" s="766" t="str">
        <f t="shared" si="32"/>
        <v/>
      </c>
      <c r="U304" s="766" t="str">
        <f t="shared" si="32"/>
        <v/>
      </c>
      <c r="W304" s="766" t="str">
        <f t="shared" si="30"/>
        <v/>
      </c>
      <c r="X304" s="766" t="str">
        <f t="shared" si="31"/>
        <v/>
      </c>
    </row>
    <row r="305" spans="19:24">
      <c r="S305" s="6">
        <f t="shared" si="29"/>
        <v>301</v>
      </c>
      <c r="T305" s="766" t="str">
        <f>AQ5</f>
        <v/>
      </c>
      <c r="U305" s="766" t="str">
        <f>AR5</f>
        <v/>
      </c>
      <c r="W305" s="766" t="str">
        <f t="shared" si="30"/>
        <v/>
      </c>
      <c r="X305" s="766" t="str">
        <f t="shared" si="31"/>
        <v/>
      </c>
    </row>
    <row r="306" spans="19:24">
      <c r="S306" s="6">
        <f t="shared" ref="S306:S369" si="33">S305+1</f>
        <v>302</v>
      </c>
      <c r="T306" s="766" t="str">
        <f t="shared" ref="T306:T369" si="34">AQ6</f>
        <v/>
      </c>
      <c r="U306" s="766" t="str">
        <f t="shared" ref="U306:U369" si="35">AR6</f>
        <v/>
      </c>
      <c r="W306" s="766" t="str">
        <f t="shared" si="30"/>
        <v/>
      </c>
      <c r="X306" s="766" t="str">
        <f t="shared" si="31"/>
        <v/>
      </c>
    </row>
    <row r="307" spans="19:24">
      <c r="S307" s="6">
        <f t="shared" si="33"/>
        <v>303</v>
      </c>
      <c r="T307" s="766" t="str">
        <f t="shared" si="34"/>
        <v/>
      </c>
      <c r="U307" s="766" t="str">
        <f t="shared" si="35"/>
        <v/>
      </c>
      <c r="W307" s="766" t="str">
        <f t="shared" si="30"/>
        <v/>
      </c>
      <c r="X307" s="766" t="str">
        <f t="shared" si="31"/>
        <v/>
      </c>
    </row>
    <row r="308" spans="19:24">
      <c r="S308" s="6">
        <f t="shared" si="33"/>
        <v>304</v>
      </c>
      <c r="T308" s="766" t="str">
        <f t="shared" si="34"/>
        <v/>
      </c>
      <c r="U308" s="766" t="str">
        <f t="shared" si="35"/>
        <v/>
      </c>
      <c r="W308" s="766" t="str">
        <f t="shared" si="30"/>
        <v/>
      </c>
      <c r="X308" s="766" t="str">
        <f t="shared" si="31"/>
        <v/>
      </c>
    </row>
    <row r="309" spans="19:24">
      <c r="S309" s="6">
        <f t="shared" si="33"/>
        <v>305</v>
      </c>
      <c r="T309" s="766" t="str">
        <f t="shared" si="34"/>
        <v/>
      </c>
      <c r="U309" s="766" t="str">
        <f t="shared" si="35"/>
        <v/>
      </c>
      <c r="W309" s="766" t="str">
        <f t="shared" si="30"/>
        <v/>
      </c>
      <c r="X309" s="766" t="str">
        <f t="shared" si="31"/>
        <v/>
      </c>
    </row>
    <row r="310" spans="19:24">
      <c r="S310" s="6">
        <f t="shared" si="33"/>
        <v>306</v>
      </c>
      <c r="T310" s="766" t="str">
        <f t="shared" si="34"/>
        <v/>
      </c>
      <c r="U310" s="766" t="str">
        <f t="shared" si="35"/>
        <v/>
      </c>
      <c r="W310" s="766" t="str">
        <f t="shared" si="30"/>
        <v/>
      </c>
      <c r="X310" s="766" t="str">
        <f t="shared" si="31"/>
        <v/>
      </c>
    </row>
    <row r="311" spans="19:24">
      <c r="S311" s="6">
        <f t="shared" si="33"/>
        <v>307</v>
      </c>
      <c r="T311" s="766" t="str">
        <f t="shared" si="34"/>
        <v/>
      </c>
      <c r="U311" s="766" t="str">
        <f t="shared" si="35"/>
        <v/>
      </c>
      <c r="W311" s="766" t="str">
        <f t="shared" si="30"/>
        <v/>
      </c>
      <c r="X311" s="766" t="str">
        <f t="shared" si="31"/>
        <v/>
      </c>
    </row>
    <row r="312" spans="19:24">
      <c r="S312" s="6">
        <f t="shared" si="33"/>
        <v>308</v>
      </c>
      <c r="T312" s="766" t="str">
        <f t="shared" si="34"/>
        <v/>
      </c>
      <c r="U312" s="766" t="str">
        <f t="shared" si="35"/>
        <v/>
      </c>
      <c r="W312" s="766" t="str">
        <f t="shared" si="30"/>
        <v/>
      </c>
      <c r="X312" s="766" t="str">
        <f t="shared" si="31"/>
        <v/>
      </c>
    </row>
    <row r="313" spans="19:24">
      <c r="S313" s="6">
        <f t="shared" si="33"/>
        <v>309</v>
      </c>
      <c r="T313" s="766" t="str">
        <f t="shared" si="34"/>
        <v/>
      </c>
      <c r="U313" s="766" t="str">
        <f t="shared" si="35"/>
        <v/>
      </c>
      <c r="W313" s="766" t="str">
        <f t="shared" si="30"/>
        <v/>
      </c>
      <c r="X313" s="766" t="str">
        <f t="shared" si="31"/>
        <v/>
      </c>
    </row>
    <row r="314" spans="19:24">
      <c r="S314" s="6">
        <f t="shared" si="33"/>
        <v>310</v>
      </c>
      <c r="T314" s="766" t="str">
        <f t="shared" si="34"/>
        <v/>
      </c>
      <c r="U314" s="766" t="str">
        <f t="shared" si="35"/>
        <v/>
      </c>
      <c r="W314" s="766" t="str">
        <f t="shared" si="30"/>
        <v/>
      </c>
      <c r="X314" s="766" t="str">
        <f t="shared" si="31"/>
        <v/>
      </c>
    </row>
    <row r="315" spans="19:24">
      <c r="S315" s="6">
        <f t="shared" si="33"/>
        <v>311</v>
      </c>
      <c r="T315" s="766" t="str">
        <f t="shared" si="34"/>
        <v/>
      </c>
      <c r="U315" s="766" t="str">
        <f t="shared" si="35"/>
        <v/>
      </c>
      <c r="W315" s="766" t="str">
        <f t="shared" si="30"/>
        <v/>
      </c>
      <c r="X315" s="766" t="str">
        <f t="shared" si="31"/>
        <v/>
      </c>
    </row>
    <row r="316" spans="19:24">
      <c r="S316" s="6">
        <f t="shared" si="33"/>
        <v>312</v>
      </c>
      <c r="T316" s="766" t="str">
        <f t="shared" si="34"/>
        <v/>
      </c>
      <c r="U316" s="766" t="str">
        <f t="shared" si="35"/>
        <v/>
      </c>
      <c r="W316" s="766" t="str">
        <f t="shared" si="30"/>
        <v/>
      </c>
      <c r="X316" s="766" t="str">
        <f t="shared" si="31"/>
        <v/>
      </c>
    </row>
    <row r="317" spans="19:24">
      <c r="S317" s="6">
        <f t="shared" si="33"/>
        <v>313</v>
      </c>
      <c r="T317" s="766" t="str">
        <f t="shared" si="34"/>
        <v/>
      </c>
      <c r="U317" s="766" t="str">
        <f t="shared" si="35"/>
        <v/>
      </c>
      <c r="W317" s="766" t="str">
        <f t="shared" si="30"/>
        <v/>
      </c>
      <c r="X317" s="766" t="str">
        <f t="shared" si="31"/>
        <v/>
      </c>
    </row>
    <row r="318" spans="19:24">
      <c r="S318" s="6">
        <f t="shared" si="33"/>
        <v>314</v>
      </c>
      <c r="T318" s="766" t="str">
        <f t="shared" si="34"/>
        <v/>
      </c>
      <c r="U318" s="766" t="str">
        <f t="shared" si="35"/>
        <v/>
      </c>
      <c r="W318" s="766" t="str">
        <f t="shared" si="30"/>
        <v/>
      </c>
      <c r="X318" s="766" t="str">
        <f t="shared" si="31"/>
        <v/>
      </c>
    </row>
    <row r="319" spans="19:24">
      <c r="S319" s="6">
        <f t="shared" si="33"/>
        <v>315</v>
      </c>
      <c r="T319" s="766" t="str">
        <f t="shared" si="34"/>
        <v/>
      </c>
      <c r="U319" s="766" t="str">
        <f t="shared" si="35"/>
        <v/>
      </c>
      <c r="W319" s="766" t="str">
        <f t="shared" si="30"/>
        <v/>
      </c>
      <c r="X319" s="766" t="str">
        <f t="shared" si="31"/>
        <v/>
      </c>
    </row>
    <row r="320" spans="19:24">
      <c r="S320" s="6">
        <f t="shared" si="33"/>
        <v>316</v>
      </c>
      <c r="T320" s="766" t="str">
        <f t="shared" si="34"/>
        <v/>
      </c>
      <c r="U320" s="766" t="str">
        <f t="shared" si="35"/>
        <v/>
      </c>
      <c r="W320" s="766" t="str">
        <f t="shared" si="30"/>
        <v/>
      </c>
      <c r="X320" s="766" t="str">
        <f t="shared" si="31"/>
        <v/>
      </c>
    </row>
    <row r="321" spans="19:24">
      <c r="S321" s="6">
        <f t="shared" si="33"/>
        <v>317</v>
      </c>
      <c r="T321" s="766" t="str">
        <f t="shared" si="34"/>
        <v/>
      </c>
      <c r="U321" s="766" t="str">
        <f t="shared" si="35"/>
        <v/>
      </c>
      <c r="W321" s="766" t="str">
        <f t="shared" si="30"/>
        <v/>
      </c>
      <c r="X321" s="766" t="str">
        <f t="shared" si="31"/>
        <v/>
      </c>
    </row>
    <row r="322" spans="19:24">
      <c r="S322" s="6">
        <f t="shared" si="33"/>
        <v>318</v>
      </c>
      <c r="T322" s="766" t="str">
        <f t="shared" si="34"/>
        <v/>
      </c>
      <c r="U322" s="766" t="str">
        <f t="shared" si="35"/>
        <v/>
      </c>
      <c r="W322" s="766" t="str">
        <f t="shared" si="30"/>
        <v/>
      </c>
      <c r="X322" s="766" t="str">
        <f t="shared" si="31"/>
        <v/>
      </c>
    </row>
    <row r="323" spans="19:24">
      <c r="S323" s="6">
        <f t="shared" si="33"/>
        <v>319</v>
      </c>
      <c r="T323" s="766" t="str">
        <f t="shared" si="34"/>
        <v/>
      </c>
      <c r="U323" s="766" t="str">
        <f t="shared" si="35"/>
        <v/>
      </c>
      <c r="W323" s="766" t="str">
        <f t="shared" si="30"/>
        <v/>
      </c>
      <c r="X323" s="766" t="str">
        <f t="shared" si="31"/>
        <v/>
      </c>
    </row>
    <row r="324" spans="19:24">
      <c r="S324" s="6">
        <f t="shared" si="33"/>
        <v>320</v>
      </c>
      <c r="T324" s="766" t="str">
        <f t="shared" si="34"/>
        <v/>
      </c>
      <c r="U324" s="766" t="str">
        <f t="shared" si="35"/>
        <v/>
      </c>
      <c r="W324" s="766" t="str">
        <f t="shared" si="30"/>
        <v/>
      </c>
      <c r="X324" s="766" t="str">
        <f t="shared" si="31"/>
        <v/>
      </c>
    </row>
    <row r="325" spans="19:24">
      <c r="S325" s="6">
        <f t="shared" si="33"/>
        <v>321</v>
      </c>
      <c r="T325" s="766" t="str">
        <f t="shared" si="34"/>
        <v/>
      </c>
      <c r="U325" s="766" t="str">
        <f t="shared" si="35"/>
        <v/>
      </c>
      <c r="W325" s="766" t="str">
        <f t="shared" si="30"/>
        <v/>
      </c>
      <c r="X325" s="766" t="str">
        <f t="shared" si="31"/>
        <v/>
      </c>
    </row>
    <row r="326" spans="19:24">
      <c r="S326" s="6">
        <f t="shared" si="33"/>
        <v>322</v>
      </c>
      <c r="T326" s="766" t="str">
        <f t="shared" si="34"/>
        <v/>
      </c>
      <c r="U326" s="766" t="str">
        <f t="shared" si="35"/>
        <v/>
      </c>
      <c r="W326" s="766" t="str">
        <f t="shared" ref="W326:W389" si="36">IF(ISERROR(SMALL($T$5:$T$754,S326)),"",SMALL($T$5:$T$754,S326))</f>
        <v/>
      </c>
      <c r="X326" s="766" t="str">
        <f t="shared" ref="X326:X389" si="37">VLOOKUP(W326,$T$5:$U$754,2,FALSE)</f>
        <v/>
      </c>
    </row>
    <row r="327" spans="19:24">
      <c r="S327" s="6">
        <f t="shared" si="33"/>
        <v>323</v>
      </c>
      <c r="T327" s="766" t="str">
        <f t="shared" si="34"/>
        <v/>
      </c>
      <c r="U327" s="766" t="str">
        <f t="shared" si="35"/>
        <v/>
      </c>
      <c r="W327" s="766" t="str">
        <f t="shared" si="36"/>
        <v/>
      </c>
      <c r="X327" s="766" t="str">
        <f t="shared" si="37"/>
        <v/>
      </c>
    </row>
    <row r="328" spans="19:24">
      <c r="S328" s="6">
        <f t="shared" si="33"/>
        <v>324</v>
      </c>
      <c r="T328" s="766" t="str">
        <f t="shared" si="34"/>
        <v/>
      </c>
      <c r="U328" s="766" t="str">
        <f t="shared" si="35"/>
        <v/>
      </c>
      <c r="W328" s="766" t="str">
        <f t="shared" si="36"/>
        <v/>
      </c>
      <c r="X328" s="766" t="str">
        <f t="shared" si="37"/>
        <v/>
      </c>
    </row>
    <row r="329" spans="19:24">
      <c r="S329" s="6">
        <f t="shared" si="33"/>
        <v>325</v>
      </c>
      <c r="T329" s="766" t="str">
        <f t="shared" si="34"/>
        <v/>
      </c>
      <c r="U329" s="766" t="str">
        <f t="shared" si="35"/>
        <v/>
      </c>
      <c r="W329" s="766" t="str">
        <f t="shared" si="36"/>
        <v/>
      </c>
      <c r="X329" s="766" t="str">
        <f t="shared" si="37"/>
        <v/>
      </c>
    </row>
    <row r="330" spans="19:24">
      <c r="S330" s="6">
        <f t="shared" si="33"/>
        <v>326</v>
      </c>
      <c r="T330" s="766" t="str">
        <f t="shared" si="34"/>
        <v/>
      </c>
      <c r="U330" s="766" t="str">
        <f t="shared" si="35"/>
        <v/>
      </c>
      <c r="W330" s="766" t="str">
        <f t="shared" si="36"/>
        <v/>
      </c>
      <c r="X330" s="766" t="str">
        <f t="shared" si="37"/>
        <v/>
      </c>
    </row>
    <row r="331" spans="19:24">
      <c r="S331" s="6">
        <f t="shared" si="33"/>
        <v>327</v>
      </c>
      <c r="T331" s="766" t="str">
        <f t="shared" si="34"/>
        <v/>
      </c>
      <c r="U331" s="766" t="str">
        <f t="shared" si="35"/>
        <v/>
      </c>
      <c r="W331" s="766" t="str">
        <f t="shared" si="36"/>
        <v/>
      </c>
      <c r="X331" s="766" t="str">
        <f t="shared" si="37"/>
        <v/>
      </c>
    </row>
    <row r="332" spans="19:24">
      <c r="S332" s="6">
        <f t="shared" si="33"/>
        <v>328</v>
      </c>
      <c r="T332" s="766" t="str">
        <f>AQ32</f>
        <v/>
      </c>
      <c r="U332" s="766" t="str">
        <f t="shared" si="35"/>
        <v/>
      </c>
      <c r="W332" s="766" t="str">
        <f t="shared" si="36"/>
        <v/>
      </c>
      <c r="X332" s="766" t="str">
        <f t="shared" si="37"/>
        <v/>
      </c>
    </row>
    <row r="333" spans="19:24">
      <c r="S333" s="6">
        <f t="shared" si="33"/>
        <v>329</v>
      </c>
      <c r="T333" s="766" t="str">
        <f t="shared" si="34"/>
        <v/>
      </c>
      <c r="U333" s="766" t="str">
        <f t="shared" si="35"/>
        <v/>
      </c>
      <c r="W333" s="766" t="str">
        <f t="shared" si="36"/>
        <v/>
      </c>
      <c r="X333" s="766" t="str">
        <f t="shared" si="37"/>
        <v/>
      </c>
    </row>
    <row r="334" spans="19:24">
      <c r="S334" s="6">
        <f t="shared" si="33"/>
        <v>330</v>
      </c>
      <c r="T334" s="766" t="str">
        <f t="shared" si="34"/>
        <v/>
      </c>
      <c r="U334" s="766" t="str">
        <f t="shared" si="35"/>
        <v/>
      </c>
      <c r="W334" s="766" t="str">
        <f t="shared" si="36"/>
        <v/>
      </c>
      <c r="X334" s="766" t="str">
        <f t="shared" si="37"/>
        <v/>
      </c>
    </row>
    <row r="335" spans="19:24">
      <c r="S335" s="6">
        <f t="shared" si="33"/>
        <v>331</v>
      </c>
      <c r="T335" s="766" t="str">
        <f t="shared" si="34"/>
        <v/>
      </c>
      <c r="U335" s="766" t="str">
        <f t="shared" si="35"/>
        <v/>
      </c>
      <c r="W335" s="766" t="str">
        <f t="shared" si="36"/>
        <v/>
      </c>
      <c r="X335" s="766" t="str">
        <f t="shared" si="37"/>
        <v/>
      </c>
    </row>
    <row r="336" spans="19:24">
      <c r="S336" s="6">
        <f t="shared" si="33"/>
        <v>332</v>
      </c>
      <c r="T336" s="766" t="str">
        <f t="shared" si="34"/>
        <v/>
      </c>
      <c r="U336" s="766" t="str">
        <f t="shared" si="35"/>
        <v/>
      </c>
      <c r="W336" s="766" t="str">
        <f t="shared" si="36"/>
        <v/>
      </c>
      <c r="X336" s="766" t="str">
        <f t="shared" si="37"/>
        <v/>
      </c>
    </row>
    <row r="337" spans="19:24">
      <c r="S337" s="6">
        <f t="shared" si="33"/>
        <v>333</v>
      </c>
      <c r="T337" s="766" t="str">
        <f t="shared" si="34"/>
        <v/>
      </c>
      <c r="U337" s="766" t="str">
        <f t="shared" si="35"/>
        <v/>
      </c>
      <c r="W337" s="766" t="str">
        <f t="shared" si="36"/>
        <v/>
      </c>
      <c r="X337" s="766" t="str">
        <f t="shared" si="37"/>
        <v/>
      </c>
    </row>
    <row r="338" spans="19:24">
      <c r="S338" s="6">
        <f t="shared" si="33"/>
        <v>334</v>
      </c>
      <c r="T338" s="766" t="str">
        <f t="shared" si="34"/>
        <v/>
      </c>
      <c r="U338" s="766" t="str">
        <f t="shared" si="35"/>
        <v/>
      </c>
      <c r="W338" s="766" t="str">
        <f t="shared" si="36"/>
        <v/>
      </c>
      <c r="X338" s="766" t="str">
        <f t="shared" si="37"/>
        <v/>
      </c>
    </row>
    <row r="339" spans="19:24">
      <c r="S339" s="6">
        <f t="shared" si="33"/>
        <v>335</v>
      </c>
      <c r="T339" s="766" t="str">
        <f t="shared" si="34"/>
        <v/>
      </c>
      <c r="U339" s="766" t="str">
        <f t="shared" si="35"/>
        <v/>
      </c>
      <c r="W339" s="766" t="str">
        <f t="shared" si="36"/>
        <v/>
      </c>
      <c r="X339" s="766" t="str">
        <f t="shared" si="37"/>
        <v/>
      </c>
    </row>
    <row r="340" spans="19:24">
      <c r="S340" s="6">
        <f t="shared" si="33"/>
        <v>336</v>
      </c>
      <c r="T340" s="766" t="str">
        <f t="shared" si="34"/>
        <v/>
      </c>
      <c r="U340" s="766" t="str">
        <f t="shared" si="35"/>
        <v/>
      </c>
      <c r="W340" s="766" t="str">
        <f t="shared" si="36"/>
        <v/>
      </c>
      <c r="X340" s="766" t="str">
        <f t="shared" si="37"/>
        <v/>
      </c>
    </row>
    <row r="341" spans="19:24">
      <c r="S341" s="6">
        <f t="shared" si="33"/>
        <v>337</v>
      </c>
      <c r="T341" s="766" t="str">
        <f t="shared" si="34"/>
        <v/>
      </c>
      <c r="U341" s="766" t="str">
        <f t="shared" si="35"/>
        <v/>
      </c>
      <c r="W341" s="766" t="str">
        <f t="shared" si="36"/>
        <v/>
      </c>
      <c r="X341" s="766" t="str">
        <f t="shared" si="37"/>
        <v/>
      </c>
    </row>
    <row r="342" spans="19:24">
      <c r="S342" s="6">
        <f t="shared" si="33"/>
        <v>338</v>
      </c>
      <c r="T342" s="766" t="str">
        <f t="shared" si="34"/>
        <v/>
      </c>
      <c r="U342" s="766" t="str">
        <f t="shared" si="35"/>
        <v/>
      </c>
      <c r="W342" s="766" t="str">
        <f t="shared" si="36"/>
        <v/>
      </c>
      <c r="X342" s="766" t="str">
        <f t="shared" si="37"/>
        <v/>
      </c>
    </row>
    <row r="343" spans="19:24">
      <c r="S343" s="6">
        <f t="shared" si="33"/>
        <v>339</v>
      </c>
      <c r="T343" s="766" t="str">
        <f t="shared" si="34"/>
        <v/>
      </c>
      <c r="U343" s="766" t="str">
        <f t="shared" si="35"/>
        <v/>
      </c>
      <c r="W343" s="766" t="str">
        <f t="shared" si="36"/>
        <v/>
      </c>
      <c r="X343" s="766" t="str">
        <f t="shared" si="37"/>
        <v/>
      </c>
    </row>
    <row r="344" spans="19:24">
      <c r="S344" s="6">
        <f t="shared" si="33"/>
        <v>340</v>
      </c>
      <c r="T344" s="766" t="str">
        <f t="shared" si="34"/>
        <v/>
      </c>
      <c r="U344" s="766" t="str">
        <f t="shared" si="35"/>
        <v/>
      </c>
      <c r="W344" s="766" t="str">
        <f t="shared" si="36"/>
        <v/>
      </c>
      <c r="X344" s="766" t="str">
        <f t="shared" si="37"/>
        <v/>
      </c>
    </row>
    <row r="345" spans="19:24">
      <c r="S345" s="6">
        <f t="shared" si="33"/>
        <v>341</v>
      </c>
      <c r="T345" s="766" t="str">
        <f t="shared" si="34"/>
        <v/>
      </c>
      <c r="U345" s="766" t="str">
        <f t="shared" si="35"/>
        <v/>
      </c>
      <c r="W345" s="766" t="str">
        <f t="shared" si="36"/>
        <v/>
      </c>
      <c r="X345" s="766" t="str">
        <f t="shared" si="37"/>
        <v/>
      </c>
    </row>
    <row r="346" spans="19:24">
      <c r="S346" s="6">
        <f t="shared" si="33"/>
        <v>342</v>
      </c>
      <c r="T346" s="766" t="str">
        <f t="shared" si="34"/>
        <v/>
      </c>
      <c r="U346" s="766" t="str">
        <f t="shared" si="35"/>
        <v/>
      </c>
      <c r="W346" s="766" t="str">
        <f t="shared" si="36"/>
        <v/>
      </c>
      <c r="X346" s="766" t="str">
        <f t="shared" si="37"/>
        <v/>
      </c>
    </row>
    <row r="347" spans="19:24">
      <c r="S347" s="6">
        <f t="shared" si="33"/>
        <v>343</v>
      </c>
      <c r="T347" s="766" t="str">
        <f t="shared" si="34"/>
        <v/>
      </c>
      <c r="U347" s="766" t="str">
        <f t="shared" si="35"/>
        <v/>
      </c>
      <c r="W347" s="766" t="str">
        <f t="shared" si="36"/>
        <v/>
      </c>
      <c r="X347" s="766" t="str">
        <f t="shared" si="37"/>
        <v/>
      </c>
    </row>
    <row r="348" spans="19:24">
      <c r="S348" s="6">
        <f t="shared" si="33"/>
        <v>344</v>
      </c>
      <c r="T348" s="766" t="str">
        <f t="shared" si="34"/>
        <v/>
      </c>
      <c r="U348" s="766" t="str">
        <f t="shared" si="35"/>
        <v/>
      </c>
      <c r="W348" s="766" t="str">
        <f t="shared" si="36"/>
        <v/>
      </c>
      <c r="X348" s="766" t="str">
        <f t="shared" si="37"/>
        <v/>
      </c>
    </row>
    <row r="349" spans="19:24">
      <c r="S349" s="6">
        <f t="shared" si="33"/>
        <v>345</v>
      </c>
      <c r="T349" s="766" t="str">
        <f t="shared" si="34"/>
        <v/>
      </c>
      <c r="U349" s="766" t="str">
        <f t="shared" si="35"/>
        <v/>
      </c>
      <c r="W349" s="766" t="str">
        <f t="shared" si="36"/>
        <v/>
      </c>
      <c r="X349" s="766" t="str">
        <f t="shared" si="37"/>
        <v/>
      </c>
    </row>
    <row r="350" spans="19:24">
      <c r="S350" s="6">
        <f t="shared" si="33"/>
        <v>346</v>
      </c>
      <c r="T350" s="766" t="str">
        <f t="shared" si="34"/>
        <v/>
      </c>
      <c r="U350" s="766" t="str">
        <f t="shared" si="35"/>
        <v/>
      </c>
      <c r="W350" s="766" t="str">
        <f t="shared" si="36"/>
        <v/>
      </c>
      <c r="X350" s="766" t="str">
        <f t="shared" si="37"/>
        <v/>
      </c>
    </row>
    <row r="351" spans="19:24">
      <c r="S351" s="6">
        <f t="shared" si="33"/>
        <v>347</v>
      </c>
      <c r="T351" s="766" t="str">
        <f t="shared" si="34"/>
        <v/>
      </c>
      <c r="U351" s="766" t="str">
        <f t="shared" si="35"/>
        <v/>
      </c>
      <c r="W351" s="766" t="str">
        <f t="shared" si="36"/>
        <v/>
      </c>
      <c r="X351" s="766" t="str">
        <f t="shared" si="37"/>
        <v/>
      </c>
    </row>
    <row r="352" spans="19:24">
      <c r="S352" s="6">
        <f t="shared" si="33"/>
        <v>348</v>
      </c>
      <c r="T352" s="766" t="str">
        <f t="shared" si="34"/>
        <v/>
      </c>
      <c r="U352" s="766" t="str">
        <f t="shared" si="35"/>
        <v/>
      </c>
      <c r="W352" s="766" t="str">
        <f t="shared" si="36"/>
        <v/>
      </c>
      <c r="X352" s="766" t="str">
        <f t="shared" si="37"/>
        <v/>
      </c>
    </row>
    <row r="353" spans="19:24">
      <c r="S353" s="6">
        <f t="shared" si="33"/>
        <v>349</v>
      </c>
      <c r="T353" s="766" t="str">
        <f t="shared" si="34"/>
        <v/>
      </c>
      <c r="U353" s="766" t="str">
        <f t="shared" si="35"/>
        <v/>
      </c>
      <c r="W353" s="766" t="str">
        <f t="shared" si="36"/>
        <v/>
      </c>
      <c r="X353" s="766" t="str">
        <f t="shared" si="37"/>
        <v/>
      </c>
    </row>
    <row r="354" spans="19:24">
      <c r="S354" s="6">
        <f t="shared" si="33"/>
        <v>350</v>
      </c>
      <c r="T354" s="766" t="str">
        <f t="shared" si="34"/>
        <v/>
      </c>
      <c r="U354" s="766" t="str">
        <f t="shared" si="35"/>
        <v/>
      </c>
      <c r="W354" s="766" t="str">
        <f t="shared" si="36"/>
        <v/>
      </c>
      <c r="X354" s="766" t="str">
        <f t="shared" si="37"/>
        <v/>
      </c>
    </row>
    <row r="355" spans="19:24">
      <c r="S355" s="6">
        <f t="shared" si="33"/>
        <v>351</v>
      </c>
      <c r="T355" s="766" t="str">
        <f t="shared" si="34"/>
        <v/>
      </c>
      <c r="U355" s="766" t="str">
        <f t="shared" si="35"/>
        <v/>
      </c>
      <c r="W355" s="766" t="str">
        <f t="shared" si="36"/>
        <v/>
      </c>
      <c r="X355" s="766" t="str">
        <f t="shared" si="37"/>
        <v/>
      </c>
    </row>
    <row r="356" spans="19:24">
      <c r="S356" s="6">
        <f t="shared" si="33"/>
        <v>352</v>
      </c>
      <c r="T356" s="766" t="str">
        <f t="shared" si="34"/>
        <v/>
      </c>
      <c r="U356" s="766" t="str">
        <f t="shared" si="35"/>
        <v/>
      </c>
      <c r="W356" s="766" t="str">
        <f t="shared" si="36"/>
        <v/>
      </c>
      <c r="X356" s="766" t="str">
        <f t="shared" si="37"/>
        <v/>
      </c>
    </row>
    <row r="357" spans="19:24">
      <c r="S357" s="6">
        <f t="shared" si="33"/>
        <v>353</v>
      </c>
      <c r="T357" s="766" t="str">
        <f t="shared" si="34"/>
        <v/>
      </c>
      <c r="U357" s="766" t="str">
        <f t="shared" si="35"/>
        <v/>
      </c>
      <c r="W357" s="766" t="str">
        <f t="shared" si="36"/>
        <v/>
      </c>
      <c r="X357" s="766" t="str">
        <f t="shared" si="37"/>
        <v/>
      </c>
    </row>
    <row r="358" spans="19:24">
      <c r="S358" s="6">
        <f t="shared" si="33"/>
        <v>354</v>
      </c>
      <c r="T358" s="766" t="str">
        <f t="shared" si="34"/>
        <v/>
      </c>
      <c r="U358" s="766" t="str">
        <f t="shared" si="35"/>
        <v/>
      </c>
      <c r="W358" s="766" t="str">
        <f t="shared" si="36"/>
        <v/>
      </c>
      <c r="X358" s="766" t="str">
        <f t="shared" si="37"/>
        <v/>
      </c>
    </row>
    <row r="359" spans="19:24">
      <c r="S359" s="6">
        <f t="shared" si="33"/>
        <v>355</v>
      </c>
      <c r="T359" s="766" t="str">
        <f t="shared" si="34"/>
        <v/>
      </c>
      <c r="U359" s="766" t="str">
        <f t="shared" si="35"/>
        <v/>
      </c>
      <c r="W359" s="766" t="str">
        <f t="shared" si="36"/>
        <v/>
      </c>
      <c r="X359" s="766" t="str">
        <f t="shared" si="37"/>
        <v/>
      </c>
    </row>
    <row r="360" spans="19:24">
      <c r="S360" s="6">
        <f t="shared" si="33"/>
        <v>356</v>
      </c>
      <c r="T360" s="766" t="str">
        <f t="shared" si="34"/>
        <v/>
      </c>
      <c r="U360" s="766" t="str">
        <f t="shared" si="35"/>
        <v/>
      </c>
      <c r="W360" s="766" t="str">
        <f t="shared" si="36"/>
        <v/>
      </c>
      <c r="X360" s="766" t="str">
        <f t="shared" si="37"/>
        <v/>
      </c>
    </row>
    <row r="361" spans="19:24">
      <c r="S361" s="6">
        <f t="shared" si="33"/>
        <v>357</v>
      </c>
      <c r="T361" s="766" t="str">
        <f t="shared" si="34"/>
        <v/>
      </c>
      <c r="U361" s="766" t="str">
        <f t="shared" si="35"/>
        <v/>
      </c>
      <c r="W361" s="766" t="str">
        <f t="shared" si="36"/>
        <v/>
      </c>
      <c r="X361" s="766" t="str">
        <f t="shared" si="37"/>
        <v/>
      </c>
    </row>
    <row r="362" spans="19:24">
      <c r="S362" s="6">
        <f t="shared" si="33"/>
        <v>358</v>
      </c>
      <c r="T362" s="766" t="str">
        <f t="shared" si="34"/>
        <v/>
      </c>
      <c r="U362" s="766" t="str">
        <f t="shared" si="35"/>
        <v/>
      </c>
      <c r="W362" s="766" t="str">
        <f t="shared" si="36"/>
        <v/>
      </c>
      <c r="X362" s="766" t="str">
        <f t="shared" si="37"/>
        <v/>
      </c>
    </row>
    <row r="363" spans="19:24">
      <c r="S363" s="6">
        <f t="shared" si="33"/>
        <v>359</v>
      </c>
      <c r="T363" s="766" t="str">
        <f t="shared" si="34"/>
        <v/>
      </c>
      <c r="U363" s="766" t="str">
        <f t="shared" si="35"/>
        <v/>
      </c>
      <c r="W363" s="766" t="str">
        <f t="shared" si="36"/>
        <v/>
      </c>
      <c r="X363" s="766" t="str">
        <f t="shared" si="37"/>
        <v/>
      </c>
    </row>
    <row r="364" spans="19:24">
      <c r="S364" s="6">
        <f t="shared" si="33"/>
        <v>360</v>
      </c>
      <c r="T364" s="766" t="str">
        <f t="shared" si="34"/>
        <v/>
      </c>
      <c r="U364" s="766" t="str">
        <f t="shared" si="35"/>
        <v/>
      </c>
      <c r="W364" s="766" t="str">
        <f t="shared" si="36"/>
        <v/>
      </c>
      <c r="X364" s="766" t="str">
        <f t="shared" si="37"/>
        <v/>
      </c>
    </row>
    <row r="365" spans="19:24">
      <c r="S365" s="6">
        <f t="shared" si="33"/>
        <v>361</v>
      </c>
      <c r="T365" s="766" t="str">
        <f t="shared" si="34"/>
        <v/>
      </c>
      <c r="U365" s="766" t="str">
        <f t="shared" si="35"/>
        <v/>
      </c>
      <c r="W365" s="766" t="str">
        <f t="shared" si="36"/>
        <v/>
      </c>
      <c r="X365" s="766" t="str">
        <f t="shared" si="37"/>
        <v/>
      </c>
    </row>
    <row r="366" spans="19:24">
      <c r="S366" s="6">
        <f t="shared" si="33"/>
        <v>362</v>
      </c>
      <c r="T366" s="766" t="str">
        <f t="shared" si="34"/>
        <v/>
      </c>
      <c r="U366" s="766" t="str">
        <f t="shared" si="35"/>
        <v/>
      </c>
      <c r="W366" s="766" t="str">
        <f t="shared" si="36"/>
        <v/>
      </c>
      <c r="X366" s="766" t="str">
        <f t="shared" si="37"/>
        <v/>
      </c>
    </row>
    <row r="367" spans="19:24">
      <c r="S367" s="6">
        <f t="shared" si="33"/>
        <v>363</v>
      </c>
      <c r="T367" s="766" t="str">
        <f t="shared" si="34"/>
        <v/>
      </c>
      <c r="U367" s="766" t="str">
        <f t="shared" si="35"/>
        <v/>
      </c>
      <c r="W367" s="766" t="str">
        <f t="shared" si="36"/>
        <v/>
      </c>
      <c r="X367" s="766" t="str">
        <f t="shared" si="37"/>
        <v/>
      </c>
    </row>
    <row r="368" spans="19:24">
      <c r="S368" s="6">
        <f t="shared" si="33"/>
        <v>364</v>
      </c>
      <c r="T368" s="766" t="str">
        <f t="shared" si="34"/>
        <v/>
      </c>
      <c r="U368" s="766" t="str">
        <f t="shared" si="35"/>
        <v/>
      </c>
      <c r="W368" s="766" t="str">
        <f t="shared" si="36"/>
        <v/>
      </c>
      <c r="X368" s="766" t="str">
        <f t="shared" si="37"/>
        <v/>
      </c>
    </row>
    <row r="369" spans="19:24">
      <c r="S369" s="6">
        <f t="shared" si="33"/>
        <v>365</v>
      </c>
      <c r="T369" s="766" t="str">
        <f t="shared" si="34"/>
        <v/>
      </c>
      <c r="U369" s="766" t="str">
        <f t="shared" si="35"/>
        <v/>
      </c>
      <c r="W369" s="766" t="str">
        <f t="shared" si="36"/>
        <v/>
      </c>
      <c r="X369" s="766" t="str">
        <f t="shared" si="37"/>
        <v/>
      </c>
    </row>
    <row r="370" spans="19:24">
      <c r="S370" s="6">
        <f t="shared" ref="S370:S433" si="38">S369+1</f>
        <v>366</v>
      </c>
      <c r="T370" s="766" t="str">
        <f t="shared" ref="T370:U379" si="39">AQ70</f>
        <v/>
      </c>
      <c r="U370" s="766" t="str">
        <f t="shared" si="39"/>
        <v/>
      </c>
      <c r="W370" s="766" t="str">
        <f t="shared" si="36"/>
        <v/>
      </c>
      <c r="X370" s="766" t="str">
        <f t="shared" si="37"/>
        <v/>
      </c>
    </row>
    <row r="371" spans="19:24">
      <c r="S371" s="6">
        <f t="shared" si="38"/>
        <v>367</v>
      </c>
      <c r="T371" s="766" t="str">
        <f t="shared" si="39"/>
        <v/>
      </c>
      <c r="U371" s="766" t="str">
        <f t="shared" si="39"/>
        <v/>
      </c>
      <c r="W371" s="766" t="str">
        <f t="shared" si="36"/>
        <v/>
      </c>
      <c r="X371" s="766" t="str">
        <f t="shared" si="37"/>
        <v/>
      </c>
    </row>
    <row r="372" spans="19:24">
      <c r="S372" s="6">
        <f t="shared" si="38"/>
        <v>368</v>
      </c>
      <c r="T372" s="766" t="str">
        <f t="shared" si="39"/>
        <v/>
      </c>
      <c r="U372" s="766" t="str">
        <f t="shared" si="39"/>
        <v/>
      </c>
      <c r="W372" s="766" t="str">
        <f t="shared" si="36"/>
        <v/>
      </c>
      <c r="X372" s="766" t="str">
        <f t="shared" si="37"/>
        <v/>
      </c>
    </row>
    <row r="373" spans="19:24">
      <c r="S373" s="6">
        <f t="shared" si="38"/>
        <v>369</v>
      </c>
      <c r="T373" s="766" t="str">
        <f t="shared" si="39"/>
        <v/>
      </c>
      <c r="U373" s="766" t="str">
        <f t="shared" si="39"/>
        <v/>
      </c>
      <c r="W373" s="766" t="str">
        <f t="shared" si="36"/>
        <v/>
      </c>
      <c r="X373" s="766" t="str">
        <f t="shared" si="37"/>
        <v/>
      </c>
    </row>
    <row r="374" spans="19:24">
      <c r="S374" s="6">
        <f t="shared" si="38"/>
        <v>370</v>
      </c>
      <c r="T374" s="766" t="str">
        <f t="shared" si="39"/>
        <v/>
      </c>
      <c r="U374" s="766" t="str">
        <f t="shared" si="39"/>
        <v/>
      </c>
      <c r="W374" s="766" t="str">
        <f t="shared" si="36"/>
        <v/>
      </c>
      <c r="X374" s="766" t="str">
        <f t="shared" si="37"/>
        <v/>
      </c>
    </row>
    <row r="375" spans="19:24">
      <c r="S375" s="6">
        <f t="shared" si="38"/>
        <v>371</v>
      </c>
      <c r="T375" s="766" t="str">
        <f t="shared" si="39"/>
        <v/>
      </c>
      <c r="U375" s="766" t="str">
        <f t="shared" si="39"/>
        <v/>
      </c>
      <c r="W375" s="766" t="str">
        <f t="shared" si="36"/>
        <v/>
      </c>
      <c r="X375" s="766" t="str">
        <f t="shared" si="37"/>
        <v/>
      </c>
    </row>
    <row r="376" spans="19:24">
      <c r="S376" s="6">
        <f t="shared" si="38"/>
        <v>372</v>
      </c>
      <c r="T376" s="766" t="str">
        <f t="shared" si="39"/>
        <v/>
      </c>
      <c r="U376" s="766" t="str">
        <f t="shared" si="39"/>
        <v/>
      </c>
      <c r="W376" s="766" t="str">
        <f t="shared" si="36"/>
        <v/>
      </c>
      <c r="X376" s="766" t="str">
        <f t="shared" si="37"/>
        <v/>
      </c>
    </row>
    <row r="377" spans="19:24">
      <c r="S377" s="6">
        <f t="shared" si="38"/>
        <v>373</v>
      </c>
      <c r="T377" s="766" t="str">
        <f t="shared" si="39"/>
        <v/>
      </c>
      <c r="U377" s="766" t="str">
        <f t="shared" si="39"/>
        <v/>
      </c>
      <c r="W377" s="766" t="str">
        <f t="shared" si="36"/>
        <v/>
      </c>
      <c r="X377" s="766" t="str">
        <f t="shared" si="37"/>
        <v/>
      </c>
    </row>
    <row r="378" spans="19:24">
      <c r="S378" s="6">
        <f t="shared" si="38"/>
        <v>374</v>
      </c>
      <c r="T378" s="766" t="str">
        <f t="shared" si="39"/>
        <v/>
      </c>
      <c r="U378" s="766" t="str">
        <f t="shared" si="39"/>
        <v/>
      </c>
      <c r="W378" s="766" t="str">
        <f t="shared" si="36"/>
        <v/>
      </c>
      <c r="X378" s="766" t="str">
        <f t="shared" si="37"/>
        <v/>
      </c>
    </row>
    <row r="379" spans="19:24">
      <c r="S379" s="6">
        <f t="shared" si="38"/>
        <v>375</v>
      </c>
      <c r="T379" s="766" t="str">
        <f t="shared" si="39"/>
        <v/>
      </c>
      <c r="U379" s="766" t="str">
        <f t="shared" si="39"/>
        <v/>
      </c>
      <c r="W379" s="766" t="str">
        <f t="shared" si="36"/>
        <v/>
      </c>
      <c r="X379" s="766" t="str">
        <f t="shared" si="37"/>
        <v/>
      </c>
    </row>
    <row r="380" spans="19:24">
      <c r="S380" s="6">
        <f t="shared" si="38"/>
        <v>376</v>
      </c>
      <c r="T380" s="766" t="str">
        <f>AU5</f>
        <v/>
      </c>
      <c r="U380" s="766" t="str">
        <f>AV5</f>
        <v/>
      </c>
      <c r="W380" s="766" t="str">
        <f t="shared" si="36"/>
        <v/>
      </c>
      <c r="X380" s="766" t="str">
        <f t="shared" si="37"/>
        <v/>
      </c>
    </row>
    <row r="381" spans="19:24">
      <c r="S381" s="6">
        <f t="shared" si="38"/>
        <v>377</v>
      </c>
      <c r="T381" s="766" t="str">
        <f t="shared" ref="T381:U445" si="40">AU6</f>
        <v/>
      </c>
      <c r="U381" s="766" t="str">
        <f t="shared" ref="U381:U444" si="41">AV6</f>
        <v/>
      </c>
      <c r="W381" s="766" t="str">
        <f t="shared" si="36"/>
        <v/>
      </c>
      <c r="X381" s="766" t="str">
        <f t="shared" si="37"/>
        <v/>
      </c>
    </row>
    <row r="382" spans="19:24">
      <c r="S382" s="6">
        <f t="shared" si="38"/>
        <v>378</v>
      </c>
      <c r="T382" s="766" t="str">
        <f t="shared" si="40"/>
        <v/>
      </c>
      <c r="U382" s="766" t="str">
        <f t="shared" si="41"/>
        <v/>
      </c>
      <c r="W382" s="766" t="str">
        <f t="shared" si="36"/>
        <v/>
      </c>
      <c r="X382" s="766" t="str">
        <f t="shared" si="37"/>
        <v/>
      </c>
    </row>
    <row r="383" spans="19:24">
      <c r="S383" s="6">
        <f t="shared" si="38"/>
        <v>379</v>
      </c>
      <c r="T383" s="766" t="str">
        <f t="shared" si="40"/>
        <v/>
      </c>
      <c r="U383" s="766" t="str">
        <f t="shared" si="41"/>
        <v/>
      </c>
      <c r="W383" s="766" t="str">
        <f t="shared" si="36"/>
        <v/>
      </c>
      <c r="X383" s="766" t="str">
        <f t="shared" si="37"/>
        <v/>
      </c>
    </row>
    <row r="384" spans="19:24">
      <c r="S384" s="6">
        <f t="shared" si="38"/>
        <v>380</v>
      </c>
      <c r="T384" s="766" t="str">
        <f t="shared" si="40"/>
        <v/>
      </c>
      <c r="U384" s="766" t="str">
        <f t="shared" si="41"/>
        <v/>
      </c>
      <c r="W384" s="766" t="str">
        <f t="shared" si="36"/>
        <v/>
      </c>
      <c r="X384" s="766" t="str">
        <f t="shared" si="37"/>
        <v/>
      </c>
    </row>
    <row r="385" spans="19:24">
      <c r="S385" s="6">
        <f t="shared" si="38"/>
        <v>381</v>
      </c>
      <c r="T385" s="766" t="str">
        <f t="shared" si="40"/>
        <v/>
      </c>
      <c r="U385" s="766" t="str">
        <f t="shared" si="41"/>
        <v/>
      </c>
      <c r="W385" s="766" t="str">
        <f t="shared" si="36"/>
        <v/>
      </c>
      <c r="X385" s="766" t="str">
        <f t="shared" si="37"/>
        <v/>
      </c>
    </row>
    <row r="386" spans="19:24">
      <c r="S386" s="6">
        <f t="shared" si="38"/>
        <v>382</v>
      </c>
      <c r="T386" s="766" t="str">
        <f t="shared" si="40"/>
        <v/>
      </c>
      <c r="U386" s="766" t="str">
        <f t="shared" si="41"/>
        <v/>
      </c>
      <c r="W386" s="766" t="str">
        <f t="shared" si="36"/>
        <v/>
      </c>
      <c r="X386" s="766" t="str">
        <f t="shared" si="37"/>
        <v/>
      </c>
    </row>
    <row r="387" spans="19:24">
      <c r="S387" s="6">
        <f t="shared" si="38"/>
        <v>383</v>
      </c>
      <c r="T387" s="766" t="str">
        <f t="shared" si="40"/>
        <v/>
      </c>
      <c r="U387" s="766" t="str">
        <f t="shared" si="41"/>
        <v/>
      </c>
      <c r="W387" s="766" t="str">
        <f t="shared" si="36"/>
        <v/>
      </c>
      <c r="X387" s="766" t="str">
        <f t="shared" si="37"/>
        <v/>
      </c>
    </row>
    <row r="388" spans="19:24">
      <c r="S388" s="6">
        <f t="shared" si="38"/>
        <v>384</v>
      </c>
      <c r="T388" s="766" t="str">
        <f t="shared" si="40"/>
        <v/>
      </c>
      <c r="U388" s="766" t="str">
        <f t="shared" si="41"/>
        <v/>
      </c>
      <c r="W388" s="766" t="str">
        <f t="shared" si="36"/>
        <v/>
      </c>
      <c r="X388" s="766" t="str">
        <f t="shared" si="37"/>
        <v/>
      </c>
    </row>
    <row r="389" spans="19:24">
      <c r="S389" s="6">
        <f t="shared" si="38"/>
        <v>385</v>
      </c>
      <c r="T389" s="766" t="str">
        <f t="shared" si="40"/>
        <v/>
      </c>
      <c r="U389" s="766" t="str">
        <f t="shared" si="41"/>
        <v/>
      </c>
      <c r="W389" s="766" t="str">
        <f t="shared" si="36"/>
        <v/>
      </c>
      <c r="X389" s="766" t="str">
        <f t="shared" si="37"/>
        <v/>
      </c>
    </row>
    <row r="390" spans="19:24">
      <c r="S390" s="6">
        <f t="shared" si="38"/>
        <v>386</v>
      </c>
      <c r="T390" s="766" t="str">
        <f t="shared" si="40"/>
        <v/>
      </c>
      <c r="U390" s="766" t="str">
        <f t="shared" si="41"/>
        <v/>
      </c>
      <c r="W390" s="766" t="str">
        <f t="shared" ref="W390:W453" si="42">IF(ISERROR(SMALL($T$5:$T$754,S390)),"",SMALL($T$5:$T$754,S390))</f>
        <v/>
      </c>
      <c r="X390" s="766" t="str">
        <f t="shared" ref="X390:X453" si="43">VLOOKUP(W390,$T$5:$U$754,2,FALSE)</f>
        <v/>
      </c>
    </row>
    <row r="391" spans="19:24">
      <c r="S391" s="6">
        <f t="shared" si="38"/>
        <v>387</v>
      </c>
      <c r="T391" s="766" t="str">
        <f t="shared" si="40"/>
        <v/>
      </c>
      <c r="U391" s="766" t="str">
        <f t="shared" si="41"/>
        <v/>
      </c>
      <c r="W391" s="766" t="str">
        <f t="shared" si="42"/>
        <v/>
      </c>
      <c r="X391" s="766" t="str">
        <f t="shared" si="43"/>
        <v/>
      </c>
    </row>
    <row r="392" spans="19:24">
      <c r="S392" s="6">
        <f t="shared" si="38"/>
        <v>388</v>
      </c>
      <c r="T392" s="766" t="str">
        <f t="shared" si="40"/>
        <v/>
      </c>
      <c r="U392" s="766" t="str">
        <f t="shared" si="41"/>
        <v/>
      </c>
      <c r="W392" s="766" t="str">
        <f t="shared" si="42"/>
        <v/>
      </c>
      <c r="X392" s="766" t="str">
        <f t="shared" si="43"/>
        <v/>
      </c>
    </row>
    <row r="393" spans="19:24">
      <c r="S393" s="6">
        <f t="shared" si="38"/>
        <v>389</v>
      </c>
      <c r="T393" s="766" t="str">
        <f t="shared" si="40"/>
        <v/>
      </c>
      <c r="U393" s="766" t="str">
        <f t="shared" si="41"/>
        <v/>
      </c>
      <c r="W393" s="766" t="str">
        <f t="shared" si="42"/>
        <v/>
      </c>
      <c r="X393" s="766" t="str">
        <f t="shared" si="43"/>
        <v/>
      </c>
    </row>
    <row r="394" spans="19:24">
      <c r="S394" s="6">
        <f t="shared" si="38"/>
        <v>390</v>
      </c>
      <c r="T394" s="766" t="str">
        <f t="shared" si="40"/>
        <v/>
      </c>
      <c r="U394" s="766" t="str">
        <f t="shared" si="41"/>
        <v/>
      </c>
      <c r="W394" s="766" t="str">
        <f t="shared" si="42"/>
        <v/>
      </c>
      <c r="X394" s="766" t="str">
        <f t="shared" si="43"/>
        <v/>
      </c>
    </row>
    <row r="395" spans="19:24">
      <c r="S395" s="6">
        <f t="shared" si="38"/>
        <v>391</v>
      </c>
      <c r="T395" s="766" t="str">
        <f t="shared" si="40"/>
        <v/>
      </c>
      <c r="U395" s="766" t="str">
        <f t="shared" si="41"/>
        <v/>
      </c>
      <c r="W395" s="766" t="str">
        <f t="shared" si="42"/>
        <v/>
      </c>
      <c r="X395" s="766" t="str">
        <f t="shared" si="43"/>
        <v/>
      </c>
    </row>
    <row r="396" spans="19:24">
      <c r="S396" s="6">
        <f t="shared" si="38"/>
        <v>392</v>
      </c>
      <c r="T396" s="766" t="str">
        <f t="shared" si="40"/>
        <v/>
      </c>
      <c r="U396" s="766" t="str">
        <f t="shared" si="41"/>
        <v/>
      </c>
      <c r="W396" s="766" t="str">
        <f t="shared" si="42"/>
        <v/>
      </c>
      <c r="X396" s="766" t="str">
        <f t="shared" si="43"/>
        <v/>
      </c>
    </row>
    <row r="397" spans="19:24">
      <c r="S397" s="6">
        <f t="shared" si="38"/>
        <v>393</v>
      </c>
      <c r="T397" s="766" t="str">
        <f t="shared" si="40"/>
        <v/>
      </c>
      <c r="U397" s="766" t="str">
        <f t="shared" si="41"/>
        <v/>
      </c>
      <c r="W397" s="766" t="str">
        <f t="shared" si="42"/>
        <v/>
      </c>
      <c r="X397" s="766" t="str">
        <f t="shared" si="43"/>
        <v/>
      </c>
    </row>
    <row r="398" spans="19:24">
      <c r="S398" s="6">
        <f t="shared" si="38"/>
        <v>394</v>
      </c>
      <c r="T398" s="766" t="str">
        <f t="shared" si="40"/>
        <v/>
      </c>
      <c r="U398" s="766" t="str">
        <f t="shared" si="41"/>
        <v/>
      </c>
      <c r="W398" s="766" t="str">
        <f t="shared" si="42"/>
        <v/>
      </c>
      <c r="X398" s="766" t="str">
        <f t="shared" si="43"/>
        <v/>
      </c>
    </row>
    <row r="399" spans="19:24">
      <c r="S399" s="6">
        <f t="shared" si="38"/>
        <v>395</v>
      </c>
      <c r="T399" s="766" t="str">
        <f t="shared" si="40"/>
        <v/>
      </c>
      <c r="U399" s="766" t="str">
        <f t="shared" si="41"/>
        <v/>
      </c>
      <c r="W399" s="766" t="str">
        <f t="shared" si="42"/>
        <v/>
      </c>
      <c r="X399" s="766" t="str">
        <f t="shared" si="43"/>
        <v/>
      </c>
    </row>
    <row r="400" spans="19:24">
      <c r="S400" s="6">
        <f t="shared" si="38"/>
        <v>396</v>
      </c>
      <c r="T400" s="766" t="str">
        <f t="shared" si="40"/>
        <v/>
      </c>
      <c r="U400" s="766" t="str">
        <f t="shared" si="41"/>
        <v/>
      </c>
      <c r="W400" s="766" t="str">
        <f t="shared" si="42"/>
        <v/>
      </c>
      <c r="X400" s="766" t="str">
        <f t="shared" si="43"/>
        <v/>
      </c>
    </row>
    <row r="401" spans="19:24">
      <c r="S401" s="6">
        <f t="shared" si="38"/>
        <v>397</v>
      </c>
      <c r="T401" s="766" t="str">
        <f t="shared" si="40"/>
        <v/>
      </c>
      <c r="U401" s="766" t="str">
        <f t="shared" si="41"/>
        <v/>
      </c>
      <c r="W401" s="766" t="str">
        <f t="shared" si="42"/>
        <v/>
      </c>
      <c r="X401" s="766" t="str">
        <f t="shared" si="43"/>
        <v/>
      </c>
    </row>
    <row r="402" spans="19:24">
      <c r="S402" s="6">
        <f t="shared" si="38"/>
        <v>398</v>
      </c>
      <c r="T402" s="766" t="str">
        <f t="shared" si="40"/>
        <v/>
      </c>
      <c r="U402" s="766" t="str">
        <f t="shared" si="41"/>
        <v/>
      </c>
      <c r="W402" s="766" t="str">
        <f t="shared" si="42"/>
        <v/>
      </c>
      <c r="X402" s="766" t="str">
        <f t="shared" si="43"/>
        <v/>
      </c>
    </row>
    <row r="403" spans="19:24">
      <c r="S403" s="6">
        <f t="shared" si="38"/>
        <v>399</v>
      </c>
      <c r="T403" s="766" t="str">
        <f t="shared" si="40"/>
        <v/>
      </c>
      <c r="U403" s="766" t="str">
        <f t="shared" si="41"/>
        <v/>
      </c>
      <c r="W403" s="766" t="str">
        <f t="shared" si="42"/>
        <v/>
      </c>
      <c r="X403" s="766" t="str">
        <f t="shared" si="43"/>
        <v/>
      </c>
    </row>
    <row r="404" spans="19:24">
      <c r="S404" s="6">
        <f t="shared" si="38"/>
        <v>400</v>
      </c>
      <c r="T404" s="766" t="str">
        <f t="shared" si="40"/>
        <v/>
      </c>
      <c r="U404" s="766" t="str">
        <f t="shared" si="41"/>
        <v/>
      </c>
      <c r="W404" s="766" t="str">
        <f t="shared" si="42"/>
        <v/>
      </c>
      <c r="X404" s="766" t="str">
        <f t="shared" si="43"/>
        <v/>
      </c>
    </row>
    <row r="405" spans="19:24">
      <c r="S405" s="6">
        <f t="shared" si="38"/>
        <v>401</v>
      </c>
      <c r="T405" s="766" t="str">
        <f t="shared" si="40"/>
        <v/>
      </c>
      <c r="U405" s="766" t="str">
        <f t="shared" si="41"/>
        <v/>
      </c>
      <c r="W405" s="766" t="str">
        <f t="shared" si="42"/>
        <v/>
      </c>
      <c r="X405" s="766" t="str">
        <f t="shared" si="43"/>
        <v/>
      </c>
    </row>
    <row r="406" spans="19:24">
      <c r="S406" s="6">
        <f t="shared" si="38"/>
        <v>402</v>
      </c>
      <c r="T406" s="766" t="str">
        <f t="shared" si="40"/>
        <v/>
      </c>
      <c r="U406" s="766" t="str">
        <f t="shared" si="41"/>
        <v/>
      </c>
      <c r="W406" s="766" t="str">
        <f t="shared" si="42"/>
        <v/>
      </c>
      <c r="X406" s="766" t="str">
        <f t="shared" si="43"/>
        <v/>
      </c>
    </row>
    <row r="407" spans="19:24">
      <c r="S407" s="6">
        <f t="shared" si="38"/>
        <v>403</v>
      </c>
      <c r="T407" s="766" t="str">
        <f t="shared" si="40"/>
        <v/>
      </c>
      <c r="U407" s="766" t="str">
        <f t="shared" si="41"/>
        <v/>
      </c>
      <c r="W407" s="766" t="str">
        <f t="shared" si="42"/>
        <v/>
      </c>
      <c r="X407" s="766" t="str">
        <f t="shared" si="43"/>
        <v/>
      </c>
    </row>
    <row r="408" spans="19:24">
      <c r="S408" s="6">
        <f t="shared" si="38"/>
        <v>404</v>
      </c>
      <c r="T408" s="766" t="str">
        <f t="shared" si="40"/>
        <v/>
      </c>
      <c r="U408" s="766" t="str">
        <f t="shared" si="41"/>
        <v/>
      </c>
      <c r="W408" s="766" t="str">
        <f t="shared" si="42"/>
        <v/>
      </c>
      <c r="X408" s="766" t="str">
        <f t="shared" si="43"/>
        <v/>
      </c>
    </row>
    <row r="409" spans="19:24">
      <c r="S409" s="6">
        <f t="shared" si="38"/>
        <v>405</v>
      </c>
      <c r="T409" s="766" t="str">
        <f t="shared" si="40"/>
        <v/>
      </c>
      <c r="U409" s="766" t="str">
        <f t="shared" si="41"/>
        <v/>
      </c>
      <c r="W409" s="766" t="str">
        <f t="shared" si="42"/>
        <v/>
      </c>
      <c r="X409" s="766" t="str">
        <f t="shared" si="43"/>
        <v/>
      </c>
    </row>
    <row r="410" spans="19:24">
      <c r="S410" s="6">
        <f t="shared" si="38"/>
        <v>406</v>
      </c>
      <c r="T410" s="766" t="str">
        <f t="shared" si="40"/>
        <v/>
      </c>
      <c r="U410" s="766" t="str">
        <f t="shared" si="41"/>
        <v/>
      </c>
      <c r="W410" s="766" t="str">
        <f t="shared" si="42"/>
        <v/>
      </c>
      <c r="X410" s="766" t="str">
        <f t="shared" si="43"/>
        <v/>
      </c>
    </row>
    <row r="411" spans="19:24">
      <c r="S411" s="6">
        <f t="shared" si="38"/>
        <v>407</v>
      </c>
      <c r="T411" s="766" t="str">
        <f t="shared" si="40"/>
        <v/>
      </c>
      <c r="U411" s="766" t="str">
        <f t="shared" si="41"/>
        <v/>
      </c>
      <c r="W411" s="766" t="str">
        <f t="shared" si="42"/>
        <v/>
      </c>
      <c r="X411" s="766" t="str">
        <f t="shared" si="43"/>
        <v/>
      </c>
    </row>
    <row r="412" spans="19:24">
      <c r="S412" s="6">
        <f t="shared" si="38"/>
        <v>408</v>
      </c>
      <c r="T412" s="766" t="str">
        <f t="shared" si="40"/>
        <v/>
      </c>
      <c r="U412" s="766" t="str">
        <f t="shared" si="41"/>
        <v/>
      </c>
      <c r="W412" s="766" t="str">
        <f t="shared" si="42"/>
        <v/>
      </c>
      <c r="X412" s="766" t="str">
        <f t="shared" si="43"/>
        <v/>
      </c>
    </row>
    <row r="413" spans="19:24">
      <c r="S413" s="6">
        <f t="shared" si="38"/>
        <v>409</v>
      </c>
      <c r="T413" s="766" t="str">
        <f t="shared" si="40"/>
        <v/>
      </c>
      <c r="U413" s="766" t="str">
        <f t="shared" si="41"/>
        <v/>
      </c>
      <c r="W413" s="766" t="str">
        <f t="shared" si="42"/>
        <v/>
      </c>
      <c r="X413" s="766" t="str">
        <f t="shared" si="43"/>
        <v/>
      </c>
    </row>
    <row r="414" spans="19:24">
      <c r="S414" s="6">
        <f t="shared" si="38"/>
        <v>410</v>
      </c>
      <c r="T414" s="766" t="str">
        <f t="shared" si="40"/>
        <v/>
      </c>
      <c r="U414" s="766" t="str">
        <f t="shared" si="41"/>
        <v/>
      </c>
      <c r="W414" s="766" t="str">
        <f t="shared" si="42"/>
        <v/>
      </c>
      <c r="X414" s="766" t="str">
        <f t="shared" si="43"/>
        <v/>
      </c>
    </row>
    <row r="415" spans="19:24">
      <c r="S415" s="6">
        <f t="shared" si="38"/>
        <v>411</v>
      </c>
      <c r="T415" s="766" t="str">
        <f t="shared" si="40"/>
        <v/>
      </c>
      <c r="U415" s="766" t="str">
        <f t="shared" si="41"/>
        <v/>
      </c>
      <c r="W415" s="766" t="str">
        <f t="shared" si="42"/>
        <v/>
      </c>
      <c r="X415" s="766" t="str">
        <f t="shared" si="43"/>
        <v/>
      </c>
    </row>
    <row r="416" spans="19:24">
      <c r="S416" s="6">
        <f t="shared" si="38"/>
        <v>412</v>
      </c>
      <c r="T416" s="766" t="str">
        <f t="shared" si="40"/>
        <v/>
      </c>
      <c r="U416" s="766" t="str">
        <f t="shared" si="41"/>
        <v/>
      </c>
      <c r="W416" s="766" t="str">
        <f t="shared" si="42"/>
        <v/>
      </c>
      <c r="X416" s="766" t="str">
        <f t="shared" si="43"/>
        <v/>
      </c>
    </row>
    <row r="417" spans="19:24">
      <c r="S417" s="6">
        <f t="shared" si="38"/>
        <v>413</v>
      </c>
      <c r="T417" s="766" t="str">
        <f t="shared" si="40"/>
        <v/>
      </c>
      <c r="U417" s="766" t="str">
        <f t="shared" si="41"/>
        <v/>
      </c>
      <c r="W417" s="766" t="str">
        <f t="shared" si="42"/>
        <v/>
      </c>
      <c r="X417" s="766" t="str">
        <f t="shared" si="43"/>
        <v/>
      </c>
    </row>
    <row r="418" spans="19:24">
      <c r="S418" s="6">
        <f t="shared" si="38"/>
        <v>414</v>
      </c>
      <c r="T418" s="766" t="str">
        <f t="shared" si="40"/>
        <v/>
      </c>
      <c r="U418" s="766" t="str">
        <f t="shared" si="41"/>
        <v/>
      </c>
      <c r="W418" s="766" t="str">
        <f t="shared" si="42"/>
        <v/>
      </c>
      <c r="X418" s="766" t="str">
        <f t="shared" si="43"/>
        <v/>
      </c>
    </row>
    <row r="419" spans="19:24">
      <c r="S419" s="6">
        <f t="shared" si="38"/>
        <v>415</v>
      </c>
      <c r="T419" s="766" t="str">
        <f t="shared" si="40"/>
        <v/>
      </c>
      <c r="U419" s="766" t="str">
        <f t="shared" si="41"/>
        <v/>
      </c>
      <c r="W419" s="766" t="str">
        <f t="shared" si="42"/>
        <v/>
      </c>
      <c r="X419" s="766" t="str">
        <f t="shared" si="43"/>
        <v/>
      </c>
    </row>
    <row r="420" spans="19:24">
      <c r="S420" s="6">
        <f t="shared" si="38"/>
        <v>416</v>
      </c>
      <c r="T420" s="766" t="str">
        <f t="shared" si="40"/>
        <v/>
      </c>
      <c r="U420" s="766" t="str">
        <f t="shared" si="41"/>
        <v/>
      </c>
      <c r="W420" s="766" t="str">
        <f t="shared" si="42"/>
        <v/>
      </c>
      <c r="X420" s="766" t="str">
        <f t="shared" si="43"/>
        <v/>
      </c>
    </row>
    <row r="421" spans="19:24">
      <c r="S421" s="6">
        <f t="shared" si="38"/>
        <v>417</v>
      </c>
      <c r="T421" s="766" t="str">
        <f t="shared" si="40"/>
        <v/>
      </c>
      <c r="U421" s="766" t="str">
        <f t="shared" si="41"/>
        <v/>
      </c>
      <c r="W421" s="766" t="str">
        <f t="shared" si="42"/>
        <v/>
      </c>
      <c r="X421" s="766" t="str">
        <f t="shared" si="43"/>
        <v/>
      </c>
    </row>
    <row r="422" spans="19:24">
      <c r="S422" s="6">
        <f t="shared" si="38"/>
        <v>418</v>
      </c>
      <c r="T422" s="766" t="str">
        <f t="shared" si="40"/>
        <v/>
      </c>
      <c r="U422" s="766" t="str">
        <f t="shared" si="41"/>
        <v/>
      </c>
      <c r="W422" s="766" t="str">
        <f t="shared" si="42"/>
        <v/>
      </c>
      <c r="X422" s="766" t="str">
        <f t="shared" si="43"/>
        <v/>
      </c>
    </row>
    <row r="423" spans="19:24">
      <c r="S423" s="6">
        <f t="shared" si="38"/>
        <v>419</v>
      </c>
      <c r="T423" s="766" t="str">
        <f t="shared" si="40"/>
        <v/>
      </c>
      <c r="U423" s="766" t="str">
        <f t="shared" si="41"/>
        <v/>
      </c>
      <c r="W423" s="766" t="str">
        <f t="shared" si="42"/>
        <v/>
      </c>
      <c r="X423" s="766" t="str">
        <f t="shared" si="43"/>
        <v/>
      </c>
    </row>
    <row r="424" spans="19:24">
      <c r="S424" s="6">
        <f t="shared" si="38"/>
        <v>420</v>
      </c>
      <c r="T424" s="766" t="str">
        <f t="shared" si="40"/>
        <v/>
      </c>
      <c r="U424" s="766" t="str">
        <f t="shared" si="41"/>
        <v/>
      </c>
      <c r="W424" s="766" t="str">
        <f t="shared" si="42"/>
        <v/>
      </c>
      <c r="X424" s="766" t="str">
        <f t="shared" si="43"/>
        <v/>
      </c>
    </row>
    <row r="425" spans="19:24">
      <c r="S425" s="6">
        <f t="shared" si="38"/>
        <v>421</v>
      </c>
      <c r="T425" s="766" t="str">
        <f t="shared" si="40"/>
        <v/>
      </c>
      <c r="U425" s="766" t="str">
        <f t="shared" si="41"/>
        <v/>
      </c>
      <c r="W425" s="766" t="str">
        <f t="shared" si="42"/>
        <v/>
      </c>
      <c r="X425" s="766" t="str">
        <f t="shared" si="43"/>
        <v/>
      </c>
    </row>
    <row r="426" spans="19:24">
      <c r="S426" s="6">
        <f t="shared" si="38"/>
        <v>422</v>
      </c>
      <c r="T426" s="766" t="str">
        <f t="shared" si="40"/>
        <v/>
      </c>
      <c r="U426" s="766" t="str">
        <f t="shared" si="41"/>
        <v/>
      </c>
      <c r="W426" s="766" t="str">
        <f t="shared" si="42"/>
        <v/>
      </c>
      <c r="X426" s="766" t="str">
        <f t="shared" si="43"/>
        <v/>
      </c>
    </row>
    <row r="427" spans="19:24">
      <c r="S427" s="6">
        <f t="shared" si="38"/>
        <v>423</v>
      </c>
      <c r="T427" s="766" t="str">
        <f t="shared" si="40"/>
        <v/>
      </c>
      <c r="U427" s="766" t="str">
        <f t="shared" si="41"/>
        <v/>
      </c>
      <c r="W427" s="766" t="str">
        <f t="shared" si="42"/>
        <v/>
      </c>
      <c r="X427" s="766" t="str">
        <f t="shared" si="43"/>
        <v/>
      </c>
    </row>
    <row r="428" spans="19:24">
      <c r="S428" s="6">
        <f t="shared" si="38"/>
        <v>424</v>
      </c>
      <c r="T428" s="766" t="str">
        <f t="shared" si="40"/>
        <v/>
      </c>
      <c r="U428" s="766" t="str">
        <f t="shared" si="41"/>
        <v/>
      </c>
      <c r="W428" s="766" t="str">
        <f t="shared" si="42"/>
        <v/>
      </c>
      <c r="X428" s="766" t="str">
        <f t="shared" si="43"/>
        <v/>
      </c>
    </row>
    <row r="429" spans="19:24">
      <c r="S429" s="6">
        <f t="shared" si="38"/>
        <v>425</v>
      </c>
      <c r="T429" s="766" t="str">
        <f t="shared" si="40"/>
        <v/>
      </c>
      <c r="U429" s="766" t="str">
        <f t="shared" si="41"/>
        <v/>
      </c>
      <c r="W429" s="766" t="str">
        <f t="shared" si="42"/>
        <v/>
      </c>
      <c r="X429" s="766" t="str">
        <f t="shared" si="43"/>
        <v/>
      </c>
    </row>
    <row r="430" spans="19:24">
      <c r="S430" s="6">
        <f t="shared" si="38"/>
        <v>426</v>
      </c>
      <c r="T430" s="766" t="str">
        <f t="shared" si="40"/>
        <v/>
      </c>
      <c r="U430" s="766" t="str">
        <f t="shared" si="41"/>
        <v/>
      </c>
      <c r="W430" s="766" t="str">
        <f t="shared" si="42"/>
        <v/>
      </c>
      <c r="X430" s="766" t="str">
        <f t="shared" si="43"/>
        <v/>
      </c>
    </row>
    <row r="431" spans="19:24">
      <c r="S431" s="6">
        <f t="shared" si="38"/>
        <v>427</v>
      </c>
      <c r="T431" s="766" t="str">
        <f t="shared" si="40"/>
        <v/>
      </c>
      <c r="U431" s="766" t="str">
        <f t="shared" si="41"/>
        <v/>
      </c>
      <c r="W431" s="766" t="str">
        <f t="shared" si="42"/>
        <v/>
      </c>
      <c r="X431" s="766" t="str">
        <f t="shared" si="43"/>
        <v/>
      </c>
    </row>
    <row r="432" spans="19:24">
      <c r="S432" s="6">
        <f t="shared" si="38"/>
        <v>428</v>
      </c>
      <c r="T432" s="766" t="str">
        <f t="shared" si="40"/>
        <v/>
      </c>
      <c r="U432" s="766" t="str">
        <f t="shared" si="41"/>
        <v/>
      </c>
      <c r="W432" s="766" t="str">
        <f t="shared" si="42"/>
        <v/>
      </c>
      <c r="X432" s="766" t="str">
        <f t="shared" si="43"/>
        <v/>
      </c>
    </row>
    <row r="433" spans="19:24">
      <c r="S433" s="6">
        <f t="shared" si="38"/>
        <v>429</v>
      </c>
      <c r="T433" s="766" t="str">
        <f t="shared" si="40"/>
        <v/>
      </c>
      <c r="U433" s="766" t="str">
        <f t="shared" si="41"/>
        <v/>
      </c>
      <c r="W433" s="766" t="str">
        <f t="shared" si="42"/>
        <v/>
      </c>
      <c r="X433" s="766" t="str">
        <f t="shared" si="43"/>
        <v/>
      </c>
    </row>
    <row r="434" spans="19:24">
      <c r="S434" s="6">
        <f t="shared" ref="S434:S497" si="44">S433+1</f>
        <v>430</v>
      </c>
      <c r="T434" s="766" t="str">
        <f t="shared" si="40"/>
        <v/>
      </c>
      <c r="U434" s="766" t="str">
        <f t="shared" si="41"/>
        <v/>
      </c>
      <c r="W434" s="766" t="str">
        <f t="shared" si="42"/>
        <v/>
      </c>
      <c r="X434" s="766" t="str">
        <f t="shared" si="43"/>
        <v/>
      </c>
    </row>
    <row r="435" spans="19:24">
      <c r="S435" s="6">
        <f t="shared" si="44"/>
        <v>431</v>
      </c>
      <c r="T435" s="766" t="str">
        <f t="shared" si="40"/>
        <v/>
      </c>
      <c r="U435" s="766" t="str">
        <f t="shared" si="41"/>
        <v/>
      </c>
      <c r="W435" s="766" t="str">
        <f t="shared" si="42"/>
        <v/>
      </c>
      <c r="X435" s="766" t="str">
        <f t="shared" si="43"/>
        <v/>
      </c>
    </row>
    <row r="436" spans="19:24">
      <c r="S436" s="6">
        <f t="shared" si="44"/>
        <v>432</v>
      </c>
      <c r="T436" s="766" t="str">
        <f t="shared" si="40"/>
        <v/>
      </c>
      <c r="U436" s="766" t="str">
        <f t="shared" si="41"/>
        <v/>
      </c>
      <c r="W436" s="766" t="str">
        <f t="shared" si="42"/>
        <v/>
      </c>
      <c r="X436" s="766" t="str">
        <f t="shared" si="43"/>
        <v/>
      </c>
    </row>
    <row r="437" spans="19:24">
      <c r="S437" s="6">
        <f t="shared" si="44"/>
        <v>433</v>
      </c>
      <c r="T437" s="766" t="str">
        <f t="shared" si="40"/>
        <v/>
      </c>
      <c r="U437" s="766" t="str">
        <f t="shared" si="41"/>
        <v/>
      </c>
      <c r="W437" s="766" t="str">
        <f t="shared" si="42"/>
        <v/>
      </c>
      <c r="X437" s="766" t="str">
        <f t="shared" si="43"/>
        <v/>
      </c>
    </row>
    <row r="438" spans="19:24">
      <c r="S438" s="6">
        <f t="shared" si="44"/>
        <v>434</v>
      </c>
      <c r="T438" s="766" t="str">
        <f t="shared" si="40"/>
        <v/>
      </c>
      <c r="U438" s="766" t="str">
        <f t="shared" si="41"/>
        <v/>
      </c>
      <c r="W438" s="766" t="str">
        <f t="shared" si="42"/>
        <v/>
      </c>
      <c r="X438" s="766" t="str">
        <f t="shared" si="43"/>
        <v/>
      </c>
    </row>
    <row r="439" spans="19:24">
      <c r="S439" s="6">
        <f t="shared" si="44"/>
        <v>435</v>
      </c>
      <c r="T439" s="766" t="str">
        <f t="shared" si="40"/>
        <v/>
      </c>
      <c r="U439" s="766" t="str">
        <f t="shared" si="41"/>
        <v/>
      </c>
      <c r="W439" s="766" t="str">
        <f t="shared" si="42"/>
        <v/>
      </c>
      <c r="X439" s="766" t="str">
        <f t="shared" si="43"/>
        <v/>
      </c>
    </row>
    <row r="440" spans="19:24">
      <c r="S440" s="6">
        <f t="shared" si="44"/>
        <v>436</v>
      </c>
      <c r="T440" s="766" t="str">
        <f t="shared" si="40"/>
        <v/>
      </c>
      <c r="U440" s="766" t="str">
        <f t="shared" si="41"/>
        <v/>
      </c>
      <c r="W440" s="766" t="str">
        <f t="shared" si="42"/>
        <v/>
      </c>
      <c r="X440" s="766" t="str">
        <f t="shared" si="43"/>
        <v/>
      </c>
    </row>
    <row r="441" spans="19:24">
      <c r="S441" s="6">
        <f t="shared" si="44"/>
        <v>437</v>
      </c>
      <c r="T441" s="766" t="str">
        <f t="shared" si="40"/>
        <v/>
      </c>
      <c r="U441" s="766" t="str">
        <f t="shared" si="41"/>
        <v/>
      </c>
      <c r="W441" s="766" t="str">
        <f t="shared" si="42"/>
        <v/>
      </c>
      <c r="X441" s="766" t="str">
        <f t="shared" si="43"/>
        <v/>
      </c>
    </row>
    <row r="442" spans="19:24">
      <c r="S442" s="6">
        <f t="shared" si="44"/>
        <v>438</v>
      </c>
      <c r="T442" s="766" t="str">
        <f t="shared" si="40"/>
        <v/>
      </c>
      <c r="U442" s="766" t="str">
        <f t="shared" si="41"/>
        <v/>
      </c>
      <c r="W442" s="766" t="str">
        <f t="shared" si="42"/>
        <v/>
      </c>
      <c r="X442" s="766" t="str">
        <f t="shared" si="43"/>
        <v/>
      </c>
    </row>
    <row r="443" spans="19:24">
      <c r="S443" s="6">
        <f t="shared" si="44"/>
        <v>439</v>
      </c>
      <c r="T443" s="766" t="str">
        <f t="shared" si="40"/>
        <v/>
      </c>
      <c r="U443" s="766" t="str">
        <f t="shared" si="41"/>
        <v/>
      </c>
      <c r="W443" s="766" t="str">
        <f t="shared" si="42"/>
        <v/>
      </c>
      <c r="X443" s="766" t="str">
        <f t="shared" si="43"/>
        <v/>
      </c>
    </row>
    <row r="444" spans="19:24">
      <c r="S444" s="6">
        <f t="shared" si="44"/>
        <v>440</v>
      </c>
      <c r="T444" s="766" t="str">
        <f t="shared" si="40"/>
        <v/>
      </c>
      <c r="U444" s="766" t="str">
        <f t="shared" si="41"/>
        <v/>
      </c>
      <c r="W444" s="766" t="str">
        <f t="shared" si="42"/>
        <v/>
      </c>
      <c r="X444" s="766" t="str">
        <f t="shared" si="43"/>
        <v/>
      </c>
    </row>
    <row r="445" spans="19:24">
      <c r="S445" s="6">
        <f t="shared" si="44"/>
        <v>441</v>
      </c>
      <c r="T445" s="766" t="str">
        <f t="shared" si="40"/>
        <v/>
      </c>
      <c r="U445" s="766" t="str">
        <f t="shared" si="40"/>
        <v/>
      </c>
      <c r="W445" s="766" t="str">
        <f t="shared" si="42"/>
        <v/>
      </c>
      <c r="X445" s="766" t="str">
        <f t="shared" si="43"/>
        <v/>
      </c>
    </row>
    <row r="446" spans="19:24">
      <c r="S446" s="6">
        <f t="shared" si="44"/>
        <v>442</v>
      </c>
      <c r="T446" s="766" t="str">
        <f t="shared" ref="T446:U454" si="45">AU71</f>
        <v/>
      </c>
      <c r="U446" s="766" t="str">
        <f t="shared" si="45"/>
        <v/>
      </c>
      <c r="W446" s="766" t="str">
        <f t="shared" si="42"/>
        <v/>
      </c>
      <c r="X446" s="766" t="str">
        <f t="shared" si="43"/>
        <v/>
      </c>
    </row>
    <row r="447" spans="19:24">
      <c r="S447" s="6">
        <f t="shared" si="44"/>
        <v>443</v>
      </c>
      <c r="T447" s="766" t="str">
        <f t="shared" si="45"/>
        <v/>
      </c>
      <c r="U447" s="766" t="str">
        <f t="shared" si="45"/>
        <v/>
      </c>
      <c r="W447" s="766" t="str">
        <f t="shared" si="42"/>
        <v/>
      </c>
      <c r="X447" s="766" t="str">
        <f t="shared" si="43"/>
        <v/>
      </c>
    </row>
    <row r="448" spans="19:24">
      <c r="S448" s="6">
        <f t="shared" si="44"/>
        <v>444</v>
      </c>
      <c r="T448" s="766" t="str">
        <f t="shared" si="45"/>
        <v/>
      </c>
      <c r="U448" s="766" t="str">
        <f t="shared" si="45"/>
        <v/>
      </c>
      <c r="W448" s="766" t="str">
        <f t="shared" si="42"/>
        <v/>
      </c>
      <c r="X448" s="766" t="str">
        <f t="shared" si="43"/>
        <v/>
      </c>
    </row>
    <row r="449" spans="19:24">
      <c r="S449" s="6">
        <f t="shared" si="44"/>
        <v>445</v>
      </c>
      <c r="T449" s="766" t="str">
        <f t="shared" si="45"/>
        <v/>
      </c>
      <c r="U449" s="766" t="str">
        <f t="shared" si="45"/>
        <v/>
      </c>
      <c r="W449" s="766" t="str">
        <f t="shared" si="42"/>
        <v/>
      </c>
      <c r="X449" s="766" t="str">
        <f t="shared" si="43"/>
        <v/>
      </c>
    </row>
    <row r="450" spans="19:24">
      <c r="S450" s="6">
        <f t="shared" si="44"/>
        <v>446</v>
      </c>
      <c r="T450" s="766" t="str">
        <f t="shared" si="45"/>
        <v/>
      </c>
      <c r="U450" s="766" t="str">
        <f t="shared" si="45"/>
        <v/>
      </c>
      <c r="W450" s="766" t="str">
        <f t="shared" si="42"/>
        <v/>
      </c>
      <c r="X450" s="766" t="str">
        <f t="shared" si="43"/>
        <v/>
      </c>
    </row>
    <row r="451" spans="19:24">
      <c r="S451" s="6">
        <f t="shared" si="44"/>
        <v>447</v>
      </c>
      <c r="T451" s="766" t="str">
        <f t="shared" si="45"/>
        <v/>
      </c>
      <c r="U451" s="766" t="str">
        <f t="shared" si="45"/>
        <v/>
      </c>
      <c r="W451" s="766" t="str">
        <f t="shared" si="42"/>
        <v/>
      </c>
      <c r="X451" s="766" t="str">
        <f t="shared" si="43"/>
        <v/>
      </c>
    </row>
    <row r="452" spans="19:24">
      <c r="S452" s="6">
        <f t="shared" si="44"/>
        <v>448</v>
      </c>
      <c r="T452" s="766" t="str">
        <f t="shared" si="45"/>
        <v/>
      </c>
      <c r="U452" s="766" t="str">
        <f t="shared" si="45"/>
        <v/>
      </c>
      <c r="W452" s="766" t="str">
        <f t="shared" si="42"/>
        <v/>
      </c>
      <c r="X452" s="766" t="str">
        <f t="shared" si="43"/>
        <v/>
      </c>
    </row>
    <row r="453" spans="19:24">
      <c r="S453" s="6">
        <f t="shared" si="44"/>
        <v>449</v>
      </c>
      <c r="T453" s="766" t="str">
        <f t="shared" si="45"/>
        <v/>
      </c>
      <c r="U453" s="766" t="str">
        <f t="shared" si="45"/>
        <v/>
      </c>
      <c r="W453" s="766" t="str">
        <f t="shared" si="42"/>
        <v/>
      </c>
      <c r="X453" s="766" t="str">
        <f t="shared" si="43"/>
        <v/>
      </c>
    </row>
    <row r="454" spans="19:24">
      <c r="S454" s="6">
        <f t="shared" si="44"/>
        <v>450</v>
      </c>
      <c r="T454" s="766" t="str">
        <f t="shared" si="45"/>
        <v/>
      </c>
      <c r="U454" s="766" t="str">
        <f t="shared" si="45"/>
        <v/>
      </c>
      <c r="W454" s="766" t="str">
        <f t="shared" ref="W454:W517" si="46">IF(ISERROR(SMALL($T$5:$T$754,S454)),"",SMALL($T$5:$T$754,S454))</f>
        <v/>
      </c>
      <c r="X454" s="766" t="str">
        <f t="shared" ref="X454:X517" si="47">VLOOKUP(W454,$T$5:$U$754,2,FALSE)</f>
        <v/>
      </c>
    </row>
    <row r="455" spans="19:24">
      <c r="S455" s="6">
        <f t="shared" si="44"/>
        <v>451</v>
      </c>
      <c r="T455" s="766" t="str">
        <f>AY5</f>
        <v/>
      </c>
      <c r="U455" s="766" t="str">
        <f>AZ5</f>
        <v/>
      </c>
      <c r="W455" s="766" t="str">
        <f t="shared" si="46"/>
        <v/>
      </c>
      <c r="X455" s="766" t="str">
        <f t="shared" si="47"/>
        <v/>
      </c>
    </row>
    <row r="456" spans="19:24">
      <c r="S456" s="6">
        <f t="shared" si="44"/>
        <v>452</v>
      </c>
      <c r="T456" s="766" t="str">
        <f t="shared" ref="T456:T519" si="48">AY6</f>
        <v/>
      </c>
      <c r="U456" s="766" t="str">
        <f t="shared" ref="U456:U519" si="49">AZ6</f>
        <v/>
      </c>
      <c r="W456" s="766" t="str">
        <f t="shared" si="46"/>
        <v/>
      </c>
      <c r="X456" s="766" t="str">
        <f t="shared" si="47"/>
        <v/>
      </c>
    </row>
    <row r="457" spans="19:24">
      <c r="S457" s="6">
        <f t="shared" si="44"/>
        <v>453</v>
      </c>
      <c r="T457" s="766" t="str">
        <f t="shared" si="48"/>
        <v/>
      </c>
      <c r="U457" s="766" t="str">
        <f t="shared" si="49"/>
        <v/>
      </c>
      <c r="W457" s="766" t="str">
        <f t="shared" si="46"/>
        <v/>
      </c>
      <c r="X457" s="766" t="str">
        <f t="shared" si="47"/>
        <v/>
      </c>
    </row>
    <row r="458" spans="19:24">
      <c r="S458" s="6">
        <f t="shared" si="44"/>
        <v>454</v>
      </c>
      <c r="T458" s="766" t="str">
        <f t="shared" si="48"/>
        <v/>
      </c>
      <c r="U458" s="766" t="str">
        <f t="shared" si="49"/>
        <v/>
      </c>
      <c r="W458" s="766" t="str">
        <f t="shared" si="46"/>
        <v/>
      </c>
      <c r="X458" s="766" t="str">
        <f t="shared" si="47"/>
        <v/>
      </c>
    </row>
    <row r="459" spans="19:24">
      <c r="S459" s="6">
        <f t="shared" si="44"/>
        <v>455</v>
      </c>
      <c r="T459" s="766" t="str">
        <f t="shared" si="48"/>
        <v/>
      </c>
      <c r="U459" s="766" t="str">
        <f t="shared" si="49"/>
        <v/>
      </c>
      <c r="W459" s="766" t="str">
        <f t="shared" si="46"/>
        <v/>
      </c>
      <c r="X459" s="766" t="str">
        <f t="shared" si="47"/>
        <v/>
      </c>
    </row>
    <row r="460" spans="19:24">
      <c r="S460" s="6">
        <f t="shared" si="44"/>
        <v>456</v>
      </c>
      <c r="T460" s="766" t="str">
        <f t="shared" si="48"/>
        <v/>
      </c>
      <c r="U460" s="766" t="str">
        <f t="shared" si="49"/>
        <v/>
      </c>
      <c r="W460" s="766" t="str">
        <f t="shared" si="46"/>
        <v/>
      </c>
      <c r="X460" s="766" t="str">
        <f t="shared" si="47"/>
        <v/>
      </c>
    </row>
    <row r="461" spans="19:24">
      <c r="S461" s="6">
        <f t="shared" si="44"/>
        <v>457</v>
      </c>
      <c r="T461" s="766" t="str">
        <f t="shared" si="48"/>
        <v/>
      </c>
      <c r="U461" s="766" t="str">
        <f t="shared" si="49"/>
        <v/>
      </c>
      <c r="W461" s="766" t="str">
        <f t="shared" si="46"/>
        <v/>
      </c>
      <c r="X461" s="766" t="str">
        <f t="shared" si="47"/>
        <v/>
      </c>
    </row>
    <row r="462" spans="19:24">
      <c r="S462" s="6">
        <f t="shared" si="44"/>
        <v>458</v>
      </c>
      <c r="T462" s="766" t="str">
        <f t="shared" si="48"/>
        <v/>
      </c>
      <c r="U462" s="766" t="str">
        <f t="shared" si="49"/>
        <v/>
      </c>
      <c r="W462" s="766" t="str">
        <f t="shared" si="46"/>
        <v/>
      </c>
      <c r="X462" s="766" t="str">
        <f t="shared" si="47"/>
        <v/>
      </c>
    </row>
    <row r="463" spans="19:24">
      <c r="S463" s="6">
        <f t="shared" si="44"/>
        <v>459</v>
      </c>
      <c r="T463" s="766" t="str">
        <f t="shared" si="48"/>
        <v/>
      </c>
      <c r="U463" s="766" t="str">
        <f t="shared" si="49"/>
        <v/>
      </c>
      <c r="W463" s="766" t="str">
        <f t="shared" si="46"/>
        <v/>
      </c>
      <c r="X463" s="766" t="str">
        <f t="shared" si="47"/>
        <v/>
      </c>
    </row>
    <row r="464" spans="19:24">
      <c r="S464" s="6">
        <f t="shared" si="44"/>
        <v>460</v>
      </c>
      <c r="T464" s="766" t="str">
        <f t="shared" si="48"/>
        <v/>
      </c>
      <c r="U464" s="766" t="str">
        <f t="shared" si="49"/>
        <v/>
      </c>
      <c r="W464" s="766" t="str">
        <f t="shared" si="46"/>
        <v/>
      </c>
      <c r="X464" s="766" t="str">
        <f t="shared" si="47"/>
        <v/>
      </c>
    </row>
    <row r="465" spans="19:24">
      <c r="S465" s="6">
        <f t="shared" si="44"/>
        <v>461</v>
      </c>
      <c r="T465" s="766" t="str">
        <f t="shared" si="48"/>
        <v/>
      </c>
      <c r="U465" s="766" t="str">
        <f t="shared" si="49"/>
        <v/>
      </c>
      <c r="W465" s="766" t="str">
        <f t="shared" si="46"/>
        <v/>
      </c>
      <c r="X465" s="766" t="str">
        <f t="shared" si="47"/>
        <v/>
      </c>
    </row>
    <row r="466" spans="19:24">
      <c r="S466" s="6">
        <f t="shared" si="44"/>
        <v>462</v>
      </c>
      <c r="T466" s="766" t="str">
        <f t="shared" si="48"/>
        <v/>
      </c>
      <c r="U466" s="766" t="str">
        <f t="shared" si="49"/>
        <v/>
      </c>
      <c r="W466" s="766" t="str">
        <f t="shared" si="46"/>
        <v/>
      </c>
      <c r="X466" s="766" t="str">
        <f t="shared" si="47"/>
        <v/>
      </c>
    </row>
    <row r="467" spans="19:24">
      <c r="S467" s="6">
        <f t="shared" si="44"/>
        <v>463</v>
      </c>
      <c r="T467" s="766" t="str">
        <f t="shared" si="48"/>
        <v/>
      </c>
      <c r="U467" s="766" t="str">
        <f t="shared" si="49"/>
        <v/>
      </c>
      <c r="W467" s="766" t="str">
        <f t="shared" si="46"/>
        <v/>
      </c>
      <c r="X467" s="766" t="str">
        <f t="shared" si="47"/>
        <v/>
      </c>
    </row>
    <row r="468" spans="19:24">
      <c r="S468" s="6">
        <f t="shared" si="44"/>
        <v>464</v>
      </c>
      <c r="T468" s="766" t="str">
        <f t="shared" si="48"/>
        <v/>
      </c>
      <c r="U468" s="766" t="str">
        <f t="shared" si="49"/>
        <v/>
      </c>
      <c r="W468" s="766" t="str">
        <f t="shared" si="46"/>
        <v/>
      </c>
      <c r="X468" s="766" t="str">
        <f t="shared" si="47"/>
        <v/>
      </c>
    </row>
    <row r="469" spans="19:24">
      <c r="S469" s="6">
        <f t="shared" si="44"/>
        <v>465</v>
      </c>
      <c r="T469" s="766" t="str">
        <f t="shared" si="48"/>
        <v/>
      </c>
      <c r="U469" s="766" t="str">
        <f t="shared" si="49"/>
        <v/>
      </c>
      <c r="W469" s="766" t="str">
        <f t="shared" si="46"/>
        <v/>
      </c>
      <c r="X469" s="766" t="str">
        <f t="shared" si="47"/>
        <v/>
      </c>
    </row>
    <row r="470" spans="19:24">
      <c r="S470" s="6">
        <f t="shared" si="44"/>
        <v>466</v>
      </c>
      <c r="T470" s="766" t="str">
        <f t="shared" si="48"/>
        <v/>
      </c>
      <c r="U470" s="766" t="str">
        <f t="shared" si="49"/>
        <v/>
      </c>
      <c r="W470" s="766" t="str">
        <f t="shared" si="46"/>
        <v/>
      </c>
      <c r="X470" s="766" t="str">
        <f t="shared" si="47"/>
        <v/>
      </c>
    </row>
    <row r="471" spans="19:24">
      <c r="S471" s="6">
        <f t="shared" si="44"/>
        <v>467</v>
      </c>
      <c r="T471" s="766" t="str">
        <f t="shared" si="48"/>
        <v/>
      </c>
      <c r="U471" s="766" t="str">
        <f t="shared" si="49"/>
        <v/>
      </c>
      <c r="W471" s="766" t="str">
        <f t="shared" si="46"/>
        <v/>
      </c>
      <c r="X471" s="766" t="str">
        <f t="shared" si="47"/>
        <v/>
      </c>
    </row>
    <row r="472" spans="19:24">
      <c r="S472" s="6">
        <f t="shared" si="44"/>
        <v>468</v>
      </c>
      <c r="T472" s="766" t="str">
        <f t="shared" si="48"/>
        <v/>
      </c>
      <c r="U472" s="766" t="str">
        <f t="shared" si="49"/>
        <v/>
      </c>
      <c r="W472" s="766" t="str">
        <f t="shared" si="46"/>
        <v/>
      </c>
      <c r="X472" s="766" t="str">
        <f t="shared" si="47"/>
        <v/>
      </c>
    </row>
    <row r="473" spans="19:24">
      <c r="S473" s="6">
        <f t="shared" si="44"/>
        <v>469</v>
      </c>
      <c r="T473" s="766" t="str">
        <f t="shared" si="48"/>
        <v/>
      </c>
      <c r="U473" s="766" t="str">
        <f t="shared" si="49"/>
        <v/>
      </c>
      <c r="W473" s="766" t="str">
        <f t="shared" si="46"/>
        <v/>
      </c>
      <c r="X473" s="766" t="str">
        <f t="shared" si="47"/>
        <v/>
      </c>
    </row>
    <row r="474" spans="19:24">
      <c r="S474" s="6">
        <f t="shared" si="44"/>
        <v>470</v>
      </c>
      <c r="T474" s="766" t="str">
        <f t="shared" si="48"/>
        <v/>
      </c>
      <c r="U474" s="766" t="str">
        <f t="shared" si="49"/>
        <v/>
      </c>
      <c r="W474" s="766" t="str">
        <f t="shared" si="46"/>
        <v/>
      </c>
      <c r="X474" s="766" t="str">
        <f t="shared" si="47"/>
        <v/>
      </c>
    </row>
    <row r="475" spans="19:24">
      <c r="S475" s="6">
        <f t="shared" si="44"/>
        <v>471</v>
      </c>
      <c r="T475" s="766" t="str">
        <f t="shared" si="48"/>
        <v/>
      </c>
      <c r="U475" s="766" t="str">
        <f t="shared" si="49"/>
        <v/>
      </c>
      <c r="W475" s="766" t="str">
        <f t="shared" si="46"/>
        <v/>
      </c>
      <c r="X475" s="766" t="str">
        <f t="shared" si="47"/>
        <v/>
      </c>
    </row>
    <row r="476" spans="19:24">
      <c r="S476" s="6">
        <f t="shared" si="44"/>
        <v>472</v>
      </c>
      <c r="T476" s="766" t="str">
        <f t="shared" si="48"/>
        <v/>
      </c>
      <c r="U476" s="766" t="str">
        <f t="shared" si="49"/>
        <v/>
      </c>
      <c r="W476" s="766" t="str">
        <f t="shared" si="46"/>
        <v/>
      </c>
      <c r="X476" s="766" t="str">
        <f t="shared" si="47"/>
        <v/>
      </c>
    </row>
    <row r="477" spans="19:24">
      <c r="S477" s="6">
        <f t="shared" si="44"/>
        <v>473</v>
      </c>
      <c r="T477" s="766" t="str">
        <f t="shared" si="48"/>
        <v/>
      </c>
      <c r="U477" s="766" t="str">
        <f t="shared" si="49"/>
        <v/>
      </c>
      <c r="W477" s="766" t="str">
        <f t="shared" si="46"/>
        <v/>
      </c>
      <c r="X477" s="766" t="str">
        <f t="shared" si="47"/>
        <v/>
      </c>
    </row>
    <row r="478" spans="19:24">
      <c r="S478" s="6">
        <f t="shared" si="44"/>
        <v>474</v>
      </c>
      <c r="T478" s="766" t="str">
        <f t="shared" si="48"/>
        <v/>
      </c>
      <c r="U478" s="766" t="str">
        <f t="shared" si="49"/>
        <v/>
      </c>
      <c r="W478" s="766" t="str">
        <f t="shared" si="46"/>
        <v/>
      </c>
      <c r="X478" s="766" t="str">
        <f t="shared" si="47"/>
        <v/>
      </c>
    </row>
    <row r="479" spans="19:24">
      <c r="S479" s="6">
        <f t="shared" si="44"/>
        <v>475</v>
      </c>
      <c r="T479" s="766" t="str">
        <f t="shared" si="48"/>
        <v/>
      </c>
      <c r="U479" s="766" t="str">
        <f t="shared" si="49"/>
        <v/>
      </c>
      <c r="W479" s="766" t="str">
        <f t="shared" si="46"/>
        <v/>
      </c>
      <c r="X479" s="766" t="str">
        <f t="shared" si="47"/>
        <v/>
      </c>
    </row>
    <row r="480" spans="19:24">
      <c r="S480" s="6">
        <f t="shared" si="44"/>
        <v>476</v>
      </c>
      <c r="T480" s="766" t="str">
        <f t="shared" si="48"/>
        <v/>
      </c>
      <c r="U480" s="766" t="str">
        <f t="shared" si="49"/>
        <v/>
      </c>
      <c r="W480" s="766" t="str">
        <f t="shared" si="46"/>
        <v/>
      </c>
      <c r="X480" s="766" t="str">
        <f t="shared" si="47"/>
        <v/>
      </c>
    </row>
    <row r="481" spans="19:24">
      <c r="S481" s="6">
        <f t="shared" si="44"/>
        <v>477</v>
      </c>
      <c r="T481" s="766" t="str">
        <f t="shared" si="48"/>
        <v/>
      </c>
      <c r="U481" s="766" t="str">
        <f t="shared" si="49"/>
        <v/>
      </c>
      <c r="W481" s="766" t="str">
        <f t="shared" si="46"/>
        <v/>
      </c>
      <c r="X481" s="766" t="str">
        <f t="shared" si="47"/>
        <v/>
      </c>
    </row>
    <row r="482" spans="19:24">
      <c r="S482" s="6">
        <f t="shared" si="44"/>
        <v>478</v>
      </c>
      <c r="T482" s="766" t="str">
        <f t="shared" si="48"/>
        <v/>
      </c>
      <c r="U482" s="766" t="str">
        <f t="shared" si="49"/>
        <v/>
      </c>
      <c r="W482" s="766" t="str">
        <f t="shared" si="46"/>
        <v/>
      </c>
      <c r="X482" s="766" t="str">
        <f t="shared" si="47"/>
        <v/>
      </c>
    </row>
    <row r="483" spans="19:24">
      <c r="S483" s="6">
        <f t="shared" si="44"/>
        <v>479</v>
      </c>
      <c r="T483" s="766" t="str">
        <f t="shared" si="48"/>
        <v/>
      </c>
      <c r="U483" s="766" t="str">
        <f t="shared" si="49"/>
        <v/>
      </c>
      <c r="W483" s="766" t="str">
        <f t="shared" si="46"/>
        <v/>
      </c>
      <c r="X483" s="766" t="str">
        <f t="shared" si="47"/>
        <v/>
      </c>
    </row>
    <row r="484" spans="19:24">
      <c r="S484" s="6">
        <f t="shared" si="44"/>
        <v>480</v>
      </c>
      <c r="T484" s="766" t="str">
        <f t="shared" si="48"/>
        <v/>
      </c>
      <c r="U484" s="766" t="str">
        <f t="shared" si="49"/>
        <v/>
      </c>
      <c r="W484" s="766" t="str">
        <f t="shared" si="46"/>
        <v/>
      </c>
      <c r="X484" s="766" t="str">
        <f t="shared" si="47"/>
        <v/>
      </c>
    </row>
    <row r="485" spans="19:24">
      <c r="S485" s="6">
        <f t="shared" si="44"/>
        <v>481</v>
      </c>
      <c r="T485" s="766" t="str">
        <f t="shared" si="48"/>
        <v/>
      </c>
      <c r="U485" s="766" t="str">
        <f t="shared" si="49"/>
        <v/>
      </c>
      <c r="W485" s="766" t="str">
        <f t="shared" si="46"/>
        <v/>
      </c>
      <c r="X485" s="766" t="str">
        <f t="shared" si="47"/>
        <v/>
      </c>
    </row>
    <row r="486" spans="19:24">
      <c r="S486" s="6">
        <f t="shared" si="44"/>
        <v>482</v>
      </c>
      <c r="T486" s="766" t="str">
        <f t="shared" si="48"/>
        <v/>
      </c>
      <c r="U486" s="766" t="str">
        <f t="shared" si="49"/>
        <v/>
      </c>
      <c r="W486" s="766" t="str">
        <f t="shared" si="46"/>
        <v/>
      </c>
      <c r="X486" s="766" t="str">
        <f t="shared" si="47"/>
        <v/>
      </c>
    </row>
    <row r="487" spans="19:24">
      <c r="S487" s="6">
        <f t="shared" si="44"/>
        <v>483</v>
      </c>
      <c r="T487" s="766" t="str">
        <f t="shared" si="48"/>
        <v/>
      </c>
      <c r="U487" s="766" t="str">
        <f t="shared" si="49"/>
        <v/>
      </c>
      <c r="W487" s="766" t="str">
        <f t="shared" si="46"/>
        <v/>
      </c>
      <c r="X487" s="766" t="str">
        <f t="shared" si="47"/>
        <v/>
      </c>
    </row>
    <row r="488" spans="19:24">
      <c r="S488" s="6">
        <f t="shared" si="44"/>
        <v>484</v>
      </c>
      <c r="T488" s="766" t="str">
        <f t="shared" si="48"/>
        <v/>
      </c>
      <c r="U488" s="766" t="str">
        <f t="shared" si="49"/>
        <v/>
      </c>
      <c r="W488" s="766" t="str">
        <f t="shared" si="46"/>
        <v/>
      </c>
      <c r="X488" s="766" t="str">
        <f t="shared" si="47"/>
        <v/>
      </c>
    </row>
    <row r="489" spans="19:24">
      <c r="S489" s="6">
        <f t="shared" si="44"/>
        <v>485</v>
      </c>
      <c r="T489" s="766" t="str">
        <f t="shared" si="48"/>
        <v/>
      </c>
      <c r="U489" s="766" t="str">
        <f t="shared" si="49"/>
        <v/>
      </c>
      <c r="W489" s="766" t="str">
        <f t="shared" si="46"/>
        <v/>
      </c>
      <c r="X489" s="766" t="str">
        <f t="shared" si="47"/>
        <v/>
      </c>
    </row>
    <row r="490" spans="19:24">
      <c r="S490" s="6">
        <f t="shared" si="44"/>
        <v>486</v>
      </c>
      <c r="T490" s="766" t="str">
        <f t="shared" si="48"/>
        <v/>
      </c>
      <c r="U490" s="766" t="str">
        <f t="shared" si="49"/>
        <v/>
      </c>
      <c r="W490" s="766" t="str">
        <f t="shared" si="46"/>
        <v/>
      </c>
      <c r="X490" s="766" t="str">
        <f t="shared" si="47"/>
        <v/>
      </c>
    </row>
    <row r="491" spans="19:24">
      <c r="S491" s="6">
        <f t="shared" si="44"/>
        <v>487</v>
      </c>
      <c r="T491" s="766" t="str">
        <f t="shared" si="48"/>
        <v/>
      </c>
      <c r="U491" s="766" t="str">
        <f t="shared" si="49"/>
        <v/>
      </c>
      <c r="W491" s="766" t="str">
        <f t="shared" si="46"/>
        <v/>
      </c>
      <c r="X491" s="766" t="str">
        <f t="shared" si="47"/>
        <v/>
      </c>
    </row>
    <row r="492" spans="19:24">
      <c r="S492" s="6">
        <f t="shared" si="44"/>
        <v>488</v>
      </c>
      <c r="T492" s="766" t="str">
        <f t="shared" si="48"/>
        <v/>
      </c>
      <c r="U492" s="766" t="str">
        <f t="shared" si="49"/>
        <v/>
      </c>
      <c r="W492" s="766" t="str">
        <f t="shared" si="46"/>
        <v/>
      </c>
      <c r="X492" s="766" t="str">
        <f t="shared" si="47"/>
        <v/>
      </c>
    </row>
    <row r="493" spans="19:24">
      <c r="S493" s="6">
        <f t="shared" si="44"/>
        <v>489</v>
      </c>
      <c r="T493" s="766" t="str">
        <f t="shared" si="48"/>
        <v/>
      </c>
      <c r="U493" s="766" t="str">
        <f t="shared" si="49"/>
        <v/>
      </c>
      <c r="W493" s="766" t="str">
        <f t="shared" si="46"/>
        <v/>
      </c>
      <c r="X493" s="766" t="str">
        <f t="shared" si="47"/>
        <v/>
      </c>
    </row>
    <row r="494" spans="19:24">
      <c r="S494" s="6">
        <f t="shared" si="44"/>
        <v>490</v>
      </c>
      <c r="T494" s="766" t="str">
        <f t="shared" si="48"/>
        <v/>
      </c>
      <c r="U494" s="766" t="str">
        <f t="shared" si="49"/>
        <v/>
      </c>
      <c r="W494" s="766" t="str">
        <f t="shared" si="46"/>
        <v/>
      </c>
      <c r="X494" s="766" t="str">
        <f t="shared" si="47"/>
        <v/>
      </c>
    </row>
    <row r="495" spans="19:24">
      <c r="S495" s="6">
        <f t="shared" si="44"/>
        <v>491</v>
      </c>
      <c r="T495" s="766" t="str">
        <f t="shared" si="48"/>
        <v/>
      </c>
      <c r="U495" s="766" t="str">
        <f t="shared" si="49"/>
        <v/>
      </c>
      <c r="W495" s="766" t="str">
        <f t="shared" si="46"/>
        <v/>
      </c>
      <c r="X495" s="766" t="str">
        <f t="shared" si="47"/>
        <v/>
      </c>
    </row>
    <row r="496" spans="19:24">
      <c r="S496" s="6">
        <f t="shared" si="44"/>
        <v>492</v>
      </c>
      <c r="T496" s="766" t="str">
        <f t="shared" si="48"/>
        <v/>
      </c>
      <c r="U496" s="766" t="str">
        <f t="shared" si="49"/>
        <v/>
      </c>
      <c r="W496" s="766" t="str">
        <f t="shared" si="46"/>
        <v/>
      </c>
      <c r="X496" s="766" t="str">
        <f t="shared" si="47"/>
        <v/>
      </c>
    </row>
    <row r="497" spans="19:24">
      <c r="S497" s="6">
        <f t="shared" si="44"/>
        <v>493</v>
      </c>
      <c r="T497" s="766" t="str">
        <f t="shared" si="48"/>
        <v/>
      </c>
      <c r="U497" s="766" t="str">
        <f t="shared" si="49"/>
        <v/>
      </c>
      <c r="W497" s="766" t="str">
        <f t="shared" si="46"/>
        <v/>
      </c>
      <c r="X497" s="766" t="str">
        <f t="shared" si="47"/>
        <v/>
      </c>
    </row>
    <row r="498" spans="19:24">
      <c r="S498" s="6">
        <f>S497+1</f>
        <v>494</v>
      </c>
      <c r="T498" s="766" t="str">
        <f t="shared" si="48"/>
        <v/>
      </c>
      <c r="U498" s="766" t="str">
        <f t="shared" si="49"/>
        <v/>
      </c>
      <c r="W498" s="766" t="str">
        <f t="shared" si="46"/>
        <v/>
      </c>
      <c r="X498" s="766" t="str">
        <f t="shared" si="47"/>
        <v/>
      </c>
    </row>
    <row r="499" spans="19:24">
      <c r="S499" s="6">
        <f t="shared" ref="S499:S562" si="50">S498+1</f>
        <v>495</v>
      </c>
      <c r="T499" s="766" t="str">
        <f t="shared" si="48"/>
        <v/>
      </c>
      <c r="U499" s="766" t="str">
        <f t="shared" si="49"/>
        <v/>
      </c>
      <c r="W499" s="766" t="str">
        <f t="shared" si="46"/>
        <v/>
      </c>
      <c r="X499" s="766" t="str">
        <f t="shared" si="47"/>
        <v/>
      </c>
    </row>
    <row r="500" spans="19:24">
      <c r="S500" s="6">
        <f t="shared" si="50"/>
        <v>496</v>
      </c>
      <c r="T500" s="766" t="str">
        <f t="shared" si="48"/>
        <v/>
      </c>
      <c r="U500" s="766" t="str">
        <f t="shared" si="49"/>
        <v/>
      </c>
      <c r="W500" s="766" t="str">
        <f t="shared" si="46"/>
        <v/>
      </c>
      <c r="X500" s="766" t="str">
        <f t="shared" si="47"/>
        <v/>
      </c>
    </row>
    <row r="501" spans="19:24">
      <c r="S501" s="6">
        <f t="shared" si="50"/>
        <v>497</v>
      </c>
      <c r="T501" s="766" t="str">
        <f t="shared" si="48"/>
        <v/>
      </c>
      <c r="U501" s="766" t="str">
        <f t="shared" si="49"/>
        <v/>
      </c>
      <c r="W501" s="766" t="str">
        <f t="shared" si="46"/>
        <v/>
      </c>
      <c r="X501" s="766" t="str">
        <f t="shared" si="47"/>
        <v/>
      </c>
    </row>
    <row r="502" spans="19:24">
      <c r="S502" s="6">
        <f t="shared" si="50"/>
        <v>498</v>
      </c>
      <c r="T502" s="766" t="str">
        <f t="shared" si="48"/>
        <v/>
      </c>
      <c r="U502" s="766" t="str">
        <f t="shared" si="49"/>
        <v/>
      </c>
      <c r="W502" s="766" t="str">
        <f t="shared" si="46"/>
        <v/>
      </c>
      <c r="X502" s="766" t="str">
        <f t="shared" si="47"/>
        <v/>
      </c>
    </row>
    <row r="503" spans="19:24">
      <c r="S503" s="6">
        <f t="shared" si="50"/>
        <v>499</v>
      </c>
      <c r="T503" s="766" t="str">
        <f t="shared" si="48"/>
        <v/>
      </c>
      <c r="U503" s="766" t="str">
        <f t="shared" si="49"/>
        <v/>
      </c>
      <c r="W503" s="766" t="str">
        <f t="shared" si="46"/>
        <v/>
      </c>
      <c r="X503" s="766" t="str">
        <f t="shared" si="47"/>
        <v/>
      </c>
    </row>
    <row r="504" spans="19:24">
      <c r="S504" s="6">
        <f t="shared" si="50"/>
        <v>500</v>
      </c>
      <c r="T504" s="766" t="str">
        <f t="shared" si="48"/>
        <v/>
      </c>
      <c r="U504" s="766" t="str">
        <f t="shared" si="49"/>
        <v/>
      </c>
      <c r="W504" s="766" t="str">
        <f t="shared" si="46"/>
        <v/>
      </c>
      <c r="X504" s="766" t="str">
        <f t="shared" si="47"/>
        <v/>
      </c>
    </row>
    <row r="505" spans="19:24">
      <c r="S505" s="6">
        <f t="shared" si="50"/>
        <v>501</v>
      </c>
      <c r="T505" s="766" t="str">
        <f t="shared" si="48"/>
        <v/>
      </c>
      <c r="U505" s="766" t="str">
        <f t="shared" si="49"/>
        <v/>
      </c>
      <c r="W505" s="766" t="str">
        <f t="shared" si="46"/>
        <v/>
      </c>
      <c r="X505" s="766" t="str">
        <f t="shared" si="47"/>
        <v/>
      </c>
    </row>
    <row r="506" spans="19:24">
      <c r="S506" s="6">
        <f t="shared" si="50"/>
        <v>502</v>
      </c>
      <c r="T506" s="766" t="str">
        <f t="shared" si="48"/>
        <v/>
      </c>
      <c r="U506" s="766" t="str">
        <f t="shared" si="49"/>
        <v/>
      </c>
      <c r="W506" s="766" t="str">
        <f t="shared" si="46"/>
        <v/>
      </c>
      <c r="X506" s="766" t="str">
        <f t="shared" si="47"/>
        <v/>
      </c>
    </row>
    <row r="507" spans="19:24">
      <c r="S507" s="6">
        <f t="shared" si="50"/>
        <v>503</v>
      </c>
      <c r="T507" s="766" t="str">
        <f t="shared" si="48"/>
        <v/>
      </c>
      <c r="U507" s="766" t="str">
        <f t="shared" si="49"/>
        <v/>
      </c>
      <c r="W507" s="766" t="str">
        <f t="shared" si="46"/>
        <v/>
      </c>
      <c r="X507" s="766" t="str">
        <f t="shared" si="47"/>
        <v/>
      </c>
    </row>
    <row r="508" spans="19:24">
      <c r="S508" s="6">
        <f t="shared" si="50"/>
        <v>504</v>
      </c>
      <c r="T508" s="766" t="str">
        <f t="shared" si="48"/>
        <v/>
      </c>
      <c r="U508" s="766" t="str">
        <f t="shared" si="49"/>
        <v/>
      </c>
      <c r="W508" s="766" t="str">
        <f t="shared" si="46"/>
        <v/>
      </c>
      <c r="X508" s="766" t="str">
        <f t="shared" si="47"/>
        <v/>
      </c>
    </row>
    <row r="509" spans="19:24">
      <c r="S509" s="6">
        <f t="shared" si="50"/>
        <v>505</v>
      </c>
      <c r="T509" s="766" t="str">
        <f t="shared" si="48"/>
        <v/>
      </c>
      <c r="U509" s="766" t="str">
        <f t="shared" si="49"/>
        <v/>
      </c>
      <c r="W509" s="766" t="str">
        <f t="shared" si="46"/>
        <v/>
      </c>
      <c r="X509" s="766" t="str">
        <f t="shared" si="47"/>
        <v/>
      </c>
    </row>
    <row r="510" spans="19:24">
      <c r="S510" s="6">
        <f t="shared" si="50"/>
        <v>506</v>
      </c>
      <c r="T510" s="766" t="str">
        <f t="shared" si="48"/>
        <v/>
      </c>
      <c r="U510" s="766" t="str">
        <f t="shared" si="49"/>
        <v/>
      </c>
      <c r="W510" s="766" t="str">
        <f t="shared" si="46"/>
        <v/>
      </c>
      <c r="X510" s="766" t="str">
        <f t="shared" si="47"/>
        <v/>
      </c>
    </row>
    <row r="511" spans="19:24">
      <c r="S511" s="6">
        <f t="shared" si="50"/>
        <v>507</v>
      </c>
      <c r="T511" s="766" t="str">
        <f t="shared" si="48"/>
        <v/>
      </c>
      <c r="U511" s="766" t="str">
        <f t="shared" si="49"/>
        <v/>
      </c>
      <c r="W511" s="766" t="str">
        <f t="shared" si="46"/>
        <v/>
      </c>
      <c r="X511" s="766" t="str">
        <f t="shared" si="47"/>
        <v/>
      </c>
    </row>
    <row r="512" spans="19:24">
      <c r="S512" s="6">
        <f t="shared" si="50"/>
        <v>508</v>
      </c>
      <c r="T512" s="766" t="str">
        <f t="shared" si="48"/>
        <v/>
      </c>
      <c r="U512" s="766" t="str">
        <f t="shared" si="49"/>
        <v/>
      </c>
      <c r="W512" s="766" t="str">
        <f t="shared" si="46"/>
        <v/>
      </c>
      <c r="X512" s="766" t="str">
        <f t="shared" si="47"/>
        <v/>
      </c>
    </row>
    <row r="513" spans="19:24">
      <c r="S513" s="6">
        <f t="shared" si="50"/>
        <v>509</v>
      </c>
      <c r="T513" s="766" t="str">
        <f t="shared" si="48"/>
        <v/>
      </c>
      <c r="U513" s="766" t="str">
        <f t="shared" si="49"/>
        <v/>
      </c>
      <c r="W513" s="766" t="str">
        <f t="shared" si="46"/>
        <v/>
      </c>
      <c r="X513" s="766" t="str">
        <f t="shared" si="47"/>
        <v/>
      </c>
    </row>
    <row r="514" spans="19:24">
      <c r="S514" s="6">
        <f t="shared" si="50"/>
        <v>510</v>
      </c>
      <c r="T514" s="766" t="str">
        <f t="shared" si="48"/>
        <v/>
      </c>
      <c r="U514" s="766" t="str">
        <f t="shared" si="49"/>
        <v/>
      </c>
      <c r="W514" s="766" t="str">
        <f t="shared" si="46"/>
        <v/>
      </c>
      <c r="X514" s="766" t="str">
        <f t="shared" si="47"/>
        <v/>
      </c>
    </row>
    <row r="515" spans="19:24">
      <c r="S515" s="6">
        <f t="shared" si="50"/>
        <v>511</v>
      </c>
      <c r="T515" s="766" t="str">
        <f t="shared" si="48"/>
        <v/>
      </c>
      <c r="U515" s="766" t="str">
        <f t="shared" si="49"/>
        <v/>
      </c>
      <c r="W515" s="766" t="str">
        <f t="shared" si="46"/>
        <v/>
      </c>
      <c r="X515" s="766" t="str">
        <f t="shared" si="47"/>
        <v/>
      </c>
    </row>
    <row r="516" spans="19:24">
      <c r="S516" s="6">
        <f t="shared" si="50"/>
        <v>512</v>
      </c>
      <c r="T516" s="766" t="str">
        <f t="shared" si="48"/>
        <v/>
      </c>
      <c r="U516" s="766" t="str">
        <f t="shared" si="49"/>
        <v/>
      </c>
      <c r="W516" s="766" t="str">
        <f t="shared" si="46"/>
        <v/>
      </c>
      <c r="X516" s="766" t="str">
        <f t="shared" si="47"/>
        <v/>
      </c>
    </row>
    <row r="517" spans="19:24">
      <c r="S517" s="6">
        <f t="shared" si="50"/>
        <v>513</v>
      </c>
      <c r="T517" s="766" t="str">
        <f t="shared" si="48"/>
        <v/>
      </c>
      <c r="U517" s="766" t="str">
        <f t="shared" si="49"/>
        <v/>
      </c>
      <c r="W517" s="766" t="str">
        <f t="shared" si="46"/>
        <v/>
      </c>
      <c r="X517" s="766" t="str">
        <f t="shared" si="47"/>
        <v/>
      </c>
    </row>
    <row r="518" spans="19:24">
      <c r="S518" s="6">
        <f t="shared" si="50"/>
        <v>514</v>
      </c>
      <c r="T518" s="766" t="str">
        <f t="shared" si="48"/>
        <v/>
      </c>
      <c r="U518" s="766" t="str">
        <f t="shared" si="49"/>
        <v/>
      </c>
      <c r="W518" s="766" t="str">
        <f t="shared" ref="W518:W581" si="51">IF(ISERROR(SMALL($T$5:$T$754,S518)),"",SMALL($T$5:$T$754,S518))</f>
        <v/>
      </c>
      <c r="X518" s="766" t="str">
        <f t="shared" ref="X518:X581" si="52">VLOOKUP(W518,$T$5:$U$754,2,FALSE)</f>
        <v/>
      </c>
    </row>
    <row r="519" spans="19:24">
      <c r="S519" s="6">
        <f t="shared" si="50"/>
        <v>515</v>
      </c>
      <c r="T519" s="766" t="str">
        <f t="shared" si="48"/>
        <v/>
      </c>
      <c r="U519" s="766" t="str">
        <f t="shared" si="49"/>
        <v/>
      </c>
      <c r="W519" s="766" t="str">
        <f t="shared" si="51"/>
        <v/>
      </c>
      <c r="X519" s="766" t="str">
        <f t="shared" si="52"/>
        <v/>
      </c>
    </row>
    <row r="520" spans="19:24">
      <c r="S520" s="6">
        <f t="shared" si="50"/>
        <v>516</v>
      </c>
      <c r="T520" s="766" t="str">
        <f t="shared" ref="T520:U529" si="53">AY70</f>
        <v/>
      </c>
      <c r="U520" s="766" t="str">
        <f t="shared" si="53"/>
        <v/>
      </c>
      <c r="W520" s="766" t="str">
        <f t="shared" si="51"/>
        <v/>
      </c>
      <c r="X520" s="766" t="str">
        <f t="shared" si="52"/>
        <v/>
      </c>
    </row>
    <row r="521" spans="19:24">
      <c r="S521" s="6">
        <f t="shared" si="50"/>
        <v>517</v>
      </c>
      <c r="T521" s="766" t="str">
        <f t="shared" si="53"/>
        <v/>
      </c>
      <c r="U521" s="766" t="str">
        <f t="shared" si="53"/>
        <v/>
      </c>
      <c r="W521" s="766" t="str">
        <f t="shared" si="51"/>
        <v/>
      </c>
      <c r="X521" s="766" t="str">
        <f t="shared" si="52"/>
        <v/>
      </c>
    </row>
    <row r="522" spans="19:24">
      <c r="S522" s="6">
        <f t="shared" si="50"/>
        <v>518</v>
      </c>
      <c r="T522" s="766" t="str">
        <f t="shared" si="53"/>
        <v/>
      </c>
      <c r="U522" s="766" t="str">
        <f t="shared" si="53"/>
        <v/>
      </c>
      <c r="W522" s="766" t="str">
        <f t="shared" si="51"/>
        <v/>
      </c>
      <c r="X522" s="766" t="str">
        <f t="shared" si="52"/>
        <v/>
      </c>
    </row>
    <row r="523" spans="19:24">
      <c r="S523" s="6">
        <f t="shared" si="50"/>
        <v>519</v>
      </c>
      <c r="T523" s="766" t="str">
        <f t="shared" si="53"/>
        <v/>
      </c>
      <c r="U523" s="766" t="str">
        <f t="shared" si="53"/>
        <v/>
      </c>
      <c r="W523" s="766" t="str">
        <f t="shared" si="51"/>
        <v/>
      </c>
      <c r="X523" s="766" t="str">
        <f t="shared" si="52"/>
        <v/>
      </c>
    </row>
    <row r="524" spans="19:24">
      <c r="S524" s="6">
        <f t="shared" si="50"/>
        <v>520</v>
      </c>
      <c r="T524" s="766" t="str">
        <f t="shared" si="53"/>
        <v/>
      </c>
      <c r="U524" s="766" t="str">
        <f t="shared" si="53"/>
        <v/>
      </c>
      <c r="W524" s="766" t="str">
        <f t="shared" si="51"/>
        <v/>
      </c>
      <c r="X524" s="766" t="str">
        <f t="shared" si="52"/>
        <v/>
      </c>
    </row>
    <row r="525" spans="19:24">
      <c r="S525" s="6">
        <f t="shared" si="50"/>
        <v>521</v>
      </c>
      <c r="T525" s="766" t="str">
        <f t="shared" si="53"/>
        <v/>
      </c>
      <c r="U525" s="766" t="str">
        <f t="shared" si="53"/>
        <v/>
      </c>
      <c r="W525" s="766" t="str">
        <f t="shared" si="51"/>
        <v/>
      </c>
      <c r="X525" s="766" t="str">
        <f t="shared" si="52"/>
        <v/>
      </c>
    </row>
    <row r="526" spans="19:24">
      <c r="S526" s="6">
        <f t="shared" si="50"/>
        <v>522</v>
      </c>
      <c r="T526" s="766" t="str">
        <f t="shared" si="53"/>
        <v/>
      </c>
      <c r="U526" s="766" t="str">
        <f t="shared" si="53"/>
        <v/>
      </c>
      <c r="W526" s="766" t="str">
        <f t="shared" si="51"/>
        <v/>
      </c>
      <c r="X526" s="766" t="str">
        <f t="shared" si="52"/>
        <v/>
      </c>
    </row>
    <row r="527" spans="19:24">
      <c r="S527" s="6">
        <f t="shared" si="50"/>
        <v>523</v>
      </c>
      <c r="T527" s="766" t="str">
        <f t="shared" si="53"/>
        <v/>
      </c>
      <c r="U527" s="766" t="str">
        <f t="shared" si="53"/>
        <v/>
      </c>
      <c r="W527" s="766" t="str">
        <f t="shared" si="51"/>
        <v/>
      </c>
      <c r="X527" s="766" t="str">
        <f t="shared" si="52"/>
        <v/>
      </c>
    </row>
    <row r="528" spans="19:24">
      <c r="S528" s="6">
        <f t="shared" si="50"/>
        <v>524</v>
      </c>
      <c r="T528" s="766" t="str">
        <f t="shared" si="53"/>
        <v/>
      </c>
      <c r="U528" s="766" t="str">
        <f t="shared" si="53"/>
        <v/>
      </c>
      <c r="W528" s="766" t="str">
        <f t="shared" si="51"/>
        <v/>
      </c>
      <c r="X528" s="766" t="str">
        <f t="shared" si="52"/>
        <v/>
      </c>
    </row>
    <row r="529" spans="19:24">
      <c r="S529" s="6">
        <f t="shared" si="50"/>
        <v>525</v>
      </c>
      <c r="T529" s="766" t="str">
        <f t="shared" si="53"/>
        <v/>
      </c>
      <c r="U529" s="766" t="str">
        <f t="shared" si="53"/>
        <v/>
      </c>
      <c r="W529" s="766" t="str">
        <f t="shared" si="51"/>
        <v/>
      </c>
      <c r="X529" s="766" t="str">
        <f t="shared" si="52"/>
        <v/>
      </c>
    </row>
    <row r="530" spans="19:24">
      <c r="S530" s="6">
        <f t="shared" si="50"/>
        <v>526</v>
      </c>
      <c r="T530" s="766" t="str">
        <f>BC5</f>
        <v/>
      </c>
      <c r="U530" s="766" t="str">
        <f>BD5</f>
        <v/>
      </c>
      <c r="W530" s="766" t="str">
        <f t="shared" si="51"/>
        <v/>
      </c>
      <c r="X530" s="766" t="str">
        <f t="shared" si="52"/>
        <v/>
      </c>
    </row>
    <row r="531" spans="19:24">
      <c r="S531" s="6">
        <f t="shared" si="50"/>
        <v>527</v>
      </c>
      <c r="T531" s="766" t="str">
        <f>BC6</f>
        <v/>
      </c>
      <c r="U531" s="766" t="str">
        <f t="shared" ref="U531:U594" si="54">BD6</f>
        <v/>
      </c>
      <c r="W531" s="766" t="str">
        <f t="shared" si="51"/>
        <v/>
      </c>
      <c r="X531" s="766" t="str">
        <f t="shared" si="52"/>
        <v/>
      </c>
    </row>
    <row r="532" spans="19:24">
      <c r="S532" s="6">
        <f t="shared" si="50"/>
        <v>528</v>
      </c>
      <c r="T532" s="766" t="str">
        <f t="shared" ref="T532:U595" si="55">BC7</f>
        <v/>
      </c>
      <c r="U532" s="766" t="str">
        <f t="shared" si="54"/>
        <v/>
      </c>
      <c r="W532" s="766" t="str">
        <f t="shared" si="51"/>
        <v/>
      </c>
      <c r="X532" s="766" t="str">
        <f t="shared" si="52"/>
        <v/>
      </c>
    </row>
    <row r="533" spans="19:24">
      <c r="S533" s="6">
        <f t="shared" si="50"/>
        <v>529</v>
      </c>
      <c r="T533" s="766" t="str">
        <f t="shared" si="55"/>
        <v/>
      </c>
      <c r="U533" s="766" t="str">
        <f t="shared" si="54"/>
        <v/>
      </c>
      <c r="W533" s="766" t="str">
        <f t="shared" si="51"/>
        <v/>
      </c>
      <c r="X533" s="766" t="str">
        <f t="shared" si="52"/>
        <v/>
      </c>
    </row>
    <row r="534" spans="19:24">
      <c r="S534" s="6">
        <f t="shared" si="50"/>
        <v>530</v>
      </c>
      <c r="T534" s="766" t="str">
        <f t="shared" si="55"/>
        <v/>
      </c>
      <c r="U534" s="766" t="str">
        <f t="shared" si="54"/>
        <v/>
      </c>
      <c r="W534" s="766" t="str">
        <f t="shared" si="51"/>
        <v/>
      </c>
      <c r="X534" s="766" t="str">
        <f t="shared" si="52"/>
        <v/>
      </c>
    </row>
    <row r="535" spans="19:24">
      <c r="S535" s="6">
        <f t="shared" si="50"/>
        <v>531</v>
      </c>
      <c r="T535" s="766" t="str">
        <f t="shared" si="55"/>
        <v/>
      </c>
      <c r="U535" s="766" t="str">
        <f t="shared" si="54"/>
        <v/>
      </c>
      <c r="W535" s="766" t="str">
        <f t="shared" si="51"/>
        <v/>
      </c>
      <c r="X535" s="766" t="str">
        <f t="shared" si="52"/>
        <v/>
      </c>
    </row>
    <row r="536" spans="19:24">
      <c r="S536" s="6">
        <f t="shared" si="50"/>
        <v>532</v>
      </c>
      <c r="T536" s="766" t="str">
        <f t="shared" si="55"/>
        <v/>
      </c>
      <c r="U536" s="766" t="str">
        <f t="shared" si="54"/>
        <v/>
      </c>
      <c r="W536" s="766" t="str">
        <f t="shared" si="51"/>
        <v/>
      </c>
      <c r="X536" s="766" t="str">
        <f t="shared" si="52"/>
        <v/>
      </c>
    </row>
    <row r="537" spans="19:24">
      <c r="S537" s="6">
        <f t="shared" si="50"/>
        <v>533</v>
      </c>
      <c r="T537" s="766" t="str">
        <f t="shared" si="55"/>
        <v/>
      </c>
      <c r="U537" s="766" t="str">
        <f t="shared" si="54"/>
        <v/>
      </c>
      <c r="W537" s="766" t="str">
        <f t="shared" si="51"/>
        <v/>
      </c>
      <c r="X537" s="766" t="str">
        <f t="shared" si="52"/>
        <v/>
      </c>
    </row>
    <row r="538" spans="19:24">
      <c r="S538" s="6">
        <f t="shared" si="50"/>
        <v>534</v>
      </c>
      <c r="T538" s="766" t="str">
        <f t="shared" si="55"/>
        <v/>
      </c>
      <c r="U538" s="766" t="str">
        <f t="shared" si="54"/>
        <v/>
      </c>
      <c r="W538" s="766" t="str">
        <f t="shared" si="51"/>
        <v/>
      </c>
      <c r="X538" s="766" t="str">
        <f t="shared" si="52"/>
        <v/>
      </c>
    </row>
    <row r="539" spans="19:24">
      <c r="S539" s="6">
        <f t="shared" si="50"/>
        <v>535</v>
      </c>
      <c r="T539" s="766" t="str">
        <f t="shared" si="55"/>
        <v/>
      </c>
      <c r="U539" s="766" t="str">
        <f t="shared" si="54"/>
        <v/>
      </c>
      <c r="W539" s="766" t="str">
        <f t="shared" si="51"/>
        <v/>
      </c>
      <c r="X539" s="766" t="str">
        <f t="shared" si="52"/>
        <v/>
      </c>
    </row>
    <row r="540" spans="19:24">
      <c r="S540" s="6">
        <f t="shared" si="50"/>
        <v>536</v>
      </c>
      <c r="T540" s="766" t="str">
        <f t="shared" si="55"/>
        <v/>
      </c>
      <c r="U540" s="766" t="str">
        <f t="shared" si="54"/>
        <v/>
      </c>
      <c r="W540" s="766" t="str">
        <f t="shared" si="51"/>
        <v/>
      </c>
      <c r="X540" s="766" t="str">
        <f t="shared" si="52"/>
        <v/>
      </c>
    </row>
    <row r="541" spans="19:24">
      <c r="S541" s="6">
        <f t="shared" si="50"/>
        <v>537</v>
      </c>
      <c r="T541" s="766" t="str">
        <f t="shared" si="55"/>
        <v/>
      </c>
      <c r="U541" s="766" t="str">
        <f t="shared" si="54"/>
        <v/>
      </c>
      <c r="W541" s="766" t="str">
        <f t="shared" si="51"/>
        <v/>
      </c>
      <c r="X541" s="766" t="str">
        <f t="shared" si="52"/>
        <v/>
      </c>
    </row>
    <row r="542" spans="19:24">
      <c r="S542" s="6">
        <f t="shared" si="50"/>
        <v>538</v>
      </c>
      <c r="T542" s="766" t="str">
        <f t="shared" si="55"/>
        <v/>
      </c>
      <c r="U542" s="766" t="str">
        <f t="shared" si="54"/>
        <v/>
      </c>
      <c r="W542" s="766" t="str">
        <f t="shared" si="51"/>
        <v/>
      </c>
      <c r="X542" s="766" t="str">
        <f t="shared" si="52"/>
        <v/>
      </c>
    </row>
    <row r="543" spans="19:24">
      <c r="S543" s="6">
        <f t="shared" si="50"/>
        <v>539</v>
      </c>
      <c r="T543" s="766" t="str">
        <f t="shared" si="55"/>
        <v/>
      </c>
      <c r="U543" s="766" t="str">
        <f t="shared" si="54"/>
        <v/>
      </c>
      <c r="W543" s="766" t="str">
        <f t="shared" si="51"/>
        <v/>
      </c>
      <c r="X543" s="766" t="str">
        <f t="shared" si="52"/>
        <v/>
      </c>
    </row>
    <row r="544" spans="19:24">
      <c r="S544" s="6">
        <f t="shared" si="50"/>
        <v>540</v>
      </c>
      <c r="T544" s="766" t="str">
        <f t="shared" si="55"/>
        <v/>
      </c>
      <c r="U544" s="766" t="str">
        <f t="shared" si="54"/>
        <v/>
      </c>
      <c r="W544" s="766" t="str">
        <f t="shared" si="51"/>
        <v/>
      </c>
      <c r="X544" s="766" t="str">
        <f t="shared" si="52"/>
        <v/>
      </c>
    </row>
    <row r="545" spans="19:24">
      <c r="S545" s="6">
        <f t="shared" si="50"/>
        <v>541</v>
      </c>
      <c r="T545" s="766" t="str">
        <f t="shared" si="55"/>
        <v/>
      </c>
      <c r="U545" s="766" t="str">
        <f t="shared" si="54"/>
        <v/>
      </c>
      <c r="W545" s="766" t="str">
        <f t="shared" si="51"/>
        <v/>
      </c>
      <c r="X545" s="766" t="str">
        <f t="shared" si="52"/>
        <v/>
      </c>
    </row>
    <row r="546" spans="19:24">
      <c r="S546" s="6">
        <f t="shared" si="50"/>
        <v>542</v>
      </c>
      <c r="T546" s="766" t="str">
        <f t="shared" si="55"/>
        <v/>
      </c>
      <c r="U546" s="766" t="str">
        <f t="shared" si="54"/>
        <v/>
      </c>
      <c r="W546" s="766" t="str">
        <f t="shared" si="51"/>
        <v/>
      </c>
      <c r="X546" s="766" t="str">
        <f t="shared" si="52"/>
        <v/>
      </c>
    </row>
    <row r="547" spans="19:24">
      <c r="S547" s="6">
        <f t="shared" si="50"/>
        <v>543</v>
      </c>
      <c r="T547" s="766" t="str">
        <f t="shared" si="55"/>
        <v/>
      </c>
      <c r="U547" s="766" t="str">
        <f t="shared" si="54"/>
        <v/>
      </c>
      <c r="W547" s="766" t="str">
        <f t="shared" si="51"/>
        <v/>
      </c>
      <c r="X547" s="766" t="str">
        <f t="shared" si="52"/>
        <v/>
      </c>
    </row>
    <row r="548" spans="19:24">
      <c r="S548" s="6">
        <f t="shared" si="50"/>
        <v>544</v>
      </c>
      <c r="T548" s="766" t="str">
        <f t="shared" si="55"/>
        <v/>
      </c>
      <c r="U548" s="766" t="str">
        <f t="shared" si="54"/>
        <v/>
      </c>
      <c r="W548" s="766" t="str">
        <f t="shared" si="51"/>
        <v/>
      </c>
      <c r="X548" s="766" t="str">
        <f t="shared" si="52"/>
        <v/>
      </c>
    </row>
    <row r="549" spans="19:24">
      <c r="S549" s="6">
        <f t="shared" si="50"/>
        <v>545</v>
      </c>
      <c r="T549" s="766" t="str">
        <f t="shared" si="55"/>
        <v/>
      </c>
      <c r="U549" s="766" t="str">
        <f t="shared" si="54"/>
        <v/>
      </c>
      <c r="W549" s="766" t="str">
        <f t="shared" si="51"/>
        <v/>
      </c>
      <c r="X549" s="766" t="str">
        <f t="shared" si="52"/>
        <v/>
      </c>
    </row>
    <row r="550" spans="19:24">
      <c r="S550" s="6">
        <f t="shared" si="50"/>
        <v>546</v>
      </c>
      <c r="T550" s="766" t="str">
        <f t="shared" si="55"/>
        <v/>
      </c>
      <c r="U550" s="766" t="str">
        <f t="shared" si="54"/>
        <v/>
      </c>
      <c r="W550" s="766" t="str">
        <f t="shared" si="51"/>
        <v/>
      </c>
      <c r="X550" s="766" t="str">
        <f t="shared" si="52"/>
        <v/>
      </c>
    </row>
    <row r="551" spans="19:24">
      <c r="S551" s="6">
        <f t="shared" si="50"/>
        <v>547</v>
      </c>
      <c r="T551" s="766" t="str">
        <f t="shared" si="55"/>
        <v/>
      </c>
      <c r="U551" s="766" t="str">
        <f t="shared" si="54"/>
        <v/>
      </c>
      <c r="W551" s="766" t="str">
        <f t="shared" si="51"/>
        <v/>
      </c>
      <c r="X551" s="766" t="str">
        <f t="shared" si="52"/>
        <v/>
      </c>
    </row>
    <row r="552" spans="19:24">
      <c r="S552" s="6">
        <f t="shared" si="50"/>
        <v>548</v>
      </c>
      <c r="T552" s="766" t="str">
        <f t="shared" si="55"/>
        <v/>
      </c>
      <c r="U552" s="766" t="str">
        <f t="shared" si="54"/>
        <v/>
      </c>
      <c r="W552" s="766" t="str">
        <f t="shared" si="51"/>
        <v/>
      </c>
      <c r="X552" s="766" t="str">
        <f t="shared" si="52"/>
        <v/>
      </c>
    </row>
    <row r="553" spans="19:24">
      <c r="S553" s="6">
        <f t="shared" si="50"/>
        <v>549</v>
      </c>
      <c r="T553" s="766" t="str">
        <f t="shared" si="55"/>
        <v/>
      </c>
      <c r="U553" s="766" t="str">
        <f t="shared" si="54"/>
        <v/>
      </c>
      <c r="W553" s="766" t="str">
        <f t="shared" si="51"/>
        <v/>
      </c>
      <c r="X553" s="766" t="str">
        <f t="shared" si="52"/>
        <v/>
      </c>
    </row>
    <row r="554" spans="19:24">
      <c r="S554" s="6">
        <f t="shared" si="50"/>
        <v>550</v>
      </c>
      <c r="T554" s="766" t="str">
        <f t="shared" si="55"/>
        <v/>
      </c>
      <c r="U554" s="766" t="str">
        <f t="shared" si="54"/>
        <v/>
      </c>
      <c r="W554" s="766" t="str">
        <f t="shared" si="51"/>
        <v/>
      </c>
      <c r="X554" s="766" t="str">
        <f t="shared" si="52"/>
        <v/>
      </c>
    </row>
    <row r="555" spans="19:24">
      <c r="S555" s="6">
        <f t="shared" si="50"/>
        <v>551</v>
      </c>
      <c r="T555" s="766" t="str">
        <f t="shared" si="55"/>
        <v/>
      </c>
      <c r="U555" s="766" t="str">
        <f t="shared" si="54"/>
        <v/>
      </c>
      <c r="W555" s="766" t="str">
        <f t="shared" si="51"/>
        <v/>
      </c>
      <c r="X555" s="766" t="str">
        <f t="shared" si="52"/>
        <v/>
      </c>
    </row>
    <row r="556" spans="19:24">
      <c r="S556" s="6">
        <f t="shared" si="50"/>
        <v>552</v>
      </c>
      <c r="T556" s="766" t="str">
        <f t="shared" si="55"/>
        <v/>
      </c>
      <c r="U556" s="766" t="str">
        <f t="shared" si="54"/>
        <v/>
      </c>
      <c r="W556" s="766" t="str">
        <f t="shared" si="51"/>
        <v/>
      </c>
      <c r="X556" s="766" t="str">
        <f t="shared" si="52"/>
        <v/>
      </c>
    </row>
    <row r="557" spans="19:24">
      <c r="S557" s="6">
        <f t="shared" si="50"/>
        <v>553</v>
      </c>
      <c r="T557" s="766" t="str">
        <f t="shared" si="55"/>
        <v/>
      </c>
      <c r="U557" s="766" t="str">
        <f t="shared" si="54"/>
        <v/>
      </c>
      <c r="W557" s="766" t="str">
        <f t="shared" si="51"/>
        <v/>
      </c>
      <c r="X557" s="766" t="str">
        <f t="shared" si="52"/>
        <v/>
      </c>
    </row>
    <row r="558" spans="19:24">
      <c r="S558" s="6">
        <f t="shared" si="50"/>
        <v>554</v>
      </c>
      <c r="T558" s="766" t="str">
        <f t="shared" si="55"/>
        <v/>
      </c>
      <c r="U558" s="766" t="str">
        <f t="shared" si="54"/>
        <v/>
      </c>
      <c r="W558" s="766" t="str">
        <f t="shared" si="51"/>
        <v/>
      </c>
      <c r="X558" s="766" t="str">
        <f t="shared" si="52"/>
        <v/>
      </c>
    </row>
    <row r="559" spans="19:24">
      <c r="S559" s="6">
        <f t="shared" si="50"/>
        <v>555</v>
      </c>
      <c r="T559" s="766" t="str">
        <f t="shared" si="55"/>
        <v/>
      </c>
      <c r="U559" s="766" t="str">
        <f t="shared" si="54"/>
        <v/>
      </c>
      <c r="W559" s="766" t="str">
        <f t="shared" si="51"/>
        <v/>
      </c>
      <c r="X559" s="766" t="str">
        <f t="shared" si="52"/>
        <v/>
      </c>
    </row>
    <row r="560" spans="19:24">
      <c r="S560" s="6">
        <f t="shared" si="50"/>
        <v>556</v>
      </c>
      <c r="T560" s="766" t="str">
        <f t="shared" si="55"/>
        <v/>
      </c>
      <c r="U560" s="766" t="str">
        <f t="shared" si="54"/>
        <v/>
      </c>
      <c r="W560" s="766" t="str">
        <f t="shared" si="51"/>
        <v/>
      </c>
      <c r="X560" s="766" t="str">
        <f t="shared" si="52"/>
        <v/>
      </c>
    </row>
    <row r="561" spans="19:24">
      <c r="S561" s="6">
        <f t="shared" si="50"/>
        <v>557</v>
      </c>
      <c r="T561" s="766" t="str">
        <f t="shared" si="55"/>
        <v/>
      </c>
      <c r="U561" s="766" t="str">
        <f t="shared" si="54"/>
        <v/>
      </c>
      <c r="W561" s="766" t="str">
        <f t="shared" si="51"/>
        <v/>
      </c>
      <c r="X561" s="766" t="str">
        <f t="shared" si="52"/>
        <v/>
      </c>
    </row>
    <row r="562" spans="19:24">
      <c r="S562" s="6">
        <f t="shared" si="50"/>
        <v>558</v>
      </c>
      <c r="T562" s="766" t="str">
        <f t="shared" si="55"/>
        <v/>
      </c>
      <c r="U562" s="766" t="str">
        <f t="shared" si="54"/>
        <v/>
      </c>
      <c r="W562" s="766" t="str">
        <f t="shared" si="51"/>
        <v/>
      </c>
      <c r="X562" s="766" t="str">
        <f t="shared" si="52"/>
        <v/>
      </c>
    </row>
    <row r="563" spans="19:24">
      <c r="S563" s="6">
        <f t="shared" ref="S563:S587" si="56">S562+1</f>
        <v>559</v>
      </c>
      <c r="T563" s="766" t="str">
        <f t="shared" si="55"/>
        <v/>
      </c>
      <c r="U563" s="766" t="str">
        <f t="shared" si="54"/>
        <v/>
      </c>
      <c r="W563" s="766" t="str">
        <f t="shared" si="51"/>
        <v/>
      </c>
      <c r="X563" s="766" t="str">
        <f t="shared" si="52"/>
        <v/>
      </c>
    </row>
    <row r="564" spans="19:24">
      <c r="S564" s="6">
        <f t="shared" si="56"/>
        <v>560</v>
      </c>
      <c r="T564" s="766" t="str">
        <f t="shared" si="55"/>
        <v/>
      </c>
      <c r="U564" s="766" t="str">
        <f t="shared" si="54"/>
        <v/>
      </c>
      <c r="W564" s="766" t="str">
        <f t="shared" si="51"/>
        <v/>
      </c>
      <c r="X564" s="766" t="str">
        <f t="shared" si="52"/>
        <v/>
      </c>
    </row>
    <row r="565" spans="19:24">
      <c r="S565" s="6">
        <f t="shared" si="56"/>
        <v>561</v>
      </c>
      <c r="T565" s="766" t="str">
        <f t="shared" si="55"/>
        <v/>
      </c>
      <c r="U565" s="766" t="str">
        <f t="shared" si="54"/>
        <v/>
      </c>
      <c r="W565" s="766" t="str">
        <f t="shared" si="51"/>
        <v/>
      </c>
      <c r="X565" s="766" t="str">
        <f t="shared" si="52"/>
        <v/>
      </c>
    </row>
    <row r="566" spans="19:24">
      <c r="S566" s="6">
        <f t="shared" si="56"/>
        <v>562</v>
      </c>
      <c r="T566" s="766" t="str">
        <f t="shared" si="55"/>
        <v/>
      </c>
      <c r="U566" s="766" t="str">
        <f t="shared" si="54"/>
        <v/>
      </c>
      <c r="W566" s="766" t="str">
        <f t="shared" si="51"/>
        <v/>
      </c>
      <c r="X566" s="766" t="str">
        <f t="shared" si="52"/>
        <v/>
      </c>
    </row>
    <row r="567" spans="19:24">
      <c r="S567" s="6">
        <f t="shared" si="56"/>
        <v>563</v>
      </c>
      <c r="T567" s="766" t="str">
        <f t="shared" si="55"/>
        <v/>
      </c>
      <c r="U567" s="766" t="str">
        <f t="shared" si="54"/>
        <v/>
      </c>
      <c r="W567" s="766" t="str">
        <f t="shared" si="51"/>
        <v/>
      </c>
      <c r="X567" s="766" t="str">
        <f t="shared" si="52"/>
        <v/>
      </c>
    </row>
    <row r="568" spans="19:24">
      <c r="S568" s="6">
        <f t="shared" si="56"/>
        <v>564</v>
      </c>
      <c r="T568" s="766" t="str">
        <f t="shared" si="55"/>
        <v/>
      </c>
      <c r="U568" s="766" t="str">
        <f t="shared" si="54"/>
        <v/>
      </c>
      <c r="W568" s="766" t="str">
        <f t="shared" si="51"/>
        <v/>
      </c>
      <c r="X568" s="766" t="str">
        <f t="shared" si="52"/>
        <v/>
      </c>
    </row>
    <row r="569" spans="19:24">
      <c r="S569" s="6">
        <f t="shared" si="56"/>
        <v>565</v>
      </c>
      <c r="T569" s="766" t="str">
        <f t="shared" si="55"/>
        <v/>
      </c>
      <c r="U569" s="766" t="str">
        <f t="shared" si="54"/>
        <v/>
      </c>
      <c r="W569" s="766" t="str">
        <f t="shared" si="51"/>
        <v/>
      </c>
      <c r="X569" s="766" t="str">
        <f t="shared" si="52"/>
        <v/>
      </c>
    </row>
    <row r="570" spans="19:24">
      <c r="S570" s="6">
        <f t="shared" si="56"/>
        <v>566</v>
      </c>
      <c r="T570" s="766" t="str">
        <f t="shared" si="55"/>
        <v/>
      </c>
      <c r="U570" s="766" t="str">
        <f t="shared" si="54"/>
        <v/>
      </c>
      <c r="W570" s="766" t="str">
        <f t="shared" si="51"/>
        <v/>
      </c>
      <c r="X570" s="766" t="str">
        <f t="shared" si="52"/>
        <v/>
      </c>
    </row>
    <row r="571" spans="19:24">
      <c r="S571" s="6">
        <f t="shared" si="56"/>
        <v>567</v>
      </c>
      <c r="T571" s="766" t="str">
        <f t="shared" si="55"/>
        <v/>
      </c>
      <c r="U571" s="766" t="str">
        <f t="shared" si="54"/>
        <v/>
      </c>
      <c r="W571" s="766" t="str">
        <f t="shared" si="51"/>
        <v/>
      </c>
      <c r="X571" s="766" t="str">
        <f t="shared" si="52"/>
        <v/>
      </c>
    </row>
    <row r="572" spans="19:24">
      <c r="S572" s="6">
        <f t="shared" si="56"/>
        <v>568</v>
      </c>
      <c r="T572" s="766" t="str">
        <f t="shared" si="55"/>
        <v/>
      </c>
      <c r="U572" s="766" t="str">
        <f t="shared" si="54"/>
        <v/>
      </c>
      <c r="W572" s="766" t="str">
        <f t="shared" si="51"/>
        <v/>
      </c>
      <c r="X572" s="766" t="str">
        <f t="shared" si="52"/>
        <v/>
      </c>
    </row>
    <row r="573" spans="19:24">
      <c r="S573" s="6">
        <f t="shared" si="56"/>
        <v>569</v>
      </c>
      <c r="T573" s="766" t="str">
        <f t="shared" si="55"/>
        <v/>
      </c>
      <c r="U573" s="766" t="str">
        <f t="shared" si="54"/>
        <v/>
      </c>
      <c r="W573" s="766" t="str">
        <f t="shared" si="51"/>
        <v/>
      </c>
      <c r="X573" s="766" t="str">
        <f t="shared" si="52"/>
        <v/>
      </c>
    </row>
    <row r="574" spans="19:24">
      <c r="S574" s="6">
        <f t="shared" si="56"/>
        <v>570</v>
      </c>
      <c r="T574" s="766" t="str">
        <f t="shared" si="55"/>
        <v/>
      </c>
      <c r="U574" s="766" t="str">
        <f t="shared" si="54"/>
        <v/>
      </c>
      <c r="W574" s="766" t="str">
        <f t="shared" si="51"/>
        <v/>
      </c>
      <c r="X574" s="766" t="str">
        <f t="shared" si="52"/>
        <v/>
      </c>
    </row>
    <row r="575" spans="19:24">
      <c r="S575" s="6">
        <f t="shared" si="56"/>
        <v>571</v>
      </c>
      <c r="T575" s="766" t="str">
        <f t="shared" si="55"/>
        <v/>
      </c>
      <c r="U575" s="766" t="str">
        <f t="shared" si="54"/>
        <v/>
      </c>
      <c r="W575" s="766" t="str">
        <f t="shared" si="51"/>
        <v/>
      </c>
      <c r="X575" s="766" t="str">
        <f t="shared" si="52"/>
        <v/>
      </c>
    </row>
    <row r="576" spans="19:24">
      <c r="S576" s="6">
        <f t="shared" si="56"/>
        <v>572</v>
      </c>
      <c r="T576" s="766" t="str">
        <f t="shared" si="55"/>
        <v/>
      </c>
      <c r="U576" s="766" t="str">
        <f t="shared" si="54"/>
        <v/>
      </c>
      <c r="W576" s="766" t="str">
        <f t="shared" si="51"/>
        <v/>
      </c>
      <c r="X576" s="766" t="str">
        <f t="shared" si="52"/>
        <v/>
      </c>
    </row>
    <row r="577" spans="19:24">
      <c r="S577" s="6">
        <f t="shared" si="56"/>
        <v>573</v>
      </c>
      <c r="T577" s="766" t="str">
        <f t="shared" si="55"/>
        <v/>
      </c>
      <c r="U577" s="766" t="str">
        <f t="shared" si="54"/>
        <v/>
      </c>
      <c r="W577" s="766" t="str">
        <f t="shared" si="51"/>
        <v/>
      </c>
      <c r="X577" s="766" t="str">
        <f t="shared" si="52"/>
        <v/>
      </c>
    </row>
    <row r="578" spans="19:24">
      <c r="S578" s="6">
        <f t="shared" si="56"/>
        <v>574</v>
      </c>
      <c r="T578" s="766" t="str">
        <f t="shared" si="55"/>
        <v/>
      </c>
      <c r="U578" s="766" t="str">
        <f t="shared" si="54"/>
        <v/>
      </c>
      <c r="W578" s="766" t="str">
        <f t="shared" si="51"/>
        <v/>
      </c>
      <c r="X578" s="766" t="str">
        <f t="shared" si="52"/>
        <v/>
      </c>
    </row>
    <row r="579" spans="19:24">
      <c r="S579" s="6">
        <f t="shared" si="56"/>
        <v>575</v>
      </c>
      <c r="T579" s="766" t="str">
        <f t="shared" si="55"/>
        <v/>
      </c>
      <c r="U579" s="766" t="str">
        <f t="shared" si="54"/>
        <v/>
      </c>
      <c r="W579" s="766" t="str">
        <f t="shared" si="51"/>
        <v/>
      </c>
      <c r="X579" s="766" t="str">
        <f t="shared" si="52"/>
        <v/>
      </c>
    </row>
    <row r="580" spans="19:24">
      <c r="S580" s="6">
        <f t="shared" si="56"/>
        <v>576</v>
      </c>
      <c r="T580" s="766" t="str">
        <f t="shared" si="55"/>
        <v/>
      </c>
      <c r="U580" s="766" t="str">
        <f t="shared" si="54"/>
        <v/>
      </c>
      <c r="W580" s="766" t="str">
        <f t="shared" si="51"/>
        <v/>
      </c>
      <c r="X580" s="766" t="str">
        <f t="shared" si="52"/>
        <v/>
      </c>
    </row>
    <row r="581" spans="19:24">
      <c r="S581" s="6">
        <f t="shared" si="56"/>
        <v>577</v>
      </c>
      <c r="T581" s="766" t="str">
        <f t="shared" si="55"/>
        <v/>
      </c>
      <c r="U581" s="766" t="str">
        <f t="shared" si="54"/>
        <v/>
      </c>
      <c r="W581" s="766" t="str">
        <f t="shared" si="51"/>
        <v/>
      </c>
      <c r="X581" s="766" t="str">
        <f t="shared" si="52"/>
        <v/>
      </c>
    </row>
    <row r="582" spans="19:24">
      <c r="S582" s="6">
        <f t="shared" si="56"/>
        <v>578</v>
      </c>
      <c r="T582" s="766" t="str">
        <f t="shared" si="55"/>
        <v/>
      </c>
      <c r="U582" s="766" t="str">
        <f t="shared" si="54"/>
        <v/>
      </c>
      <c r="W582" s="766" t="str">
        <f t="shared" ref="W582:W645" si="57">IF(ISERROR(SMALL($T$5:$T$754,S582)),"",SMALL($T$5:$T$754,S582))</f>
        <v/>
      </c>
      <c r="X582" s="766" t="str">
        <f t="shared" ref="X582:X645" si="58">VLOOKUP(W582,$T$5:$U$754,2,FALSE)</f>
        <v/>
      </c>
    </row>
    <row r="583" spans="19:24">
      <c r="S583" s="6">
        <f t="shared" si="56"/>
        <v>579</v>
      </c>
      <c r="T583" s="766" t="str">
        <f t="shared" si="55"/>
        <v/>
      </c>
      <c r="U583" s="766" t="str">
        <f t="shared" si="54"/>
        <v/>
      </c>
      <c r="W583" s="766" t="str">
        <f t="shared" si="57"/>
        <v/>
      </c>
      <c r="X583" s="766" t="str">
        <f t="shared" si="58"/>
        <v/>
      </c>
    </row>
    <row r="584" spans="19:24">
      <c r="S584" s="6">
        <f t="shared" si="56"/>
        <v>580</v>
      </c>
      <c r="T584" s="766" t="str">
        <f t="shared" si="55"/>
        <v/>
      </c>
      <c r="U584" s="766" t="str">
        <f t="shared" si="54"/>
        <v/>
      </c>
      <c r="W584" s="766" t="str">
        <f t="shared" si="57"/>
        <v/>
      </c>
      <c r="X584" s="766" t="str">
        <f t="shared" si="58"/>
        <v/>
      </c>
    </row>
    <row r="585" spans="19:24">
      <c r="S585" s="6">
        <f t="shared" si="56"/>
        <v>581</v>
      </c>
      <c r="T585" s="766" t="str">
        <f t="shared" si="55"/>
        <v/>
      </c>
      <c r="U585" s="766" t="str">
        <f t="shared" si="54"/>
        <v/>
      </c>
      <c r="W585" s="766" t="str">
        <f t="shared" si="57"/>
        <v/>
      </c>
      <c r="X585" s="766" t="str">
        <f t="shared" si="58"/>
        <v/>
      </c>
    </row>
    <row r="586" spans="19:24">
      <c r="S586" s="6">
        <f t="shared" si="56"/>
        <v>582</v>
      </c>
      <c r="T586" s="766" t="str">
        <f t="shared" si="55"/>
        <v/>
      </c>
      <c r="U586" s="766" t="str">
        <f t="shared" si="54"/>
        <v/>
      </c>
      <c r="W586" s="766" t="str">
        <f t="shared" si="57"/>
        <v/>
      </c>
      <c r="X586" s="766" t="str">
        <f t="shared" si="58"/>
        <v/>
      </c>
    </row>
    <row r="587" spans="19:24">
      <c r="S587" s="6">
        <f t="shared" si="56"/>
        <v>583</v>
      </c>
      <c r="T587" s="766" t="str">
        <f t="shared" si="55"/>
        <v/>
      </c>
      <c r="U587" s="766" t="str">
        <f t="shared" si="54"/>
        <v/>
      </c>
      <c r="W587" s="766" t="str">
        <f t="shared" si="57"/>
        <v/>
      </c>
      <c r="X587" s="766" t="str">
        <f t="shared" si="58"/>
        <v/>
      </c>
    </row>
    <row r="588" spans="19:24">
      <c r="S588" s="6">
        <f>S587+1</f>
        <v>584</v>
      </c>
      <c r="T588" s="766" t="str">
        <f t="shared" si="55"/>
        <v/>
      </c>
      <c r="U588" s="766" t="str">
        <f t="shared" si="54"/>
        <v/>
      </c>
      <c r="W588" s="766" t="str">
        <f t="shared" si="57"/>
        <v/>
      </c>
      <c r="X588" s="766" t="str">
        <f t="shared" si="58"/>
        <v/>
      </c>
    </row>
    <row r="589" spans="19:24">
      <c r="S589" s="6">
        <f t="shared" ref="S589:S637" si="59">S588+1</f>
        <v>585</v>
      </c>
      <c r="T589" s="766" t="str">
        <f t="shared" si="55"/>
        <v/>
      </c>
      <c r="U589" s="766" t="str">
        <f t="shared" si="54"/>
        <v/>
      </c>
      <c r="W589" s="766" t="str">
        <f t="shared" si="57"/>
        <v/>
      </c>
      <c r="X589" s="766" t="str">
        <f t="shared" si="58"/>
        <v/>
      </c>
    </row>
    <row r="590" spans="19:24">
      <c r="S590" s="6">
        <f t="shared" si="59"/>
        <v>586</v>
      </c>
      <c r="T590" s="766" t="str">
        <f t="shared" si="55"/>
        <v/>
      </c>
      <c r="U590" s="766" t="str">
        <f t="shared" si="54"/>
        <v/>
      </c>
      <c r="W590" s="766" t="str">
        <f t="shared" si="57"/>
        <v/>
      </c>
      <c r="X590" s="766" t="str">
        <f t="shared" si="58"/>
        <v/>
      </c>
    </row>
    <row r="591" spans="19:24">
      <c r="S591" s="6">
        <f t="shared" si="59"/>
        <v>587</v>
      </c>
      <c r="T591" s="766" t="str">
        <f t="shared" si="55"/>
        <v/>
      </c>
      <c r="U591" s="766" t="str">
        <f t="shared" si="54"/>
        <v/>
      </c>
      <c r="W591" s="766" t="str">
        <f t="shared" si="57"/>
        <v/>
      </c>
      <c r="X591" s="766" t="str">
        <f t="shared" si="58"/>
        <v/>
      </c>
    </row>
    <row r="592" spans="19:24">
      <c r="S592" s="6">
        <f t="shared" si="59"/>
        <v>588</v>
      </c>
      <c r="T592" s="766" t="str">
        <f t="shared" si="55"/>
        <v/>
      </c>
      <c r="U592" s="766" t="str">
        <f t="shared" si="54"/>
        <v/>
      </c>
      <c r="W592" s="766" t="str">
        <f t="shared" si="57"/>
        <v/>
      </c>
      <c r="X592" s="766" t="str">
        <f t="shared" si="58"/>
        <v/>
      </c>
    </row>
    <row r="593" spans="19:24">
      <c r="S593" s="6">
        <f t="shared" si="59"/>
        <v>589</v>
      </c>
      <c r="T593" s="766" t="str">
        <f t="shared" si="55"/>
        <v/>
      </c>
      <c r="U593" s="766" t="str">
        <f t="shared" si="54"/>
        <v/>
      </c>
      <c r="W593" s="766" t="str">
        <f t="shared" si="57"/>
        <v/>
      </c>
      <c r="X593" s="766" t="str">
        <f t="shared" si="58"/>
        <v/>
      </c>
    </row>
    <row r="594" spans="19:24">
      <c r="S594" s="6">
        <f t="shared" si="59"/>
        <v>590</v>
      </c>
      <c r="T594" s="766" t="str">
        <f t="shared" si="55"/>
        <v/>
      </c>
      <c r="U594" s="766" t="str">
        <f t="shared" si="54"/>
        <v/>
      </c>
      <c r="W594" s="766" t="str">
        <f t="shared" si="57"/>
        <v/>
      </c>
      <c r="X594" s="766" t="str">
        <f t="shared" si="58"/>
        <v/>
      </c>
    </row>
    <row r="595" spans="19:24">
      <c r="S595" s="6">
        <f t="shared" si="59"/>
        <v>591</v>
      </c>
      <c r="T595" s="766" t="str">
        <f t="shared" si="55"/>
        <v/>
      </c>
      <c r="U595" s="766" t="str">
        <f t="shared" si="55"/>
        <v/>
      </c>
      <c r="W595" s="766" t="str">
        <f t="shared" si="57"/>
        <v/>
      </c>
      <c r="X595" s="766" t="str">
        <f t="shared" si="58"/>
        <v/>
      </c>
    </row>
    <row r="596" spans="19:24">
      <c r="S596" s="6">
        <f t="shared" si="59"/>
        <v>592</v>
      </c>
      <c r="T596" s="766" t="str">
        <f t="shared" ref="T596:T604" si="60">BC71</f>
        <v/>
      </c>
      <c r="U596" s="766" t="str">
        <f t="shared" ref="U596:U604" si="61">BD71</f>
        <v/>
      </c>
      <c r="W596" s="766" t="str">
        <f t="shared" si="57"/>
        <v/>
      </c>
      <c r="X596" s="766" t="str">
        <f t="shared" si="58"/>
        <v/>
      </c>
    </row>
    <row r="597" spans="19:24">
      <c r="S597" s="6">
        <f t="shared" si="59"/>
        <v>593</v>
      </c>
      <c r="T597" s="766" t="str">
        <f t="shared" si="60"/>
        <v/>
      </c>
      <c r="U597" s="766" t="str">
        <f t="shared" si="61"/>
        <v/>
      </c>
      <c r="W597" s="766" t="str">
        <f t="shared" si="57"/>
        <v/>
      </c>
      <c r="X597" s="766" t="str">
        <f t="shared" si="58"/>
        <v/>
      </c>
    </row>
    <row r="598" spans="19:24">
      <c r="S598" s="6">
        <f t="shared" si="59"/>
        <v>594</v>
      </c>
      <c r="T598" s="766" t="str">
        <f t="shared" si="60"/>
        <v/>
      </c>
      <c r="U598" s="766" t="str">
        <f t="shared" si="61"/>
        <v/>
      </c>
      <c r="W598" s="766" t="str">
        <f t="shared" si="57"/>
        <v/>
      </c>
      <c r="X598" s="766" t="str">
        <f t="shared" si="58"/>
        <v/>
      </c>
    </row>
    <row r="599" spans="19:24">
      <c r="S599" s="6">
        <f t="shared" si="59"/>
        <v>595</v>
      </c>
      <c r="T599" s="766" t="str">
        <f t="shared" si="60"/>
        <v/>
      </c>
      <c r="U599" s="766" t="str">
        <f t="shared" si="61"/>
        <v/>
      </c>
      <c r="W599" s="766" t="str">
        <f t="shared" si="57"/>
        <v/>
      </c>
      <c r="X599" s="766" t="str">
        <f t="shared" si="58"/>
        <v/>
      </c>
    </row>
    <row r="600" spans="19:24">
      <c r="S600" s="6">
        <f t="shared" si="59"/>
        <v>596</v>
      </c>
      <c r="T600" s="766" t="str">
        <f t="shared" si="60"/>
        <v/>
      </c>
      <c r="U600" s="766" t="str">
        <f t="shared" si="61"/>
        <v/>
      </c>
      <c r="W600" s="766" t="str">
        <f t="shared" si="57"/>
        <v/>
      </c>
      <c r="X600" s="766" t="str">
        <f t="shared" si="58"/>
        <v/>
      </c>
    </row>
    <row r="601" spans="19:24">
      <c r="S601" s="6">
        <f t="shared" si="59"/>
        <v>597</v>
      </c>
      <c r="T601" s="766" t="str">
        <f t="shared" si="60"/>
        <v/>
      </c>
      <c r="U601" s="766" t="str">
        <f t="shared" si="61"/>
        <v/>
      </c>
      <c r="W601" s="766" t="str">
        <f t="shared" si="57"/>
        <v/>
      </c>
      <c r="X601" s="766" t="str">
        <f t="shared" si="58"/>
        <v/>
      </c>
    </row>
    <row r="602" spans="19:24">
      <c r="S602" s="6">
        <f t="shared" si="59"/>
        <v>598</v>
      </c>
      <c r="T602" s="766" t="str">
        <f t="shared" si="60"/>
        <v/>
      </c>
      <c r="U602" s="766" t="str">
        <f t="shared" si="61"/>
        <v/>
      </c>
      <c r="W602" s="766" t="str">
        <f t="shared" si="57"/>
        <v/>
      </c>
      <c r="X602" s="766" t="str">
        <f t="shared" si="58"/>
        <v/>
      </c>
    </row>
    <row r="603" spans="19:24">
      <c r="S603" s="6">
        <f t="shared" si="59"/>
        <v>599</v>
      </c>
      <c r="T603" s="766" t="str">
        <f t="shared" si="60"/>
        <v/>
      </c>
      <c r="U603" s="766" t="str">
        <f t="shared" si="61"/>
        <v/>
      </c>
      <c r="W603" s="766" t="str">
        <f t="shared" si="57"/>
        <v/>
      </c>
      <c r="X603" s="766" t="str">
        <f t="shared" si="58"/>
        <v/>
      </c>
    </row>
    <row r="604" spans="19:24">
      <c r="S604" s="6">
        <f t="shared" si="59"/>
        <v>600</v>
      </c>
      <c r="T604" s="766" t="str">
        <f t="shared" si="60"/>
        <v/>
      </c>
      <c r="U604" s="766" t="str">
        <f t="shared" si="61"/>
        <v/>
      </c>
      <c r="W604" s="766" t="str">
        <f t="shared" si="57"/>
        <v/>
      </c>
      <c r="X604" s="766" t="str">
        <f t="shared" si="58"/>
        <v/>
      </c>
    </row>
    <row r="605" spans="19:24">
      <c r="S605" s="6">
        <f t="shared" si="59"/>
        <v>601</v>
      </c>
      <c r="T605" s="766" t="str">
        <f>BG5</f>
        <v/>
      </c>
      <c r="U605" s="766" t="str">
        <f>BH5</f>
        <v/>
      </c>
      <c r="W605" s="766" t="str">
        <f t="shared" si="57"/>
        <v/>
      </c>
      <c r="X605" s="766" t="str">
        <f t="shared" si="58"/>
        <v/>
      </c>
    </row>
    <row r="606" spans="19:24">
      <c r="S606" s="6">
        <f t="shared" si="59"/>
        <v>602</v>
      </c>
      <c r="T606" s="766" t="str">
        <f t="shared" ref="T606:T669" si="62">BG6</f>
        <v/>
      </c>
      <c r="U606" s="766" t="str">
        <f t="shared" ref="U606:U669" si="63">BH6</f>
        <v/>
      </c>
      <c r="W606" s="766" t="str">
        <f t="shared" si="57"/>
        <v/>
      </c>
      <c r="X606" s="766" t="str">
        <f t="shared" si="58"/>
        <v/>
      </c>
    </row>
    <row r="607" spans="19:24">
      <c r="S607" s="6">
        <f t="shared" si="59"/>
        <v>603</v>
      </c>
      <c r="T607" s="766" t="str">
        <f t="shared" si="62"/>
        <v/>
      </c>
      <c r="U607" s="766" t="str">
        <f t="shared" si="63"/>
        <v/>
      </c>
      <c r="W607" s="766" t="str">
        <f t="shared" si="57"/>
        <v/>
      </c>
      <c r="X607" s="766" t="str">
        <f t="shared" si="58"/>
        <v/>
      </c>
    </row>
    <row r="608" spans="19:24">
      <c r="S608" s="6">
        <f t="shared" si="59"/>
        <v>604</v>
      </c>
      <c r="T608" s="766" t="str">
        <f t="shared" si="62"/>
        <v/>
      </c>
      <c r="U608" s="766" t="str">
        <f t="shared" si="63"/>
        <v/>
      </c>
      <c r="W608" s="766" t="str">
        <f t="shared" si="57"/>
        <v/>
      </c>
      <c r="X608" s="766" t="str">
        <f t="shared" si="58"/>
        <v/>
      </c>
    </row>
    <row r="609" spans="19:24">
      <c r="S609" s="6">
        <f t="shared" si="59"/>
        <v>605</v>
      </c>
      <c r="T609" s="766" t="str">
        <f t="shared" si="62"/>
        <v/>
      </c>
      <c r="U609" s="766" t="str">
        <f t="shared" si="63"/>
        <v/>
      </c>
      <c r="W609" s="766" t="str">
        <f t="shared" si="57"/>
        <v/>
      </c>
      <c r="X609" s="766" t="str">
        <f t="shared" si="58"/>
        <v/>
      </c>
    </row>
    <row r="610" spans="19:24">
      <c r="S610" s="6">
        <f t="shared" si="59"/>
        <v>606</v>
      </c>
      <c r="T610" s="766" t="str">
        <f t="shared" si="62"/>
        <v/>
      </c>
      <c r="U610" s="766" t="str">
        <f t="shared" si="63"/>
        <v/>
      </c>
      <c r="W610" s="766" t="str">
        <f t="shared" si="57"/>
        <v/>
      </c>
      <c r="X610" s="766" t="str">
        <f t="shared" si="58"/>
        <v/>
      </c>
    </row>
    <row r="611" spans="19:24">
      <c r="S611" s="6">
        <f t="shared" si="59"/>
        <v>607</v>
      </c>
      <c r="T611" s="766" t="str">
        <f t="shared" si="62"/>
        <v/>
      </c>
      <c r="U611" s="766" t="str">
        <f t="shared" si="63"/>
        <v/>
      </c>
      <c r="W611" s="766" t="str">
        <f t="shared" si="57"/>
        <v/>
      </c>
      <c r="X611" s="766" t="str">
        <f t="shared" si="58"/>
        <v/>
      </c>
    </row>
    <row r="612" spans="19:24">
      <c r="S612" s="6">
        <f t="shared" si="59"/>
        <v>608</v>
      </c>
      <c r="T612" s="766" t="str">
        <f t="shared" si="62"/>
        <v/>
      </c>
      <c r="U612" s="766" t="str">
        <f t="shared" si="63"/>
        <v/>
      </c>
      <c r="W612" s="766" t="str">
        <f t="shared" si="57"/>
        <v/>
      </c>
      <c r="X612" s="766" t="str">
        <f t="shared" si="58"/>
        <v/>
      </c>
    </row>
    <row r="613" spans="19:24">
      <c r="S613" s="6">
        <f t="shared" si="59"/>
        <v>609</v>
      </c>
      <c r="T613" s="766" t="str">
        <f t="shared" si="62"/>
        <v/>
      </c>
      <c r="U613" s="766" t="str">
        <f t="shared" si="63"/>
        <v/>
      </c>
      <c r="W613" s="766" t="str">
        <f t="shared" si="57"/>
        <v/>
      </c>
      <c r="X613" s="766" t="str">
        <f t="shared" si="58"/>
        <v/>
      </c>
    </row>
    <row r="614" spans="19:24">
      <c r="S614" s="6">
        <f t="shared" si="59"/>
        <v>610</v>
      </c>
      <c r="T614" s="766" t="str">
        <f t="shared" si="62"/>
        <v/>
      </c>
      <c r="U614" s="766" t="str">
        <f t="shared" si="63"/>
        <v/>
      </c>
      <c r="W614" s="766" t="str">
        <f t="shared" si="57"/>
        <v/>
      </c>
      <c r="X614" s="766" t="str">
        <f t="shared" si="58"/>
        <v/>
      </c>
    </row>
    <row r="615" spans="19:24">
      <c r="S615" s="6">
        <f t="shared" si="59"/>
        <v>611</v>
      </c>
      <c r="T615" s="766" t="str">
        <f t="shared" si="62"/>
        <v/>
      </c>
      <c r="U615" s="766" t="str">
        <f t="shared" si="63"/>
        <v/>
      </c>
      <c r="W615" s="766" t="str">
        <f t="shared" si="57"/>
        <v/>
      </c>
      <c r="X615" s="766" t="str">
        <f t="shared" si="58"/>
        <v/>
      </c>
    </row>
    <row r="616" spans="19:24">
      <c r="S616" s="6">
        <f t="shared" si="59"/>
        <v>612</v>
      </c>
      <c r="T616" s="766" t="str">
        <f t="shared" si="62"/>
        <v/>
      </c>
      <c r="U616" s="766" t="str">
        <f t="shared" si="63"/>
        <v/>
      </c>
      <c r="W616" s="766" t="str">
        <f t="shared" si="57"/>
        <v/>
      </c>
      <c r="X616" s="766" t="str">
        <f t="shared" si="58"/>
        <v/>
      </c>
    </row>
    <row r="617" spans="19:24">
      <c r="S617" s="6">
        <f t="shared" si="59"/>
        <v>613</v>
      </c>
      <c r="T617" s="766" t="str">
        <f t="shared" si="62"/>
        <v/>
      </c>
      <c r="U617" s="766" t="str">
        <f t="shared" si="63"/>
        <v/>
      </c>
      <c r="W617" s="766" t="str">
        <f t="shared" si="57"/>
        <v/>
      </c>
      <c r="X617" s="766" t="str">
        <f t="shared" si="58"/>
        <v/>
      </c>
    </row>
    <row r="618" spans="19:24">
      <c r="S618" s="6">
        <f t="shared" si="59"/>
        <v>614</v>
      </c>
      <c r="T618" s="766" t="str">
        <f t="shared" si="62"/>
        <v/>
      </c>
      <c r="U618" s="766" t="str">
        <f t="shared" si="63"/>
        <v/>
      </c>
      <c r="W618" s="766" t="str">
        <f t="shared" si="57"/>
        <v/>
      </c>
      <c r="X618" s="766" t="str">
        <f t="shared" si="58"/>
        <v/>
      </c>
    </row>
    <row r="619" spans="19:24">
      <c r="S619" s="6">
        <f t="shared" si="59"/>
        <v>615</v>
      </c>
      <c r="T619" s="766" t="str">
        <f t="shared" si="62"/>
        <v/>
      </c>
      <c r="U619" s="766" t="str">
        <f t="shared" si="63"/>
        <v/>
      </c>
      <c r="W619" s="766" t="str">
        <f t="shared" si="57"/>
        <v/>
      </c>
      <c r="X619" s="766" t="str">
        <f t="shared" si="58"/>
        <v/>
      </c>
    </row>
    <row r="620" spans="19:24">
      <c r="S620" s="6">
        <f t="shared" si="59"/>
        <v>616</v>
      </c>
      <c r="T620" s="766" t="str">
        <f t="shared" si="62"/>
        <v/>
      </c>
      <c r="U620" s="766" t="str">
        <f t="shared" si="63"/>
        <v/>
      </c>
      <c r="W620" s="766" t="str">
        <f t="shared" si="57"/>
        <v/>
      </c>
      <c r="X620" s="766" t="str">
        <f t="shared" si="58"/>
        <v/>
      </c>
    </row>
    <row r="621" spans="19:24">
      <c r="S621" s="6">
        <f t="shared" si="59"/>
        <v>617</v>
      </c>
      <c r="T621" s="766" t="str">
        <f t="shared" si="62"/>
        <v/>
      </c>
      <c r="U621" s="766" t="str">
        <f t="shared" si="63"/>
        <v/>
      </c>
      <c r="W621" s="766" t="str">
        <f t="shared" si="57"/>
        <v/>
      </c>
      <c r="X621" s="766" t="str">
        <f t="shared" si="58"/>
        <v/>
      </c>
    </row>
    <row r="622" spans="19:24">
      <c r="S622" s="6">
        <f t="shared" si="59"/>
        <v>618</v>
      </c>
      <c r="T622" s="766" t="str">
        <f t="shared" si="62"/>
        <v/>
      </c>
      <c r="U622" s="766" t="str">
        <f t="shared" si="63"/>
        <v/>
      </c>
      <c r="W622" s="766" t="str">
        <f t="shared" si="57"/>
        <v/>
      </c>
      <c r="X622" s="766" t="str">
        <f t="shared" si="58"/>
        <v/>
      </c>
    </row>
    <row r="623" spans="19:24">
      <c r="S623" s="6">
        <f t="shared" si="59"/>
        <v>619</v>
      </c>
      <c r="T623" s="766" t="str">
        <f t="shared" si="62"/>
        <v/>
      </c>
      <c r="U623" s="766" t="str">
        <f t="shared" si="63"/>
        <v/>
      </c>
      <c r="W623" s="766" t="str">
        <f t="shared" si="57"/>
        <v/>
      </c>
      <c r="X623" s="766" t="str">
        <f t="shared" si="58"/>
        <v/>
      </c>
    </row>
    <row r="624" spans="19:24">
      <c r="S624" s="6">
        <f t="shared" si="59"/>
        <v>620</v>
      </c>
      <c r="T624" s="766" t="str">
        <f t="shared" si="62"/>
        <v/>
      </c>
      <c r="U624" s="766" t="str">
        <f t="shared" si="63"/>
        <v/>
      </c>
      <c r="W624" s="766" t="str">
        <f t="shared" si="57"/>
        <v/>
      </c>
      <c r="X624" s="766" t="str">
        <f t="shared" si="58"/>
        <v/>
      </c>
    </row>
    <row r="625" spans="19:24">
      <c r="S625" s="6">
        <f t="shared" si="59"/>
        <v>621</v>
      </c>
      <c r="T625" s="766" t="str">
        <f t="shared" si="62"/>
        <v/>
      </c>
      <c r="U625" s="766" t="str">
        <f t="shared" si="63"/>
        <v/>
      </c>
      <c r="W625" s="766" t="str">
        <f t="shared" si="57"/>
        <v/>
      </c>
      <c r="X625" s="766" t="str">
        <f t="shared" si="58"/>
        <v/>
      </c>
    </row>
    <row r="626" spans="19:24">
      <c r="S626" s="6">
        <f t="shared" si="59"/>
        <v>622</v>
      </c>
      <c r="T626" s="766" t="str">
        <f t="shared" si="62"/>
        <v/>
      </c>
      <c r="U626" s="766" t="str">
        <f t="shared" si="63"/>
        <v/>
      </c>
      <c r="W626" s="766" t="str">
        <f t="shared" si="57"/>
        <v/>
      </c>
      <c r="X626" s="766" t="str">
        <f t="shared" si="58"/>
        <v/>
      </c>
    </row>
    <row r="627" spans="19:24">
      <c r="S627" s="6">
        <f t="shared" si="59"/>
        <v>623</v>
      </c>
      <c r="T627" s="766" t="str">
        <f t="shared" si="62"/>
        <v/>
      </c>
      <c r="U627" s="766" t="str">
        <f t="shared" si="63"/>
        <v/>
      </c>
      <c r="W627" s="766" t="str">
        <f t="shared" si="57"/>
        <v/>
      </c>
      <c r="X627" s="766" t="str">
        <f t="shared" si="58"/>
        <v/>
      </c>
    </row>
    <row r="628" spans="19:24">
      <c r="S628" s="6">
        <f t="shared" si="59"/>
        <v>624</v>
      </c>
      <c r="T628" s="766" t="str">
        <f t="shared" si="62"/>
        <v/>
      </c>
      <c r="U628" s="766" t="str">
        <f t="shared" si="63"/>
        <v/>
      </c>
      <c r="W628" s="766" t="str">
        <f t="shared" si="57"/>
        <v/>
      </c>
      <c r="X628" s="766" t="str">
        <f t="shared" si="58"/>
        <v/>
      </c>
    </row>
    <row r="629" spans="19:24">
      <c r="S629" s="6">
        <f t="shared" si="59"/>
        <v>625</v>
      </c>
      <c r="T629" s="766" t="str">
        <f t="shared" si="62"/>
        <v/>
      </c>
      <c r="U629" s="766" t="str">
        <f t="shared" si="63"/>
        <v/>
      </c>
      <c r="W629" s="766" t="str">
        <f t="shared" si="57"/>
        <v/>
      </c>
      <c r="X629" s="766" t="str">
        <f t="shared" si="58"/>
        <v/>
      </c>
    </row>
    <row r="630" spans="19:24">
      <c r="S630" s="6">
        <f t="shared" si="59"/>
        <v>626</v>
      </c>
      <c r="T630" s="766" t="str">
        <f t="shared" si="62"/>
        <v/>
      </c>
      <c r="U630" s="766" t="str">
        <f t="shared" si="63"/>
        <v/>
      </c>
      <c r="W630" s="766" t="str">
        <f t="shared" si="57"/>
        <v/>
      </c>
      <c r="X630" s="766" t="str">
        <f t="shared" si="58"/>
        <v/>
      </c>
    </row>
    <row r="631" spans="19:24">
      <c r="S631" s="6">
        <f t="shared" si="59"/>
        <v>627</v>
      </c>
      <c r="T631" s="766" t="str">
        <f t="shared" si="62"/>
        <v/>
      </c>
      <c r="U631" s="766" t="str">
        <f t="shared" si="63"/>
        <v/>
      </c>
      <c r="W631" s="766" t="str">
        <f t="shared" si="57"/>
        <v/>
      </c>
      <c r="X631" s="766" t="str">
        <f t="shared" si="58"/>
        <v/>
      </c>
    </row>
    <row r="632" spans="19:24">
      <c r="S632" s="6">
        <f t="shared" si="59"/>
        <v>628</v>
      </c>
      <c r="T632" s="766" t="str">
        <f t="shared" si="62"/>
        <v/>
      </c>
      <c r="U632" s="766" t="str">
        <f t="shared" si="63"/>
        <v/>
      </c>
      <c r="W632" s="766" t="str">
        <f t="shared" si="57"/>
        <v/>
      </c>
      <c r="X632" s="766" t="str">
        <f t="shared" si="58"/>
        <v/>
      </c>
    </row>
    <row r="633" spans="19:24">
      <c r="S633" s="6">
        <f t="shared" si="59"/>
        <v>629</v>
      </c>
      <c r="T633" s="766" t="str">
        <f t="shared" si="62"/>
        <v/>
      </c>
      <c r="U633" s="766" t="str">
        <f t="shared" si="63"/>
        <v/>
      </c>
      <c r="W633" s="766" t="str">
        <f t="shared" si="57"/>
        <v/>
      </c>
      <c r="X633" s="766" t="str">
        <f t="shared" si="58"/>
        <v/>
      </c>
    </row>
    <row r="634" spans="19:24">
      <c r="S634" s="6">
        <f t="shared" si="59"/>
        <v>630</v>
      </c>
      <c r="T634" s="766" t="str">
        <f t="shared" si="62"/>
        <v/>
      </c>
      <c r="U634" s="766" t="str">
        <f t="shared" si="63"/>
        <v/>
      </c>
      <c r="W634" s="766" t="str">
        <f t="shared" si="57"/>
        <v/>
      </c>
      <c r="X634" s="766" t="str">
        <f t="shared" si="58"/>
        <v/>
      </c>
    </row>
    <row r="635" spans="19:24">
      <c r="S635" s="6">
        <f t="shared" si="59"/>
        <v>631</v>
      </c>
      <c r="T635" s="766" t="str">
        <f t="shared" si="62"/>
        <v/>
      </c>
      <c r="U635" s="766" t="str">
        <f t="shared" si="63"/>
        <v/>
      </c>
      <c r="W635" s="766" t="str">
        <f t="shared" si="57"/>
        <v/>
      </c>
      <c r="X635" s="766" t="str">
        <f t="shared" si="58"/>
        <v/>
      </c>
    </row>
    <row r="636" spans="19:24">
      <c r="S636" s="6">
        <f t="shared" si="59"/>
        <v>632</v>
      </c>
      <c r="T636" s="766" t="str">
        <f t="shared" si="62"/>
        <v/>
      </c>
      <c r="U636" s="766" t="str">
        <f t="shared" si="63"/>
        <v/>
      </c>
      <c r="W636" s="766" t="str">
        <f t="shared" si="57"/>
        <v/>
      </c>
      <c r="X636" s="766" t="str">
        <f t="shared" si="58"/>
        <v/>
      </c>
    </row>
    <row r="637" spans="19:24">
      <c r="S637" s="6">
        <f t="shared" si="59"/>
        <v>633</v>
      </c>
      <c r="T637" s="766" t="str">
        <f t="shared" si="62"/>
        <v/>
      </c>
      <c r="U637" s="766" t="str">
        <f t="shared" si="63"/>
        <v/>
      </c>
      <c r="W637" s="766" t="str">
        <f t="shared" si="57"/>
        <v/>
      </c>
      <c r="X637" s="766" t="str">
        <f t="shared" si="58"/>
        <v/>
      </c>
    </row>
    <row r="638" spans="19:24">
      <c r="S638" s="6">
        <f>S637+1</f>
        <v>634</v>
      </c>
      <c r="T638" s="766" t="str">
        <f t="shared" si="62"/>
        <v/>
      </c>
      <c r="U638" s="766" t="str">
        <f t="shared" si="63"/>
        <v/>
      </c>
      <c r="W638" s="766" t="str">
        <f t="shared" si="57"/>
        <v/>
      </c>
      <c r="X638" s="766" t="str">
        <f t="shared" si="58"/>
        <v/>
      </c>
    </row>
    <row r="639" spans="19:24">
      <c r="S639" s="6">
        <f t="shared" ref="S639:S702" si="64">S638+1</f>
        <v>635</v>
      </c>
      <c r="T639" s="766" t="str">
        <f t="shared" si="62"/>
        <v/>
      </c>
      <c r="U639" s="766" t="str">
        <f t="shared" si="63"/>
        <v/>
      </c>
      <c r="W639" s="766" t="str">
        <f t="shared" si="57"/>
        <v/>
      </c>
      <c r="X639" s="766" t="str">
        <f t="shared" si="58"/>
        <v/>
      </c>
    </row>
    <row r="640" spans="19:24">
      <c r="S640" s="6">
        <f t="shared" si="64"/>
        <v>636</v>
      </c>
      <c r="T640" s="766" t="str">
        <f t="shared" si="62"/>
        <v/>
      </c>
      <c r="U640" s="766" t="str">
        <f t="shared" si="63"/>
        <v/>
      </c>
      <c r="W640" s="766" t="str">
        <f t="shared" si="57"/>
        <v/>
      </c>
      <c r="X640" s="766" t="str">
        <f t="shared" si="58"/>
        <v/>
      </c>
    </row>
    <row r="641" spans="19:24">
      <c r="S641" s="6">
        <f t="shared" si="64"/>
        <v>637</v>
      </c>
      <c r="T641" s="766" t="str">
        <f t="shared" si="62"/>
        <v/>
      </c>
      <c r="U641" s="766" t="str">
        <f t="shared" si="63"/>
        <v/>
      </c>
      <c r="W641" s="766" t="str">
        <f t="shared" si="57"/>
        <v/>
      </c>
      <c r="X641" s="766" t="str">
        <f t="shared" si="58"/>
        <v/>
      </c>
    </row>
    <row r="642" spans="19:24">
      <c r="S642" s="6">
        <f t="shared" si="64"/>
        <v>638</v>
      </c>
      <c r="T642" s="766" t="str">
        <f t="shared" si="62"/>
        <v/>
      </c>
      <c r="U642" s="766" t="str">
        <f t="shared" si="63"/>
        <v/>
      </c>
      <c r="W642" s="766" t="str">
        <f t="shared" si="57"/>
        <v/>
      </c>
      <c r="X642" s="766" t="str">
        <f t="shared" si="58"/>
        <v/>
      </c>
    </row>
    <row r="643" spans="19:24">
      <c r="S643" s="6">
        <f t="shared" si="64"/>
        <v>639</v>
      </c>
      <c r="T643" s="766" t="str">
        <f t="shared" si="62"/>
        <v/>
      </c>
      <c r="U643" s="766" t="str">
        <f t="shared" si="63"/>
        <v/>
      </c>
      <c r="W643" s="766" t="str">
        <f t="shared" si="57"/>
        <v/>
      </c>
      <c r="X643" s="766" t="str">
        <f t="shared" si="58"/>
        <v/>
      </c>
    </row>
    <row r="644" spans="19:24">
      <c r="S644" s="6">
        <f t="shared" si="64"/>
        <v>640</v>
      </c>
      <c r="T644" s="766" t="str">
        <f t="shared" si="62"/>
        <v/>
      </c>
      <c r="U644" s="766" t="str">
        <f t="shared" si="63"/>
        <v/>
      </c>
      <c r="W644" s="766" t="str">
        <f t="shared" si="57"/>
        <v/>
      </c>
      <c r="X644" s="766" t="str">
        <f t="shared" si="58"/>
        <v/>
      </c>
    </row>
    <row r="645" spans="19:24">
      <c r="S645" s="6">
        <f t="shared" si="64"/>
        <v>641</v>
      </c>
      <c r="T645" s="766" t="str">
        <f t="shared" si="62"/>
        <v/>
      </c>
      <c r="U645" s="766" t="str">
        <f t="shared" si="63"/>
        <v/>
      </c>
      <c r="W645" s="766" t="str">
        <f t="shared" si="57"/>
        <v/>
      </c>
      <c r="X645" s="766" t="str">
        <f t="shared" si="58"/>
        <v/>
      </c>
    </row>
    <row r="646" spans="19:24">
      <c r="S646" s="6">
        <f t="shared" si="64"/>
        <v>642</v>
      </c>
      <c r="T646" s="766" t="str">
        <f t="shared" si="62"/>
        <v/>
      </c>
      <c r="U646" s="766" t="str">
        <f t="shared" si="63"/>
        <v/>
      </c>
      <c r="W646" s="766" t="str">
        <f t="shared" ref="W646:W709" si="65">IF(ISERROR(SMALL($T$5:$T$754,S646)),"",SMALL($T$5:$T$754,S646))</f>
        <v/>
      </c>
      <c r="X646" s="766" t="str">
        <f t="shared" ref="X646:X709" si="66">VLOOKUP(W646,$T$5:$U$754,2,FALSE)</f>
        <v/>
      </c>
    </row>
    <row r="647" spans="19:24">
      <c r="S647" s="6">
        <f t="shared" si="64"/>
        <v>643</v>
      </c>
      <c r="T647" s="766" t="str">
        <f t="shared" si="62"/>
        <v/>
      </c>
      <c r="U647" s="766" t="str">
        <f t="shared" si="63"/>
        <v/>
      </c>
      <c r="W647" s="766" t="str">
        <f t="shared" si="65"/>
        <v/>
      </c>
      <c r="X647" s="766" t="str">
        <f t="shared" si="66"/>
        <v/>
      </c>
    </row>
    <row r="648" spans="19:24">
      <c r="S648" s="6">
        <f t="shared" si="64"/>
        <v>644</v>
      </c>
      <c r="T648" s="766" t="str">
        <f t="shared" si="62"/>
        <v/>
      </c>
      <c r="U648" s="766" t="str">
        <f t="shared" si="63"/>
        <v/>
      </c>
      <c r="W648" s="766" t="str">
        <f t="shared" si="65"/>
        <v/>
      </c>
      <c r="X648" s="766" t="str">
        <f t="shared" si="66"/>
        <v/>
      </c>
    </row>
    <row r="649" spans="19:24">
      <c r="S649" s="6">
        <f t="shared" si="64"/>
        <v>645</v>
      </c>
      <c r="T649" s="766" t="str">
        <f t="shared" si="62"/>
        <v/>
      </c>
      <c r="U649" s="766" t="str">
        <f t="shared" si="63"/>
        <v/>
      </c>
      <c r="W649" s="766" t="str">
        <f t="shared" si="65"/>
        <v/>
      </c>
      <c r="X649" s="766" t="str">
        <f t="shared" si="66"/>
        <v/>
      </c>
    </row>
    <row r="650" spans="19:24">
      <c r="S650" s="6">
        <f t="shared" si="64"/>
        <v>646</v>
      </c>
      <c r="T650" s="766" t="str">
        <f t="shared" si="62"/>
        <v/>
      </c>
      <c r="U650" s="766" t="str">
        <f t="shared" si="63"/>
        <v/>
      </c>
      <c r="W650" s="766" t="str">
        <f t="shared" si="65"/>
        <v/>
      </c>
      <c r="X650" s="766" t="str">
        <f t="shared" si="66"/>
        <v/>
      </c>
    </row>
    <row r="651" spans="19:24">
      <c r="S651" s="6">
        <f t="shared" si="64"/>
        <v>647</v>
      </c>
      <c r="T651" s="766" t="str">
        <f t="shared" si="62"/>
        <v/>
      </c>
      <c r="U651" s="766" t="str">
        <f t="shared" si="63"/>
        <v/>
      </c>
      <c r="W651" s="766" t="str">
        <f t="shared" si="65"/>
        <v/>
      </c>
      <c r="X651" s="766" t="str">
        <f t="shared" si="66"/>
        <v/>
      </c>
    </row>
    <row r="652" spans="19:24">
      <c r="S652" s="6">
        <f t="shared" si="64"/>
        <v>648</v>
      </c>
      <c r="T652" s="766" t="str">
        <f t="shared" si="62"/>
        <v/>
      </c>
      <c r="U652" s="766" t="str">
        <f t="shared" si="63"/>
        <v/>
      </c>
      <c r="W652" s="766" t="str">
        <f t="shared" si="65"/>
        <v/>
      </c>
      <c r="X652" s="766" t="str">
        <f t="shared" si="66"/>
        <v/>
      </c>
    </row>
    <row r="653" spans="19:24">
      <c r="S653" s="6">
        <f t="shared" si="64"/>
        <v>649</v>
      </c>
      <c r="T653" s="766" t="str">
        <f t="shared" si="62"/>
        <v/>
      </c>
      <c r="U653" s="766" t="str">
        <f t="shared" si="63"/>
        <v/>
      </c>
      <c r="W653" s="766" t="str">
        <f t="shared" si="65"/>
        <v/>
      </c>
      <c r="X653" s="766" t="str">
        <f t="shared" si="66"/>
        <v/>
      </c>
    </row>
    <row r="654" spans="19:24">
      <c r="S654" s="6">
        <f t="shared" si="64"/>
        <v>650</v>
      </c>
      <c r="T654" s="766" t="str">
        <f t="shared" si="62"/>
        <v/>
      </c>
      <c r="U654" s="766" t="str">
        <f t="shared" si="63"/>
        <v/>
      </c>
      <c r="W654" s="766" t="str">
        <f t="shared" si="65"/>
        <v/>
      </c>
      <c r="X654" s="766" t="str">
        <f t="shared" si="66"/>
        <v/>
      </c>
    </row>
    <row r="655" spans="19:24">
      <c r="S655" s="6">
        <f t="shared" si="64"/>
        <v>651</v>
      </c>
      <c r="T655" s="766" t="str">
        <f t="shared" si="62"/>
        <v/>
      </c>
      <c r="U655" s="766" t="str">
        <f t="shared" si="63"/>
        <v/>
      </c>
      <c r="W655" s="766" t="str">
        <f t="shared" si="65"/>
        <v/>
      </c>
      <c r="X655" s="766" t="str">
        <f t="shared" si="66"/>
        <v/>
      </c>
    </row>
    <row r="656" spans="19:24">
      <c r="S656" s="6">
        <f t="shared" si="64"/>
        <v>652</v>
      </c>
      <c r="T656" s="766" t="str">
        <f t="shared" si="62"/>
        <v/>
      </c>
      <c r="U656" s="766" t="str">
        <f t="shared" si="63"/>
        <v/>
      </c>
      <c r="W656" s="766" t="str">
        <f t="shared" si="65"/>
        <v/>
      </c>
      <c r="X656" s="766" t="str">
        <f t="shared" si="66"/>
        <v/>
      </c>
    </row>
    <row r="657" spans="19:24">
      <c r="S657" s="6">
        <f t="shared" si="64"/>
        <v>653</v>
      </c>
      <c r="T657" s="766" t="str">
        <f t="shared" si="62"/>
        <v/>
      </c>
      <c r="U657" s="766" t="str">
        <f t="shared" si="63"/>
        <v/>
      </c>
      <c r="W657" s="766" t="str">
        <f t="shared" si="65"/>
        <v/>
      </c>
      <c r="X657" s="766" t="str">
        <f t="shared" si="66"/>
        <v/>
      </c>
    </row>
    <row r="658" spans="19:24">
      <c r="S658" s="6">
        <f t="shared" si="64"/>
        <v>654</v>
      </c>
      <c r="T658" s="766" t="str">
        <f t="shared" si="62"/>
        <v/>
      </c>
      <c r="U658" s="766" t="str">
        <f t="shared" si="63"/>
        <v/>
      </c>
      <c r="W658" s="766" t="str">
        <f t="shared" si="65"/>
        <v/>
      </c>
      <c r="X658" s="766" t="str">
        <f t="shared" si="66"/>
        <v/>
      </c>
    </row>
    <row r="659" spans="19:24">
      <c r="S659" s="6">
        <f t="shared" si="64"/>
        <v>655</v>
      </c>
      <c r="T659" s="766" t="str">
        <f t="shared" si="62"/>
        <v/>
      </c>
      <c r="U659" s="766" t="str">
        <f t="shared" si="63"/>
        <v/>
      </c>
      <c r="W659" s="766" t="str">
        <f t="shared" si="65"/>
        <v/>
      </c>
      <c r="X659" s="766" t="str">
        <f t="shared" si="66"/>
        <v/>
      </c>
    </row>
    <row r="660" spans="19:24">
      <c r="S660" s="6">
        <f t="shared" si="64"/>
        <v>656</v>
      </c>
      <c r="T660" s="766" t="str">
        <f t="shared" si="62"/>
        <v/>
      </c>
      <c r="U660" s="766" t="str">
        <f t="shared" si="63"/>
        <v/>
      </c>
      <c r="W660" s="766" t="str">
        <f t="shared" si="65"/>
        <v/>
      </c>
      <c r="X660" s="766" t="str">
        <f t="shared" si="66"/>
        <v/>
      </c>
    </row>
    <row r="661" spans="19:24">
      <c r="S661" s="6">
        <f t="shared" si="64"/>
        <v>657</v>
      </c>
      <c r="T661" s="766" t="str">
        <f t="shared" si="62"/>
        <v/>
      </c>
      <c r="U661" s="766" t="str">
        <f t="shared" si="63"/>
        <v/>
      </c>
      <c r="W661" s="766" t="str">
        <f t="shared" si="65"/>
        <v/>
      </c>
      <c r="X661" s="766" t="str">
        <f t="shared" si="66"/>
        <v/>
      </c>
    </row>
    <row r="662" spans="19:24">
      <c r="S662" s="6">
        <f t="shared" si="64"/>
        <v>658</v>
      </c>
      <c r="T662" s="766" t="str">
        <f t="shared" si="62"/>
        <v/>
      </c>
      <c r="U662" s="766" t="str">
        <f t="shared" si="63"/>
        <v/>
      </c>
      <c r="W662" s="766" t="str">
        <f t="shared" si="65"/>
        <v/>
      </c>
      <c r="X662" s="766" t="str">
        <f t="shared" si="66"/>
        <v/>
      </c>
    </row>
    <row r="663" spans="19:24">
      <c r="S663" s="6">
        <f t="shared" si="64"/>
        <v>659</v>
      </c>
      <c r="T663" s="766" t="str">
        <f t="shared" si="62"/>
        <v/>
      </c>
      <c r="U663" s="766" t="str">
        <f t="shared" si="63"/>
        <v/>
      </c>
      <c r="W663" s="766" t="str">
        <f t="shared" si="65"/>
        <v/>
      </c>
      <c r="X663" s="766" t="str">
        <f t="shared" si="66"/>
        <v/>
      </c>
    </row>
    <row r="664" spans="19:24">
      <c r="S664" s="6">
        <f t="shared" si="64"/>
        <v>660</v>
      </c>
      <c r="T664" s="766" t="str">
        <f t="shared" si="62"/>
        <v/>
      </c>
      <c r="U664" s="766" t="str">
        <f t="shared" si="63"/>
        <v/>
      </c>
      <c r="W664" s="766" t="str">
        <f t="shared" si="65"/>
        <v/>
      </c>
      <c r="X664" s="766" t="str">
        <f t="shared" si="66"/>
        <v/>
      </c>
    </row>
    <row r="665" spans="19:24">
      <c r="S665" s="6">
        <f t="shared" si="64"/>
        <v>661</v>
      </c>
      <c r="T665" s="766" t="str">
        <f t="shared" si="62"/>
        <v/>
      </c>
      <c r="U665" s="766" t="str">
        <f t="shared" si="63"/>
        <v/>
      </c>
      <c r="W665" s="766" t="str">
        <f t="shared" si="65"/>
        <v/>
      </c>
      <c r="X665" s="766" t="str">
        <f t="shared" si="66"/>
        <v/>
      </c>
    </row>
    <row r="666" spans="19:24">
      <c r="S666" s="6">
        <f t="shared" si="64"/>
        <v>662</v>
      </c>
      <c r="T666" s="766" t="str">
        <f t="shared" si="62"/>
        <v/>
      </c>
      <c r="U666" s="766" t="str">
        <f t="shared" si="63"/>
        <v/>
      </c>
      <c r="W666" s="766" t="str">
        <f t="shared" si="65"/>
        <v/>
      </c>
      <c r="X666" s="766" t="str">
        <f t="shared" si="66"/>
        <v/>
      </c>
    </row>
    <row r="667" spans="19:24">
      <c r="S667" s="6">
        <f t="shared" si="64"/>
        <v>663</v>
      </c>
      <c r="T667" s="766" t="str">
        <f t="shared" si="62"/>
        <v/>
      </c>
      <c r="U667" s="766" t="str">
        <f t="shared" si="63"/>
        <v/>
      </c>
      <c r="W667" s="766" t="str">
        <f t="shared" si="65"/>
        <v/>
      </c>
      <c r="X667" s="766" t="str">
        <f t="shared" si="66"/>
        <v/>
      </c>
    </row>
    <row r="668" spans="19:24">
      <c r="S668" s="6">
        <f t="shared" si="64"/>
        <v>664</v>
      </c>
      <c r="T668" s="766" t="str">
        <f t="shared" si="62"/>
        <v/>
      </c>
      <c r="U668" s="766" t="str">
        <f t="shared" si="63"/>
        <v/>
      </c>
      <c r="W668" s="766" t="str">
        <f t="shared" si="65"/>
        <v/>
      </c>
      <c r="X668" s="766" t="str">
        <f t="shared" si="66"/>
        <v/>
      </c>
    </row>
    <row r="669" spans="19:24">
      <c r="S669" s="6">
        <f t="shared" si="64"/>
        <v>665</v>
      </c>
      <c r="T669" s="766" t="str">
        <f t="shared" si="62"/>
        <v/>
      </c>
      <c r="U669" s="766" t="str">
        <f t="shared" si="63"/>
        <v/>
      </c>
      <c r="W669" s="766" t="str">
        <f t="shared" si="65"/>
        <v/>
      </c>
      <c r="X669" s="766" t="str">
        <f t="shared" si="66"/>
        <v/>
      </c>
    </row>
    <row r="670" spans="19:24">
      <c r="S670" s="6">
        <f t="shared" si="64"/>
        <v>666</v>
      </c>
      <c r="T670" s="766" t="str">
        <f t="shared" ref="T670:T679" si="67">BG70</f>
        <v/>
      </c>
      <c r="U670" s="766" t="str">
        <f t="shared" ref="U670:U679" si="68">BH70</f>
        <v/>
      </c>
      <c r="W670" s="766" t="str">
        <f t="shared" si="65"/>
        <v/>
      </c>
      <c r="X670" s="766" t="str">
        <f t="shared" si="66"/>
        <v/>
      </c>
    </row>
    <row r="671" spans="19:24">
      <c r="S671" s="6">
        <f t="shared" si="64"/>
        <v>667</v>
      </c>
      <c r="T671" s="766" t="str">
        <f t="shared" si="67"/>
        <v/>
      </c>
      <c r="U671" s="766" t="str">
        <f t="shared" si="68"/>
        <v/>
      </c>
      <c r="W671" s="766" t="str">
        <f t="shared" si="65"/>
        <v/>
      </c>
      <c r="X671" s="766" t="str">
        <f t="shared" si="66"/>
        <v/>
      </c>
    </row>
    <row r="672" spans="19:24">
      <c r="S672" s="6">
        <f t="shared" si="64"/>
        <v>668</v>
      </c>
      <c r="T672" s="766" t="str">
        <f t="shared" si="67"/>
        <v/>
      </c>
      <c r="U672" s="766" t="str">
        <f t="shared" si="68"/>
        <v/>
      </c>
      <c r="W672" s="766" t="str">
        <f t="shared" si="65"/>
        <v/>
      </c>
      <c r="X672" s="766" t="str">
        <f t="shared" si="66"/>
        <v/>
      </c>
    </row>
    <row r="673" spans="19:24">
      <c r="S673" s="6">
        <f t="shared" si="64"/>
        <v>669</v>
      </c>
      <c r="T673" s="766" t="str">
        <f t="shared" si="67"/>
        <v/>
      </c>
      <c r="U673" s="766" t="str">
        <f t="shared" si="68"/>
        <v/>
      </c>
      <c r="W673" s="766" t="str">
        <f t="shared" si="65"/>
        <v/>
      </c>
      <c r="X673" s="766" t="str">
        <f t="shared" si="66"/>
        <v/>
      </c>
    </row>
    <row r="674" spans="19:24">
      <c r="S674" s="6">
        <f t="shared" si="64"/>
        <v>670</v>
      </c>
      <c r="T674" s="766" t="str">
        <f t="shared" si="67"/>
        <v/>
      </c>
      <c r="U674" s="766" t="str">
        <f t="shared" si="68"/>
        <v/>
      </c>
      <c r="W674" s="766" t="str">
        <f t="shared" si="65"/>
        <v/>
      </c>
      <c r="X674" s="766" t="str">
        <f t="shared" si="66"/>
        <v/>
      </c>
    </row>
    <row r="675" spans="19:24">
      <c r="S675" s="6">
        <f t="shared" si="64"/>
        <v>671</v>
      </c>
      <c r="T675" s="766" t="str">
        <f t="shared" si="67"/>
        <v/>
      </c>
      <c r="U675" s="766" t="str">
        <f t="shared" si="68"/>
        <v/>
      </c>
      <c r="W675" s="766" t="str">
        <f t="shared" si="65"/>
        <v/>
      </c>
      <c r="X675" s="766" t="str">
        <f t="shared" si="66"/>
        <v/>
      </c>
    </row>
    <row r="676" spans="19:24">
      <c r="S676" s="6">
        <f t="shared" si="64"/>
        <v>672</v>
      </c>
      <c r="T676" s="766" t="str">
        <f t="shared" si="67"/>
        <v/>
      </c>
      <c r="U676" s="766" t="str">
        <f t="shared" si="68"/>
        <v/>
      </c>
      <c r="W676" s="766" t="str">
        <f t="shared" si="65"/>
        <v/>
      </c>
      <c r="X676" s="766" t="str">
        <f t="shared" si="66"/>
        <v/>
      </c>
    </row>
    <row r="677" spans="19:24">
      <c r="S677" s="6">
        <f t="shared" si="64"/>
        <v>673</v>
      </c>
      <c r="T677" s="766" t="str">
        <f t="shared" si="67"/>
        <v/>
      </c>
      <c r="U677" s="766" t="str">
        <f t="shared" si="68"/>
        <v/>
      </c>
      <c r="W677" s="766" t="str">
        <f t="shared" si="65"/>
        <v/>
      </c>
      <c r="X677" s="766" t="str">
        <f t="shared" si="66"/>
        <v/>
      </c>
    </row>
    <row r="678" spans="19:24">
      <c r="S678" s="6">
        <f t="shared" si="64"/>
        <v>674</v>
      </c>
      <c r="T678" s="766" t="str">
        <f t="shared" si="67"/>
        <v/>
      </c>
      <c r="U678" s="766" t="str">
        <f t="shared" si="68"/>
        <v/>
      </c>
      <c r="W678" s="766" t="str">
        <f t="shared" si="65"/>
        <v/>
      </c>
      <c r="X678" s="766" t="str">
        <f t="shared" si="66"/>
        <v/>
      </c>
    </row>
    <row r="679" spans="19:24">
      <c r="S679" s="6">
        <f t="shared" si="64"/>
        <v>675</v>
      </c>
      <c r="T679" s="766" t="str">
        <f t="shared" si="67"/>
        <v/>
      </c>
      <c r="U679" s="766" t="str">
        <f t="shared" si="68"/>
        <v/>
      </c>
      <c r="W679" s="766" t="str">
        <f t="shared" si="65"/>
        <v/>
      </c>
      <c r="X679" s="766" t="str">
        <f t="shared" si="66"/>
        <v/>
      </c>
    </row>
    <row r="680" spans="19:24">
      <c r="S680" s="6">
        <f t="shared" si="64"/>
        <v>676</v>
      </c>
      <c r="T680" s="766" t="str">
        <f>BK5</f>
        <v/>
      </c>
      <c r="U680" s="766" t="str">
        <f>BL5</f>
        <v/>
      </c>
      <c r="W680" s="766" t="str">
        <f t="shared" si="65"/>
        <v/>
      </c>
      <c r="X680" s="766" t="str">
        <f t="shared" si="66"/>
        <v/>
      </c>
    </row>
    <row r="681" spans="19:24">
      <c r="S681" s="6">
        <f t="shared" si="64"/>
        <v>677</v>
      </c>
      <c r="T681" s="766" t="str">
        <f t="shared" ref="T681:T744" si="69">BK6</f>
        <v/>
      </c>
      <c r="U681" s="766" t="str">
        <f t="shared" ref="U681:U744" si="70">BL6</f>
        <v/>
      </c>
      <c r="W681" s="766" t="str">
        <f t="shared" si="65"/>
        <v/>
      </c>
      <c r="X681" s="766" t="str">
        <f t="shared" si="66"/>
        <v/>
      </c>
    </row>
    <row r="682" spans="19:24">
      <c r="S682" s="6">
        <f t="shared" si="64"/>
        <v>678</v>
      </c>
      <c r="T682" s="766" t="str">
        <f t="shared" si="69"/>
        <v/>
      </c>
      <c r="U682" s="766" t="str">
        <f t="shared" si="70"/>
        <v/>
      </c>
      <c r="W682" s="766" t="str">
        <f t="shared" si="65"/>
        <v/>
      </c>
      <c r="X682" s="766" t="str">
        <f t="shared" si="66"/>
        <v/>
      </c>
    </row>
    <row r="683" spans="19:24">
      <c r="S683" s="6">
        <f t="shared" si="64"/>
        <v>679</v>
      </c>
      <c r="T683" s="766" t="str">
        <f t="shared" si="69"/>
        <v/>
      </c>
      <c r="U683" s="766" t="str">
        <f t="shared" si="70"/>
        <v/>
      </c>
      <c r="W683" s="766" t="str">
        <f t="shared" si="65"/>
        <v/>
      </c>
      <c r="X683" s="766" t="str">
        <f t="shared" si="66"/>
        <v/>
      </c>
    </row>
    <row r="684" spans="19:24">
      <c r="S684" s="6">
        <f t="shared" si="64"/>
        <v>680</v>
      </c>
      <c r="T684" s="766" t="str">
        <f t="shared" si="69"/>
        <v/>
      </c>
      <c r="U684" s="766" t="str">
        <f t="shared" si="70"/>
        <v/>
      </c>
      <c r="W684" s="766" t="str">
        <f t="shared" si="65"/>
        <v/>
      </c>
      <c r="X684" s="766" t="str">
        <f t="shared" si="66"/>
        <v/>
      </c>
    </row>
    <row r="685" spans="19:24">
      <c r="S685" s="6">
        <f t="shared" si="64"/>
        <v>681</v>
      </c>
      <c r="T685" s="766" t="str">
        <f t="shared" si="69"/>
        <v/>
      </c>
      <c r="U685" s="766" t="str">
        <f t="shared" si="70"/>
        <v/>
      </c>
      <c r="W685" s="766" t="str">
        <f t="shared" si="65"/>
        <v/>
      </c>
      <c r="X685" s="766" t="str">
        <f t="shared" si="66"/>
        <v/>
      </c>
    </row>
    <row r="686" spans="19:24">
      <c r="S686" s="6">
        <f t="shared" si="64"/>
        <v>682</v>
      </c>
      <c r="T686" s="766" t="str">
        <f t="shared" si="69"/>
        <v/>
      </c>
      <c r="U686" s="766" t="str">
        <f t="shared" si="70"/>
        <v/>
      </c>
      <c r="W686" s="766" t="str">
        <f t="shared" si="65"/>
        <v/>
      </c>
      <c r="X686" s="766" t="str">
        <f t="shared" si="66"/>
        <v/>
      </c>
    </row>
    <row r="687" spans="19:24">
      <c r="S687" s="6">
        <f t="shared" si="64"/>
        <v>683</v>
      </c>
      <c r="T687" s="766" t="str">
        <f t="shared" si="69"/>
        <v/>
      </c>
      <c r="U687" s="766" t="str">
        <f t="shared" si="70"/>
        <v/>
      </c>
      <c r="W687" s="766" t="str">
        <f t="shared" si="65"/>
        <v/>
      </c>
      <c r="X687" s="766" t="str">
        <f t="shared" si="66"/>
        <v/>
      </c>
    </row>
    <row r="688" spans="19:24">
      <c r="S688" s="6">
        <f t="shared" si="64"/>
        <v>684</v>
      </c>
      <c r="T688" s="766" t="str">
        <f t="shared" si="69"/>
        <v/>
      </c>
      <c r="U688" s="766" t="str">
        <f t="shared" si="70"/>
        <v/>
      </c>
      <c r="W688" s="766" t="str">
        <f t="shared" si="65"/>
        <v/>
      </c>
      <c r="X688" s="766" t="str">
        <f t="shared" si="66"/>
        <v/>
      </c>
    </row>
    <row r="689" spans="19:24">
      <c r="S689" s="6">
        <f t="shared" si="64"/>
        <v>685</v>
      </c>
      <c r="T689" s="766" t="str">
        <f t="shared" si="69"/>
        <v/>
      </c>
      <c r="U689" s="766" t="str">
        <f t="shared" si="70"/>
        <v/>
      </c>
      <c r="W689" s="766" t="str">
        <f t="shared" si="65"/>
        <v/>
      </c>
      <c r="X689" s="766" t="str">
        <f t="shared" si="66"/>
        <v/>
      </c>
    </row>
    <row r="690" spans="19:24">
      <c r="S690" s="6">
        <f t="shared" si="64"/>
        <v>686</v>
      </c>
      <c r="T690" s="766" t="str">
        <f t="shared" si="69"/>
        <v/>
      </c>
      <c r="U690" s="766" t="str">
        <f t="shared" si="70"/>
        <v/>
      </c>
      <c r="W690" s="766" t="str">
        <f t="shared" si="65"/>
        <v/>
      </c>
      <c r="X690" s="766" t="str">
        <f t="shared" si="66"/>
        <v/>
      </c>
    </row>
    <row r="691" spans="19:24">
      <c r="S691" s="6">
        <f t="shared" si="64"/>
        <v>687</v>
      </c>
      <c r="T691" s="766" t="str">
        <f t="shared" si="69"/>
        <v/>
      </c>
      <c r="U691" s="766" t="str">
        <f t="shared" si="70"/>
        <v/>
      </c>
      <c r="W691" s="766" t="str">
        <f t="shared" si="65"/>
        <v/>
      </c>
      <c r="X691" s="766" t="str">
        <f t="shared" si="66"/>
        <v/>
      </c>
    </row>
    <row r="692" spans="19:24">
      <c r="S692" s="6">
        <f t="shared" si="64"/>
        <v>688</v>
      </c>
      <c r="T692" s="766" t="str">
        <f t="shared" si="69"/>
        <v/>
      </c>
      <c r="U692" s="766" t="str">
        <f t="shared" si="70"/>
        <v/>
      </c>
      <c r="W692" s="766" t="str">
        <f t="shared" si="65"/>
        <v/>
      </c>
      <c r="X692" s="766" t="str">
        <f t="shared" si="66"/>
        <v/>
      </c>
    </row>
    <row r="693" spans="19:24">
      <c r="S693" s="6">
        <f t="shared" si="64"/>
        <v>689</v>
      </c>
      <c r="T693" s="766" t="str">
        <f t="shared" si="69"/>
        <v/>
      </c>
      <c r="U693" s="766" t="str">
        <f t="shared" si="70"/>
        <v/>
      </c>
      <c r="W693" s="766" t="str">
        <f t="shared" si="65"/>
        <v/>
      </c>
      <c r="X693" s="766" t="str">
        <f t="shared" si="66"/>
        <v/>
      </c>
    </row>
    <row r="694" spans="19:24">
      <c r="S694" s="6">
        <f t="shared" si="64"/>
        <v>690</v>
      </c>
      <c r="T694" s="766" t="str">
        <f t="shared" si="69"/>
        <v/>
      </c>
      <c r="U694" s="766" t="str">
        <f t="shared" si="70"/>
        <v/>
      </c>
      <c r="W694" s="766" t="str">
        <f t="shared" si="65"/>
        <v/>
      </c>
      <c r="X694" s="766" t="str">
        <f t="shared" si="66"/>
        <v/>
      </c>
    </row>
    <row r="695" spans="19:24">
      <c r="S695" s="6">
        <f t="shared" si="64"/>
        <v>691</v>
      </c>
      <c r="T695" s="766" t="str">
        <f t="shared" si="69"/>
        <v/>
      </c>
      <c r="U695" s="766" t="str">
        <f t="shared" si="70"/>
        <v/>
      </c>
      <c r="W695" s="766" t="str">
        <f t="shared" si="65"/>
        <v/>
      </c>
      <c r="X695" s="766" t="str">
        <f t="shared" si="66"/>
        <v/>
      </c>
    </row>
    <row r="696" spans="19:24">
      <c r="S696" s="6">
        <f t="shared" si="64"/>
        <v>692</v>
      </c>
      <c r="T696" s="766" t="str">
        <f t="shared" si="69"/>
        <v/>
      </c>
      <c r="U696" s="766" t="str">
        <f t="shared" si="70"/>
        <v/>
      </c>
      <c r="W696" s="766" t="str">
        <f t="shared" si="65"/>
        <v/>
      </c>
      <c r="X696" s="766" t="str">
        <f t="shared" si="66"/>
        <v/>
      </c>
    </row>
    <row r="697" spans="19:24">
      <c r="S697" s="6">
        <f t="shared" si="64"/>
        <v>693</v>
      </c>
      <c r="T697" s="766" t="str">
        <f t="shared" si="69"/>
        <v/>
      </c>
      <c r="U697" s="766" t="str">
        <f t="shared" si="70"/>
        <v/>
      </c>
      <c r="W697" s="766" t="str">
        <f t="shared" si="65"/>
        <v/>
      </c>
      <c r="X697" s="766" t="str">
        <f t="shared" si="66"/>
        <v/>
      </c>
    </row>
    <row r="698" spans="19:24">
      <c r="S698" s="6">
        <f t="shared" si="64"/>
        <v>694</v>
      </c>
      <c r="T698" s="766" t="str">
        <f t="shared" si="69"/>
        <v/>
      </c>
      <c r="U698" s="766" t="str">
        <f t="shared" si="70"/>
        <v/>
      </c>
      <c r="W698" s="766" t="str">
        <f t="shared" si="65"/>
        <v/>
      </c>
      <c r="X698" s="766" t="str">
        <f t="shared" si="66"/>
        <v/>
      </c>
    </row>
    <row r="699" spans="19:24">
      <c r="S699" s="6">
        <f t="shared" si="64"/>
        <v>695</v>
      </c>
      <c r="T699" s="766" t="str">
        <f t="shared" si="69"/>
        <v/>
      </c>
      <c r="U699" s="766" t="str">
        <f t="shared" si="70"/>
        <v/>
      </c>
      <c r="W699" s="766" t="str">
        <f t="shared" si="65"/>
        <v/>
      </c>
      <c r="X699" s="766" t="str">
        <f t="shared" si="66"/>
        <v/>
      </c>
    </row>
    <row r="700" spans="19:24">
      <c r="S700" s="6">
        <f t="shared" si="64"/>
        <v>696</v>
      </c>
      <c r="T700" s="766" t="str">
        <f t="shared" si="69"/>
        <v/>
      </c>
      <c r="U700" s="766" t="str">
        <f t="shared" si="70"/>
        <v/>
      </c>
      <c r="W700" s="766" t="str">
        <f t="shared" si="65"/>
        <v/>
      </c>
      <c r="X700" s="766" t="str">
        <f t="shared" si="66"/>
        <v/>
      </c>
    </row>
    <row r="701" spans="19:24">
      <c r="S701" s="6">
        <f t="shared" si="64"/>
        <v>697</v>
      </c>
      <c r="T701" s="766" t="str">
        <f t="shared" si="69"/>
        <v/>
      </c>
      <c r="U701" s="766" t="str">
        <f t="shared" si="70"/>
        <v/>
      </c>
      <c r="W701" s="766" t="str">
        <f t="shared" si="65"/>
        <v/>
      </c>
      <c r="X701" s="766" t="str">
        <f t="shared" si="66"/>
        <v/>
      </c>
    </row>
    <row r="702" spans="19:24">
      <c r="S702" s="6">
        <f t="shared" si="64"/>
        <v>698</v>
      </c>
      <c r="T702" s="766" t="str">
        <f t="shared" si="69"/>
        <v/>
      </c>
      <c r="U702" s="766" t="str">
        <f t="shared" si="70"/>
        <v/>
      </c>
      <c r="W702" s="766" t="str">
        <f t="shared" si="65"/>
        <v/>
      </c>
      <c r="X702" s="766" t="str">
        <f t="shared" si="66"/>
        <v/>
      </c>
    </row>
    <row r="703" spans="19:24">
      <c r="S703" s="6">
        <f t="shared" ref="S703:S727" si="71">S702+1</f>
        <v>699</v>
      </c>
      <c r="T703" s="766" t="str">
        <f t="shared" si="69"/>
        <v/>
      </c>
      <c r="U703" s="766" t="str">
        <f t="shared" si="70"/>
        <v/>
      </c>
      <c r="W703" s="766" t="str">
        <f t="shared" si="65"/>
        <v/>
      </c>
      <c r="X703" s="766" t="str">
        <f t="shared" si="66"/>
        <v/>
      </c>
    </row>
    <row r="704" spans="19:24">
      <c r="S704" s="6">
        <f t="shared" si="71"/>
        <v>700</v>
      </c>
      <c r="T704" s="766" t="str">
        <f t="shared" si="69"/>
        <v/>
      </c>
      <c r="U704" s="766" t="str">
        <f t="shared" si="70"/>
        <v/>
      </c>
      <c r="W704" s="766" t="str">
        <f t="shared" si="65"/>
        <v/>
      </c>
      <c r="X704" s="766" t="str">
        <f t="shared" si="66"/>
        <v/>
      </c>
    </row>
    <row r="705" spans="19:24">
      <c r="S705" s="6">
        <f t="shared" si="71"/>
        <v>701</v>
      </c>
      <c r="T705" s="766" t="str">
        <f t="shared" si="69"/>
        <v/>
      </c>
      <c r="U705" s="766" t="str">
        <f t="shared" si="70"/>
        <v/>
      </c>
      <c r="W705" s="766" t="str">
        <f t="shared" si="65"/>
        <v/>
      </c>
      <c r="X705" s="766" t="str">
        <f t="shared" si="66"/>
        <v/>
      </c>
    </row>
    <row r="706" spans="19:24">
      <c r="S706" s="6">
        <f t="shared" si="71"/>
        <v>702</v>
      </c>
      <c r="T706" s="766" t="str">
        <f t="shared" si="69"/>
        <v/>
      </c>
      <c r="U706" s="766" t="str">
        <f t="shared" si="70"/>
        <v/>
      </c>
      <c r="W706" s="766" t="str">
        <f t="shared" si="65"/>
        <v/>
      </c>
      <c r="X706" s="766" t="str">
        <f t="shared" si="66"/>
        <v/>
      </c>
    </row>
    <row r="707" spans="19:24">
      <c r="S707" s="6">
        <f t="shared" si="71"/>
        <v>703</v>
      </c>
      <c r="T707" s="766" t="str">
        <f t="shared" si="69"/>
        <v/>
      </c>
      <c r="U707" s="766" t="str">
        <f t="shared" si="70"/>
        <v/>
      </c>
      <c r="W707" s="766" t="str">
        <f t="shared" si="65"/>
        <v/>
      </c>
      <c r="X707" s="766" t="str">
        <f t="shared" si="66"/>
        <v/>
      </c>
    </row>
    <row r="708" spans="19:24">
      <c r="S708" s="6">
        <f t="shared" si="71"/>
        <v>704</v>
      </c>
      <c r="T708" s="766" t="str">
        <f t="shared" si="69"/>
        <v/>
      </c>
      <c r="U708" s="766" t="str">
        <f t="shared" si="70"/>
        <v/>
      </c>
      <c r="W708" s="766" t="str">
        <f t="shared" si="65"/>
        <v/>
      </c>
      <c r="X708" s="766" t="str">
        <f t="shared" si="66"/>
        <v/>
      </c>
    </row>
    <row r="709" spans="19:24">
      <c r="S709" s="6">
        <f t="shared" si="71"/>
        <v>705</v>
      </c>
      <c r="T709" s="766" t="str">
        <f t="shared" si="69"/>
        <v/>
      </c>
      <c r="U709" s="766" t="str">
        <f t="shared" si="70"/>
        <v/>
      </c>
      <c r="W709" s="766" t="str">
        <f t="shared" si="65"/>
        <v/>
      </c>
      <c r="X709" s="766" t="str">
        <f t="shared" si="66"/>
        <v/>
      </c>
    </row>
    <row r="710" spans="19:24">
      <c r="S710" s="6">
        <f t="shared" si="71"/>
        <v>706</v>
      </c>
      <c r="T710" s="766" t="str">
        <f t="shared" si="69"/>
        <v/>
      </c>
      <c r="U710" s="766" t="str">
        <f t="shared" si="70"/>
        <v/>
      </c>
      <c r="W710" s="766" t="str">
        <f t="shared" ref="W710:W754" si="72">IF(ISERROR(SMALL($T$5:$T$754,S710)),"",SMALL($T$5:$T$754,S710))</f>
        <v/>
      </c>
      <c r="X710" s="766" t="str">
        <f t="shared" ref="X710:X754" si="73">VLOOKUP(W710,$T$5:$U$754,2,FALSE)</f>
        <v/>
      </c>
    </row>
    <row r="711" spans="19:24">
      <c r="S711" s="6">
        <f t="shared" si="71"/>
        <v>707</v>
      </c>
      <c r="T711" s="766" t="str">
        <f t="shared" si="69"/>
        <v/>
      </c>
      <c r="U711" s="766" t="str">
        <f t="shared" si="70"/>
        <v/>
      </c>
      <c r="W711" s="766" t="str">
        <f t="shared" si="72"/>
        <v/>
      </c>
      <c r="X711" s="766" t="str">
        <f t="shared" si="73"/>
        <v/>
      </c>
    </row>
    <row r="712" spans="19:24">
      <c r="S712" s="6">
        <f t="shared" si="71"/>
        <v>708</v>
      </c>
      <c r="T712" s="766" t="str">
        <f t="shared" si="69"/>
        <v/>
      </c>
      <c r="U712" s="766" t="str">
        <f t="shared" si="70"/>
        <v/>
      </c>
      <c r="W712" s="766" t="str">
        <f t="shared" si="72"/>
        <v/>
      </c>
      <c r="X712" s="766" t="str">
        <f t="shared" si="73"/>
        <v/>
      </c>
    </row>
    <row r="713" spans="19:24">
      <c r="S713" s="6">
        <f t="shared" si="71"/>
        <v>709</v>
      </c>
      <c r="T713" s="766" t="str">
        <f t="shared" si="69"/>
        <v/>
      </c>
      <c r="U713" s="766" t="str">
        <f t="shared" si="70"/>
        <v/>
      </c>
      <c r="W713" s="766" t="str">
        <f t="shared" si="72"/>
        <v/>
      </c>
      <c r="X713" s="766" t="str">
        <f t="shared" si="73"/>
        <v/>
      </c>
    </row>
    <row r="714" spans="19:24">
      <c r="S714" s="6">
        <f t="shared" si="71"/>
        <v>710</v>
      </c>
      <c r="T714" s="766" t="str">
        <f t="shared" si="69"/>
        <v/>
      </c>
      <c r="U714" s="766" t="str">
        <f t="shared" si="70"/>
        <v/>
      </c>
      <c r="W714" s="766" t="str">
        <f t="shared" si="72"/>
        <v/>
      </c>
      <c r="X714" s="766" t="str">
        <f t="shared" si="73"/>
        <v/>
      </c>
    </row>
    <row r="715" spans="19:24">
      <c r="S715" s="6">
        <f t="shared" si="71"/>
        <v>711</v>
      </c>
      <c r="T715" s="766" t="str">
        <f t="shared" si="69"/>
        <v/>
      </c>
      <c r="U715" s="766" t="str">
        <f t="shared" si="70"/>
        <v/>
      </c>
      <c r="W715" s="766" t="str">
        <f t="shared" si="72"/>
        <v/>
      </c>
      <c r="X715" s="766" t="str">
        <f t="shared" si="73"/>
        <v/>
      </c>
    </row>
    <row r="716" spans="19:24">
      <c r="S716" s="6">
        <f t="shared" si="71"/>
        <v>712</v>
      </c>
      <c r="T716" s="766" t="str">
        <f t="shared" si="69"/>
        <v/>
      </c>
      <c r="U716" s="766" t="str">
        <f t="shared" si="70"/>
        <v/>
      </c>
      <c r="W716" s="766" t="str">
        <f t="shared" si="72"/>
        <v/>
      </c>
      <c r="X716" s="766" t="str">
        <f t="shared" si="73"/>
        <v/>
      </c>
    </row>
    <row r="717" spans="19:24">
      <c r="S717" s="6">
        <f t="shared" si="71"/>
        <v>713</v>
      </c>
      <c r="T717" s="766" t="str">
        <f t="shared" si="69"/>
        <v/>
      </c>
      <c r="U717" s="766" t="str">
        <f t="shared" si="70"/>
        <v/>
      </c>
      <c r="W717" s="766" t="str">
        <f t="shared" si="72"/>
        <v/>
      </c>
      <c r="X717" s="766" t="str">
        <f t="shared" si="73"/>
        <v/>
      </c>
    </row>
    <row r="718" spans="19:24">
      <c r="S718" s="6">
        <f t="shared" si="71"/>
        <v>714</v>
      </c>
      <c r="T718" s="766" t="str">
        <f t="shared" si="69"/>
        <v/>
      </c>
      <c r="U718" s="766" t="str">
        <f t="shared" si="70"/>
        <v/>
      </c>
      <c r="W718" s="766" t="str">
        <f t="shared" si="72"/>
        <v/>
      </c>
      <c r="X718" s="766" t="str">
        <f t="shared" si="73"/>
        <v/>
      </c>
    </row>
    <row r="719" spans="19:24">
      <c r="S719" s="6">
        <f t="shared" si="71"/>
        <v>715</v>
      </c>
      <c r="T719" s="766" t="str">
        <f t="shared" si="69"/>
        <v/>
      </c>
      <c r="U719" s="766" t="str">
        <f t="shared" si="70"/>
        <v/>
      </c>
      <c r="W719" s="766" t="str">
        <f t="shared" si="72"/>
        <v/>
      </c>
      <c r="X719" s="766" t="str">
        <f t="shared" si="73"/>
        <v/>
      </c>
    </row>
    <row r="720" spans="19:24">
      <c r="S720" s="6">
        <f t="shared" si="71"/>
        <v>716</v>
      </c>
      <c r="T720" s="766" t="str">
        <f t="shared" si="69"/>
        <v/>
      </c>
      <c r="U720" s="766" t="str">
        <f t="shared" si="70"/>
        <v/>
      </c>
      <c r="W720" s="766" t="str">
        <f t="shared" si="72"/>
        <v/>
      </c>
      <c r="X720" s="766" t="str">
        <f t="shared" si="73"/>
        <v/>
      </c>
    </row>
    <row r="721" spans="19:24">
      <c r="S721" s="6">
        <f t="shared" si="71"/>
        <v>717</v>
      </c>
      <c r="T721" s="766" t="str">
        <f t="shared" si="69"/>
        <v/>
      </c>
      <c r="U721" s="766" t="str">
        <f t="shared" si="70"/>
        <v/>
      </c>
      <c r="W721" s="766" t="str">
        <f t="shared" si="72"/>
        <v/>
      </c>
      <c r="X721" s="766" t="str">
        <f t="shared" si="73"/>
        <v/>
      </c>
    </row>
    <row r="722" spans="19:24">
      <c r="S722" s="6">
        <f t="shared" si="71"/>
        <v>718</v>
      </c>
      <c r="T722" s="766" t="str">
        <f t="shared" si="69"/>
        <v/>
      </c>
      <c r="U722" s="766" t="str">
        <f t="shared" si="70"/>
        <v/>
      </c>
      <c r="W722" s="766" t="str">
        <f t="shared" si="72"/>
        <v/>
      </c>
      <c r="X722" s="766" t="str">
        <f t="shared" si="73"/>
        <v/>
      </c>
    </row>
    <row r="723" spans="19:24">
      <c r="S723" s="6">
        <f t="shared" si="71"/>
        <v>719</v>
      </c>
      <c r="T723" s="766" t="str">
        <f t="shared" si="69"/>
        <v/>
      </c>
      <c r="U723" s="766" t="str">
        <f t="shared" si="70"/>
        <v/>
      </c>
      <c r="W723" s="766" t="str">
        <f t="shared" si="72"/>
        <v/>
      </c>
      <c r="X723" s="766" t="str">
        <f t="shared" si="73"/>
        <v/>
      </c>
    </row>
    <row r="724" spans="19:24">
      <c r="S724" s="6">
        <f t="shared" si="71"/>
        <v>720</v>
      </c>
      <c r="T724" s="766" t="str">
        <f t="shared" si="69"/>
        <v/>
      </c>
      <c r="U724" s="766" t="str">
        <f t="shared" si="70"/>
        <v/>
      </c>
      <c r="W724" s="766" t="str">
        <f t="shared" si="72"/>
        <v/>
      </c>
      <c r="X724" s="766" t="str">
        <f t="shared" si="73"/>
        <v/>
      </c>
    </row>
    <row r="725" spans="19:24">
      <c r="S725" s="6">
        <f t="shared" si="71"/>
        <v>721</v>
      </c>
      <c r="T725" s="766" t="str">
        <f t="shared" si="69"/>
        <v/>
      </c>
      <c r="U725" s="766" t="str">
        <f t="shared" si="70"/>
        <v/>
      </c>
      <c r="W725" s="766" t="str">
        <f t="shared" si="72"/>
        <v/>
      </c>
      <c r="X725" s="766" t="str">
        <f t="shared" si="73"/>
        <v/>
      </c>
    </row>
    <row r="726" spans="19:24">
      <c r="S726" s="6">
        <f t="shared" si="71"/>
        <v>722</v>
      </c>
      <c r="T726" s="766" t="str">
        <f t="shared" si="69"/>
        <v/>
      </c>
      <c r="U726" s="766" t="str">
        <f t="shared" si="70"/>
        <v/>
      </c>
      <c r="W726" s="766" t="str">
        <f t="shared" si="72"/>
        <v/>
      </c>
      <c r="X726" s="766" t="str">
        <f t="shared" si="73"/>
        <v/>
      </c>
    </row>
    <row r="727" spans="19:24">
      <c r="S727" s="6">
        <f t="shared" si="71"/>
        <v>723</v>
      </c>
      <c r="T727" s="766" t="str">
        <f t="shared" si="69"/>
        <v/>
      </c>
      <c r="U727" s="766" t="str">
        <f t="shared" si="70"/>
        <v/>
      </c>
      <c r="W727" s="766" t="str">
        <f t="shared" si="72"/>
        <v/>
      </c>
      <c r="X727" s="766" t="str">
        <f t="shared" si="73"/>
        <v/>
      </c>
    </row>
    <row r="728" spans="19:24">
      <c r="S728" s="6">
        <f>S727+1</f>
        <v>724</v>
      </c>
      <c r="T728" s="766" t="str">
        <f t="shared" si="69"/>
        <v/>
      </c>
      <c r="U728" s="766" t="str">
        <f t="shared" si="70"/>
        <v/>
      </c>
      <c r="W728" s="766" t="str">
        <f t="shared" si="72"/>
        <v/>
      </c>
      <c r="X728" s="766" t="str">
        <f t="shared" si="73"/>
        <v/>
      </c>
    </row>
    <row r="729" spans="19:24">
      <c r="S729" s="6">
        <f t="shared" ref="S729:S735" si="74">S728+1</f>
        <v>725</v>
      </c>
      <c r="T729" s="766" t="str">
        <f t="shared" si="69"/>
        <v/>
      </c>
      <c r="U729" s="766" t="str">
        <f t="shared" si="70"/>
        <v/>
      </c>
      <c r="W729" s="766" t="str">
        <f t="shared" si="72"/>
        <v/>
      </c>
      <c r="X729" s="766" t="str">
        <f t="shared" si="73"/>
        <v/>
      </c>
    </row>
    <row r="730" spans="19:24">
      <c r="S730" s="6">
        <f t="shared" si="74"/>
        <v>726</v>
      </c>
      <c r="T730" s="766" t="str">
        <f t="shared" si="69"/>
        <v/>
      </c>
      <c r="U730" s="766" t="str">
        <f t="shared" si="70"/>
        <v/>
      </c>
      <c r="W730" s="766" t="str">
        <f t="shared" si="72"/>
        <v/>
      </c>
      <c r="X730" s="766" t="str">
        <f t="shared" si="73"/>
        <v/>
      </c>
    </row>
    <row r="731" spans="19:24">
      <c r="S731" s="6">
        <f t="shared" si="74"/>
        <v>727</v>
      </c>
      <c r="T731" s="766" t="str">
        <f t="shared" si="69"/>
        <v/>
      </c>
      <c r="U731" s="766" t="str">
        <f t="shared" si="70"/>
        <v/>
      </c>
      <c r="W731" s="766" t="str">
        <f t="shared" si="72"/>
        <v/>
      </c>
      <c r="X731" s="766" t="str">
        <f t="shared" si="73"/>
        <v/>
      </c>
    </row>
    <row r="732" spans="19:24">
      <c r="S732" s="6">
        <f t="shared" si="74"/>
        <v>728</v>
      </c>
      <c r="T732" s="766" t="str">
        <f t="shared" si="69"/>
        <v/>
      </c>
      <c r="U732" s="766" t="str">
        <f t="shared" si="70"/>
        <v/>
      </c>
      <c r="W732" s="766" t="str">
        <f t="shared" si="72"/>
        <v/>
      </c>
      <c r="X732" s="766" t="str">
        <f t="shared" si="73"/>
        <v/>
      </c>
    </row>
    <row r="733" spans="19:24">
      <c r="S733" s="6">
        <f t="shared" si="74"/>
        <v>729</v>
      </c>
      <c r="T733" s="766" t="str">
        <f t="shared" si="69"/>
        <v/>
      </c>
      <c r="U733" s="766" t="str">
        <f t="shared" si="70"/>
        <v/>
      </c>
      <c r="W733" s="766" t="str">
        <f t="shared" si="72"/>
        <v/>
      </c>
      <c r="X733" s="766" t="str">
        <f t="shared" si="73"/>
        <v/>
      </c>
    </row>
    <row r="734" spans="19:24">
      <c r="S734" s="6">
        <f t="shared" si="74"/>
        <v>730</v>
      </c>
      <c r="T734" s="766" t="str">
        <f t="shared" si="69"/>
        <v/>
      </c>
      <c r="U734" s="766" t="str">
        <f t="shared" si="70"/>
        <v/>
      </c>
      <c r="W734" s="766" t="str">
        <f t="shared" si="72"/>
        <v/>
      </c>
      <c r="X734" s="766" t="str">
        <f t="shared" si="73"/>
        <v/>
      </c>
    </row>
    <row r="735" spans="19:24">
      <c r="S735" s="6">
        <f t="shared" si="74"/>
        <v>731</v>
      </c>
      <c r="T735" s="766" t="str">
        <f t="shared" si="69"/>
        <v/>
      </c>
      <c r="U735" s="766" t="str">
        <f t="shared" si="70"/>
        <v/>
      </c>
      <c r="W735" s="766" t="str">
        <f t="shared" si="72"/>
        <v/>
      </c>
      <c r="X735" s="766" t="str">
        <f t="shared" si="73"/>
        <v/>
      </c>
    </row>
    <row r="736" spans="19:24">
      <c r="S736" s="6">
        <f>S735+1</f>
        <v>732</v>
      </c>
      <c r="T736" s="766" t="str">
        <f t="shared" si="69"/>
        <v/>
      </c>
      <c r="U736" s="766" t="str">
        <f t="shared" si="70"/>
        <v/>
      </c>
      <c r="W736" s="766" t="str">
        <f t="shared" si="72"/>
        <v/>
      </c>
      <c r="X736" s="766" t="str">
        <f t="shared" si="73"/>
        <v/>
      </c>
    </row>
    <row r="737" spans="19:24">
      <c r="S737" s="6">
        <f t="shared" ref="S737:S743" si="75">S736+1</f>
        <v>733</v>
      </c>
      <c r="T737" s="766" t="str">
        <f t="shared" si="69"/>
        <v/>
      </c>
      <c r="U737" s="766" t="str">
        <f t="shared" si="70"/>
        <v/>
      </c>
      <c r="W737" s="766" t="str">
        <f t="shared" si="72"/>
        <v/>
      </c>
      <c r="X737" s="766" t="str">
        <f t="shared" si="73"/>
        <v/>
      </c>
    </row>
    <row r="738" spans="19:24">
      <c r="S738" s="6">
        <f t="shared" si="75"/>
        <v>734</v>
      </c>
      <c r="T738" s="766" t="str">
        <f t="shared" si="69"/>
        <v/>
      </c>
      <c r="U738" s="766" t="str">
        <f t="shared" si="70"/>
        <v/>
      </c>
      <c r="W738" s="766" t="str">
        <f t="shared" si="72"/>
        <v/>
      </c>
      <c r="X738" s="766" t="str">
        <f t="shared" si="73"/>
        <v/>
      </c>
    </row>
    <row r="739" spans="19:24">
      <c r="S739" s="6">
        <f t="shared" si="75"/>
        <v>735</v>
      </c>
      <c r="T739" s="766" t="str">
        <f t="shared" si="69"/>
        <v/>
      </c>
      <c r="U739" s="766" t="str">
        <f t="shared" si="70"/>
        <v/>
      </c>
      <c r="W739" s="766" t="str">
        <f t="shared" si="72"/>
        <v/>
      </c>
      <c r="X739" s="766" t="str">
        <f t="shared" si="73"/>
        <v/>
      </c>
    </row>
    <row r="740" spans="19:24">
      <c r="S740" s="6">
        <f t="shared" si="75"/>
        <v>736</v>
      </c>
      <c r="T740" s="766" t="str">
        <f t="shared" si="69"/>
        <v/>
      </c>
      <c r="U740" s="766" t="str">
        <f t="shared" si="70"/>
        <v/>
      </c>
      <c r="W740" s="766" t="str">
        <f t="shared" si="72"/>
        <v/>
      </c>
      <c r="X740" s="766" t="str">
        <f t="shared" si="73"/>
        <v/>
      </c>
    </row>
    <row r="741" spans="19:24">
      <c r="S741" s="6">
        <f t="shared" si="75"/>
        <v>737</v>
      </c>
      <c r="T741" s="766" t="str">
        <f t="shared" si="69"/>
        <v/>
      </c>
      <c r="U741" s="766" t="str">
        <f t="shared" si="70"/>
        <v/>
      </c>
      <c r="W741" s="766" t="str">
        <f t="shared" si="72"/>
        <v/>
      </c>
      <c r="X741" s="766" t="str">
        <f t="shared" si="73"/>
        <v/>
      </c>
    </row>
    <row r="742" spans="19:24">
      <c r="S742" s="6">
        <f t="shared" si="75"/>
        <v>738</v>
      </c>
      <c r="T742" s="766" t="str">
        <f t="shared" si="69"/>
        <v/>
      </c>
      <c r="U742" s="766" t="str">
        <f t="shared" si="70"/>
        <v/>
      </c>
      <c r="W742" s="766" t="str">
        <f t="shared" si="72"/>
        <v/>
      </c>
      <c r="X742" s="766" t="str">
        <f t="shared" si="73"/>
        <v/>
      </c>
    </row>
    <row r="743" spans="19:24">
      <c r="S743" s="6">
        <f t="shared" si="75"/>
        <v>739</v>
      </c>
      <c r="T743" s="766" t="str">
        <f t="shared" si="69"/>
        <v/>
      </c>
      <c r="U743" s="766" t="str">
        <f t="shared" si="70"/>
        <v/>
      </c>
      <c r="W743" s="766" t="str">
        <f t="shared" si="72"/>
        <v/>
      </c>
      <c r="X743" s="766" t="str">
        <f t="shared" si="73"/>
        <v/>
      </c>
    </row>
    <row r="744" spans="19:24">
      <c r="S744" s="6">
        <f>S743+1</f>
        <v>740</v>
      </c>
      <c r="T744" s="766" t="str">
        <f t="shared" si="69"/>
        <v/>
      </c>
      <c r="U744" s="766" t="str">
        <f t="shared" si="70"/>
        <v/>
      </c>
      <c r="W744" s="766" t="str">
        <f t="shared" si="72"/>
        <v/>
      </c>
      <c r="X744" s="766" t="str">
        <f t="shared" si="73"/>
        <v/>
      </c>
    </row>
    <row r="745" spans="19:24">
      <c r="S745" s="6">
        <f t="shared" ref="S745:S750" si="76">S744+1</f>
        <v>741</v>
      </c>
      <c r="T745" s="766" t="str">
        <f t="shared" ref="T745:T754" si="77">BK70</f>
        <v/>
      </c>
      <c r="U745" s="766" t="str">
        <f t="shared" ref="U745:U754" si="78">BL70</f>
        <v/>
      </c>
      <c r="W745" s="766" t="str">
        <f t="shared" si="72"/>
        <v/>
      </c>
      <c r="X745" s="766" t="str">
        <f t="shared" si="73"/>
        <v/>
      </c>
    </row>
    <row r="746" spans="19:24">
      <c r="S746" s="6">
        <f t="shared" si="76"/>
        <v>742</v>
      </c>
      <c r="T746" s="766" t="str">
        <f t="shared" si="77"/>
        <v/>
      </c>
      <c r="U746" s="766" t="str">
        <f t="shared" si="78"/>
        <v/>
      </c>
      <c r="W746" s="766" t="str">
        <f t="shared" si="72"/>
        <v/>
      </c>
      <c r="X746" s="766" t="str">
        <f t="shared" si="73"/>
        <v/>
      </c>
    </row>
    <row r="747" spans="19:24">
      <c r="S747" s="6">
        <f t="shared" si="76"/>
        <v>743</v>
      </c>
      <c r="T747" s="766" t="str">
        <f t="shared" si="77"/>
        <v/>
      </c>
      <c r="U747" s="766" t="str">
        <f t="shared" si="78"/>
        <v/>
      </c>
      <c r="W747" s="766" t="str">
        <f t="shared" si="72"/>
        <v/>
      </c>
      <c r="X747" s="766" t="str">
        <f t="shared" si="73"/>
        <v/>
      </c>
    </row>
    <row r="748" spans="19:24">
      <c r="S748" s="6">
        <f t="shared" si="76"/>
        <v>744</v>
      </c>
      <c r="T748" s="766" t="str">
        <f t="shared" si="77"/>
        <v/>
      </c>
      <c r="U748" s="766" t="str">
        <f t="shared" si="78"/>
        <v/>
      </c>
      <c r="W748" s="766" t="str">
        <f t="shared" si="72"/>
        <v/>
      </c>
      <c r="X748" s="766" t="str">
        <f t="shared" si="73"/>
        <v/>
      </c>
    </row>
    <row r="749" spans="19:24">
      <c r="S749" s="6">
        <f t="shared" si="76"/>
        <v>745</v>
      </c>
      <c r="T749" s="766" t="str">
        <f t="shared" si="77"/>
        <v/>
      </c>
      <c r="U749" s="766" t="str">
        <f t="shared" si="78"/>
        <v/>
      </c>
      <c r="W749" s="766" t="str">
        <f t="shared" si="72"/>
        <v/>
      </c>
      <c r="X749" s="766" t="str">
        <f t="shared" si="73"/>
        <v/>
      </c>
    </row>
    <row r="750" spans="19:24">
      <c r="S750" s="6">
        <f t="shared" si="76"/>
        <v>746</v>
      </c>
      <c r="T750" s="766" t="str">
        <f t="shared" si="77"/>
        <v/>
      </c>
      <c r="U750" s="766" t="str">
        <f t="shared" si="78"/>
        <v/>
      </c>
      <c r="W750" s="766" t="str">
        <f t="shared" si="72"/>
        <v/>
      </c>
      <c r="X750" s="766" t="str">
        <f t="shared" si="73"/>
        <v/>
      </c>
    </row>
    <row r="751" spans="19:24">
      <c r="S751" s="6">
        <f>S750+1</f>
        <v>747</v>
      </c>
      <c r="T751" s="766" t="str">
        <f t="shared" si="77"/>
        <v/>
      </c>
      <c r="U751" s="766" t="str">
        <f t="shared" si="78"/>
        <v/>
      </c>
      <c r="W751" s="766" t="str">
        <f t="shared" si="72"/>
        <v/>
      </c>
      <c r="X751" s="766" t="str">
        <f t="shared" si="73"/>
        <v/>
      </c>
    </row>
    <row r="752" spans="19:24">
      <c r="S752" s="6">
        <f>S751+1</f>
        <v>748</v>
      </c>
      <c r="T752" s="766" t="str">
        <f t="shared" si="77"/>
        <v/>
      </c>
      <c r="U752" s="766" t="str">
        <f t="shared" si="78"/>
        <v/>
      </c>
      <c r="W752" s="766" t="str">
        <f t="shared" si="72"/>
        <v/>
      </c>
      <c r="X752" s="766" t="str">
        <f t="shared" si="73"/>
        <v/>
      </c>
    </row>
    <row r="753" spans="19:24">
      <c r="S753" s="6">
        <f>S752+1</f>
        <v>749</v>
      </c>
      <c r="T753" s="766" t="str">
        <f t="shared" si="77"/>
        <v/>
      </c>
      <c r="U753" s="766" t="str">
        <f t="shared" si="78"/>
        <v/>
      </c>
      <c r="W753" s="766" t="str">
        <f t="shared" si="72"/>
        <v/>
      </c>
      <c r="X753" s="766" t="str">
        <f t="shared" si="73"/>
        <v/>
      </c>
    </row>
    <row r="754" spans="19:24">
      <c r="S754" s="6">
        <f>S753+1</f>
        <v>750</v>
      </c>
      <c r="T754" s="766" t="str">
        <f t="shared" si="77"/>
        <v/>
      </c>
      <c r="U754" s="766" t="str">
        <f t="shared" si="78"/>
        <v/>
      </c>
      <c r="W754" s="766" t="str">
        <f t="shared" si="72"/>
        <v/>
      </c>
      <c r="X754" s="766" t="str">
        <f t="shared" si="73"/>
        <v/>
      </c>
    </row>
  </sheetData>
  <mergeCells count="50">
    <mergeCell ref="BF66:BF79"/>
    <mergeCell ref="BJ6:BJ19"/>
    <mergeCell ref="BJ21:BJ34"/>
    <mergeCell ref="BJ36:BJ49"/>
    <mergeCell ref="BJ51:BJ64"/>
    <mergeCell ref="BJ66:BJ79"/>
    <mergeCell ref="BF6:BF19"/>
    <mergeCell ref="BF21:BF34"/>
    <mergeCell ref="BF36:BF49"/>
    <mergeCell ref="BF51:BF64"/>
    <mergeCell ref="AX66:AX79"/>
    <mergeCell ref="BB6:BB19"/>
    <mergeCell ref="BB21:BB34"/>
    <mergeCell ref="BB36:BB49"/>
    <mergeCell ref="BB51:BB64"/>
    <mergeCell ref="BB66:BB79"/>
    <mergeCell ref="AX6:AX19"/>
    <mergeCell ref="AX21:AX34"/>
    <mergeCell ref="AX36:AX49"/>
    <mergeCell ref="AX51:AX64"/>
    <mergeCell ref="AP66:AP79"/>
    <mergeCell ref="AT6:AT19"/>
    <mergeCell ref="AT21:AT34"/>
    <mergeCell ref="AT36:AT49"/>
    <mergeCell ref="AT51:AT64"/>
    <mergeCell ref="AT66:AT79"/>
    <mergeCell ref="AP6:AP19"/>
    <mergeCell ref="AP21:AP34"/>
    <mergeCell ref="AP36:AP49"/>
    <mergeCell ref="AP51:AP64"/>
    <mergeCell ref="AH66:AH79"/>
    <mergeCell ref="AL6:AL19"/>
    <mergeCell ref="AL21:AL34"/>
    <mergeCell ref="AL36:AL49"/>
    <mergeCell ref="AL51:AL64"/>
    <mergeCell ref="AL66:AL79"/>
    <mergeCell ref="AH6:AH19"/>
    <mergeCell ref="AH21:AH34"/>
    <mergeCell ref="AH36:AH49"/>
    <mergeCell ref="AH51:AH64"/>
    <mergeCell ref="Z66:Z79"/>
    <mergeCell ref="AD6:AD19"/>
    <mergeCell ref="AD66:AD79"/>
    <mergeCell ref="AD51:AD64"/>
    <mergeCell ref="AD36:AD49"/>
    <mergeCell ref="AD21:AD34"/>
    <mergeCell ref="Z6:Z19"/>
    <mergeCell ref="Z21:Z34"/>
    <mergeCell ref="Z36:Z49"/>
    <mergeCell ref="Z51:Z64"/>
  </mergeCells>
  <phoneticPr fontId="4"/>
  <pageMargins left="0.75" right="0.75" top="0.22" bottom="0.22" header="0.2" footer="0.2"/>
  <pageSetup paperSize="9" orientation="portrait" r:id="rId1"/>
  <headerFooter alignWithMargins="0"/>
  <ignoredErrors>
    <ignoredError sqref="T305:U305 T455:U455 T530:U530 T605:U605 T680:U680" formula="1"/>
  </ignoredError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tabColor rgb="FFFFC000"/>
  </sheetPr>
  <dimension ref="A1:FV127"/>
  <sheetViews>
    <sheetView showGridLines="0" showZeros="0" zoomScaleNormal="100" workbookViewId="0">
      <selection activeCell="A14" sqref="A14"/>
    </sheetView>
  </sheetViews>
  <sheetFormatPr defaultColWidth="2.625" defaultRowHeight="12" customHeight="1"/>
  <cols>
    <col min="1" max="1" width="3.125" style="202" customWidth="1"/>
    <col min="2" max="35" width="2.125" style="202" customWidth="1"/>
    <col min="36" max="36" width="3.125" style="202" customWidth="1"/>
    <col min="37" max="40" width="2.125" style="202" customWidth="1"/>
    <col min="41" max="41" width="4.125" style="202" customWidth="1"/>
    <col min="42" max="45" width="2.125" style="202" customWidth="1"/>
    <col min="46" max="46" width="4.125" style="202" customWidth="1"/>
    <col min="47" max="51" width="2.125" style="202" customWidth="1"/>
    <col min="52" max="53" width="4.125" style="202" customWidth="1"/>
    <col min="54" max="55" width="2.125" style="202" customWidth="1"/>
    <col min="56" max="56" width="4.125" style="202" customWidth="1"/>
    <col min="57" max="63" width="2.125" style="202" customWidth="1"/>
    <col min="64" max="69" width="1.25" style="202" customWidth="1"/>
    <col min="70" max="81" width="2.125" style="202" customWidth="1"/>
    <col min="82" max="87" width="2.875" style="202" customWidth="1"/>
    <col min="88" max="140" width="2.125" style="202" customWidth="1"/>
    <col min="141" max="161" width="3.625" style="202" customWidth="1"/>
    <col min="162" max="167" width="2.625" style="202"/>
    <col min="168" max="168" width="4.125" style="1054" hidden="1" customWidth="1"/>
    <col min="169" max="169" width="2.625" style="240" hidden="1" customWidth="1"/>
    <col min="170" max="170" width="4.125" style="1054" hidden="1" customWidth="1"/>
    <col min="171" max="171" width="2.625" style="240" hidden="1" customWidth="1"/>
    <col min="172" max="172" width="4.125" style="1054" hidden="1" customWidth="1"/>
    <col min="173" max="173" width="2.625" style="240" hidden="1" customWidth="1"/>
    <col min="174" max="16384" width="2.625" style="202"/>
  </cols>
  <sheetData>
    <row r="1" spans="1:173" ht="10.5" customHeight="1">
      <c r="A1" s="2247" t="s">
        <v>1977</v>
      </c>
      <c r="B1" s="198" t="s">
        <v>1978</v>
      </c>
      <c r="C1" s="199"/>
      <c r="D1" s="200"/>
      <c r="E1" s="200"/>
      <c r="F1" s="201"/>
      <c r="G1" s="2157">
        <f>申請書!D97</f>
        <v>0</v>
      </c>
      <c r="H1" s="2158"/>
      <c r="I1" s="2158"/>
      <c r="J1" s="2158"/>
      <c r="K1" s="2158"/>
      <c r="L1" s="2158"/>
      <c r="M1" s="2158"/>
      <c r="N1" s="2158"/>
      <c r="O1" s="2158"/>
      <c r="P1" s="2158"/>
      <c r="Q1" s="2158"/>
      <c r="R1" s="2158"/>
      <c r="S1" s="2158"/>
      <c r="T1" s="2158"/>
      <c r="U1" s="2158"/>
      <c r="V1" s="2158"/>
      <c r="W1" s="2158"/>
      <c r="X1" s="2158"/>
      <c r="Y1" s="2158"/>
      <c r="Z1" s="2158"/>
      <c r="AA1" s="2158"/>
      <c r="AB1" s="2158"/>
      <c r="AC1" s="2158"/>
      <c r="AD1" s="2158"/>
      <c r="AE1" s="2158"/>
      <c r="AF1" s="2158"/>
      <c r="AG1" s="2158"/>
      <c r="AH1" s="2158"/>
      <c r="AI1" s="2159"/>
      <c r="AJ1" s="1038"/>
      <c r="AK1" s="259"/>
      <c r="AL1" s="2281" t="s">
        <v>1979</v>
      </c>
      <c r="AM1" s="2282"/>
      <c r="AN1" s="203" t="s">
        <v>1980</v>
      </c>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4"/>
      <c r="BS1" s="204"/>
      <c r="BT1" s="204"/>
      <c r="BU1" s="204"/>
      <c r="BV1" s="204"/>
      <c r="BW1" s="204"/>
      <c r="BX1" s="204"/>
      <c r="BY1" s="204"/>
      <c r="BZ1" s="204"/>
      <c r="CA1" s="204"/>
      <c r="CB1" s="204"/>
      <c r="CC1" s="204"/>
      <c r="CD1" s="204"/>
      <c r="CE1" s="205"/>
      <c r="CG1" s="2306" t="s">
        <v>2468</v>
      </c>
      <c r="CH1" s="2307"/>
      <c r="CI1" s="2307"/>
      <c r="CJ1" s="2307"/>
      <c r="CK1" s="2307"/>
      <c r="CL1" s="2307"/>
      <c r="CM1" s="2307"/>
      <c r="CN1" s="2307"/>
      <c r="CO1" s="2307"/>
      <c r="CP1" s="2307"/>
      <c r="CQ1" s="2307"/>
      <c r="CR1" s="2307"/>
      <c r="CS1" s="2307"/>
      <c r="CT1" s="2307"/>
      <c r="CU1" s="2307"/>
      <c r="CV1" s="2307"/>
      <c r="CW1" s="2307"/>
      <c r="CX1" s="2307"/>
      <c r="CY1" s="2307"/>
      <c r="CZ1" s="2307"/>
      <c r="DA1" s="2308"/>
      <c r="DB1" s="1048"/>
      <c r="DC1" s="1048"/>
      <c r="DD1" s="206"/>
      <c r="DE1" s="206"/>
      <c r="DF1" s="206"/>
      <c r="DG1" s="206"/>
      <c r="DH1" s="206"/>
      <c r="DI1" s="206"/>
      <c r="DJ1" s="206"/>
      <c r="DK1" s="206"/>
      <c r="DL1" s="206"/>
      <c r="DM1" s="206"/>
      <c r="DN1" s="206"/>
      <c r="DO1" s="206"/>
      <c r="DP1" s="206"/>
      <c r="DS1" s="51"/>
      <c r="DT1" s="1594"/>
      <c r="DU1" s="1594"/>
      <c r="DV1" s="1594"/>
      <c r="DW1" s="1594"/>
      <c r="DX1" s="1594"/>
      <c r="DY1" s="1594"/>
      <c r="DZ1" s="1594"/>
      <c r="EA1" s="1594"/>
      <c r="EB1" s="1594"/>
      <c r="EC1" s="1594"/>
      <c r="ED1" s="1594"/>
      <c r="EE1" s="1594"/>
      <c r="EF1" s="1594"/>
      <c r="EG1" s="1594"/>
      <c r="EH1" s="1594"/>
      <c r="EI1" s="1594"/>
      <c r="EJ1" s="1594"/>
      <c r="EK1" s="51"/>
      <c r="EL1" s="51"/>
      <c r="EM1" s="51"/>
      <c r="EN1" s="51"/>
      <c r="EO1" s="51"/>
      <c r="EP1" s="51"/>
      <c r="EQ1" s="51"/>
      <c r="ER1" s="51"/>
      <c r="ES1" s="51"/>
      <c r="ET1" s="51"/>
      <c r="EU1" s="51"/>
      <c r="EV1" s="51"/>
      <c r="EW1" s="51"/>
      <c r="EX1" s="51"/>
      <c r="EY1" s="51"/>
      <c r="EZ1" s="51"/>
      <c r="FA1" s="51"/>
      <c r="FB1" s="51"/>
      <c r="FC1" s="51"/>
      <c r="FD1" s="51"/>
      <c r="FE1" s="51"/>
    </row>
    <row r="2" spans="1:173" ht="11.1" customHeight="1">
      <c r="A2" s="2248"/>
      <c r="B2" s="207" t="s">
        <v>2397</v>
      </c>
      <c r="C2" s="209"/>
      <c r="D2" s="209"/>
      <c r="E2" s="209"/>
      <c r="F2" s="209"/>
      <c r="G2" s="2160">
        <f>申請書!B167</f>
        <v>0</v>
      </c>
      <c r="H2" s="2161"/>
      <c r="I2" s="2161"/>
      <c r="J2" s="2161"/>
      <c r="K2" s="2161"/>
      <c r="L2" s="2161"/>
      <c r="M2" s="2161"/>
      <c r="N2" s="2161"/>
      <c r="O2" s="2161"/>
      <c r="P2" s="2161"/>
      <c r="Q2" s="2161"/>
      <c r="R2" s="2161"/>
      <c r="S2" s="2161"/>
      <c r="T2" s="2161"/>
      <c r="U2" s="2161"/>
      <c r="V2" s="2161"/>
      <c r="W2" s="2161"/>
      <c r="X2" s="2161"/>
      <c r="Y2" s="2161"/>
      <c r="Z2" s="2161"/>
      <c r="AA2" s="2161"/>
      <c r="AB2" s="2161"/>
      <c r="AC2" s="2161"/>
      <c r="AD2" s="2161"/>
      <c r="AE2" s="2161"/>
      <c r="AF2" s="2161"/>
      <c r="AG2" s="2161"/>
      <c r="AH2" s="2161"/>
      <c r="AI2" s="2162"/>
      <c r="AJ2" s="1038"/>
      <c r="AK2" s="222"/>
      <c r="AL2" s="2283"/>
      <c r="AM2" s="2284"/>
      <c r="AN2" s="212" t="s">
        <v>1983</v>
      </c>
      <c r="AO2" s="212"/>
      <c r="AP2" s="212"/>
      <c r="AQ2" s="212"/>
      <c r="AR2" s="212"/>
      <c r="AS2" s="212"/>
      <c r="AT2" s="212"/>
      <c r="AU2" s="212"/>
      <c r="AV2" s="212"/>
      <c r="AW2" s="212"/>
      <c r="AX2" s="212"/>
      <c r="AY2" s="212"/>
      <c r="AZ2" s="212"/>
      <c r="BA2" s="212"/>
      <c r="BB2" s="213"/>
      <c r="BC2" s="1000"/>
      <c r="BD2" s="2232">
        <f>'1'!F12</f>
        <v>1</v>
      </c>
      <c r="BE2" s="2233"/>
      <c r="BF2" s="2287"/>
      <c r="BG2" s="2232" t="s">
        <v>195</v>
      </c>
      <c r="BH2" s="2233"/>
      <c r="BI2" s="2234"/>
      <c r="BJ2" s="214" t="s">
        <v>1984</v>
      </c>
      <c r="BK2" s="215"/>
      <c r="BL2" s="216"/>
      <c r="BM2" s="216"/>
      <c r="BN2" s="216"/>
      <c r="BO2" s="216"/>
      <c r="BP2" s="216"/>
      <c r="BQ2" s="216"/>
      <c r="BR2" s="216"/>
      <c r="BS2" s="216"/>
      <c r="BT2" s="216"/>
      <c r="BU2" s="217"/>
      <c r="BV2" s="217"/>
      <c r="BW2" s="217"/>
      <c r="BX2" s="217"/>
      <c r="BY2" s="217"/>
      <c r="BZ2" s="217"/>
      <c r="CA2" s="217"/>
      <c r="CB2" s="217"/>
      <c r="CC2" s="217"/>
      <c r="CD2" s="217"/>
      <c r="CE2" s="218"/>
      <c r="CG2" s="2309"/>
      <c r="CH2" s="2310"/>
      <c r="CI2" s="2310"/>
      <c r="CJ2" s="2310"/>
      <c r="CK2" s="2310"/>
      <c r="CL2" s="2310"/>
      <c r="CM2" s="2310"/>
      <c r="CN2" s="2310"/>
      <c r="CO2" s="2310"/>
      <c r="CP2" s="2310"/>
      <c r="CQ2" s="2310"/>
      <c r="CR2" s="2310"/>
      <c r="CS2" s="2310"/>
      <c r="CT2" s="2310"/>
      <c r="CU2" s="2310"/>
      <c r="CV2" s="2310"/>
      <c r="CW2" s="2310"/>
      <c r="CX2" s="2310"/>
      <c r="CY2" s="2310"/>
      <c r="CZ2" s="2310"/>
      <c r="DA2" s="2311"/>
      <c r="DB2" s="1048"/>
      <c r="DC2" s="1048"/>
      <c r="DD2" s="206"/>
      <c r="DE2" s="206"/>
      <c r="DF2" s="206"/>
      <c r="DG2" s="206"/>
      <c r="DH2" s="206"/>
      <c r="DI2" s="206"/>
      <c r="DJ2" s="206"/>
      <c r="DK2" s="206"/>
      <c r="DL2" s="206"/>
      <c r="DM2" s="206"/>
      <c r="DN2" s="206"/>
      <c r="DO2" s="206"/>
      <c r="DP2" s="206"/>
      <c r="DQ2" s="206"/>
      <c r="DR2" s="51"/>
      <c r="DS2" s="51"/>
      <c r="DT2" s="1594"/>
      <c r="DU2" s="1594"/>
      <c r="DV2" s="1594"/>
      <c r="DW2" s="1594"/>
      <c r="DX2" s="1594"/>
      <c r="DY2" s="1594"/>
      <c r="DZ2" s="1594"/>
      <c r="EA2" s="1594"/>
      <c r="EB2" s="1594"/>
      <c r="EC2" s="1594"/>
      <c r="ED2" s="1594"/>
      <c r="EE2" s="1594"/>
      <c r="EF2" s="1594"/>
      <c r="EG2" s="1594"/>
      <c r="EH2" s="1594"/>
      <c r="EI2" s="1594"/>
      <c r="EJ2" s="1594"/>
      <c r="EK2" s="51"/>
      <c r="EL2" s="51"/>
      <c r="EM2" s="51"/>
      <c r="EN2" s="51"/>
      <c r="EO2" s="51"/>
      <c r="EP2" s="51"/>
      <c r="EQ2" s="51"/>
      <c r="ER2" s="51"/>
      <c r="ES2" s="51"/>
      <c r="ET2" s="51"/>
      <c r="EU2" s="51"/>
      <c r="EV2" s="51"/>
      <c r="EW2" s="51"/>
      <c r="EX2" s="51"/>
      <c r="EY2" s="51"/>
      <c r="EZ2" s="51"/>
      <c r="FA2" s="51"/>
      <c r="FB2" s="51"/>
      <c r="FC2" s="51"/>
      <c r="FD2" s="51"/>
      <c r="FE2" s="51"/>
      <c r="FL2" s="1063" t="s">
        <v>421</v>
      </c>
      <c r="FM2" s="1064"/>
      <c r="FN2" s="1063" t="s">
        <v>1005</v>
      </c>
      <c r="FO2" s="1064"/>
      <c r="FP2" s="1163" t="s">
        <v>2430</v>
      </c>
      <c r="FQ2" s="240" t="str">
        <f>IF(自己評価書表紙!A58="■",1,"")</f>
        <v/>
      </c>
    </row>
    <row r="3" spans="1:173" ht="11.1" customHeight="1">
      <c r="A3" s="2248"/>
      <c r="B3" s="207" t="s">
        <v>1981</v>
      </c>
      <c r="C3" s="208"/>
      <c r="D3" s="209"/>
      <c r="E3" s="209"/>
      <c r="F3" s="210"/>
      <c r="G3" s="2163" t="str">
        <f>申請書!V169</f>
        <v/>
      </c>
      <c r="H3" s="2164"/>
      <c r="I3" s="2164"/>
      <c r="J3" s="2164"/>
      <c r="K3" s="2164"/>
      <c r="L3" s="2164"/>
      <c r="M3" s="2165"/>
      <c r="N3" s="1039" t="s">
        <v>2226</v>
      </c>
      <c r="O3" s="255"/>
      <c r="P3" s="255"/>
      <c r="Q3" s="210"/>
      <c r="R3" s="2163" t="str">
        <f>申請書!V172</f>
        <v/>
      </c>
      <c r="S3" s="2164"/>
      <c r="T3" s="2164"/>
      <c r="U3" s="2164"/>
      <c r="V3" s="2164"/>
      <c r="W3" s="2164"/>
      <c r="X3" s="2165"/>
      <c r="Y3" s="1039" t="s">
        <v>1982</v>
      </c>
      <c r="Z3" s="255"/>
      <c r="AA3" s="255"/>
      <c r="AB3" s="256"/>
      <c r="AC3" s="2166">
        <f>申請書!B174</f>
        <v>0</v>
      </c>
      <c r="AD3" s="2167"/>
      <c r="AE3" s="2167"/>
      <c r="AF3" s="2167"/>
      <c r="AG3" s="2167"/>
      <c r="AH3" s="2167"/>
      <c r="AI3" s="2168"/>
      <c r="AJ3" s="1038"/>
      <c r="AK3" s="222"/>
      <c r="AL3" s="2283"/>
      <c r="AM3" s="2284"/>
      <c r="AN3" s="219" t="s">
        <v>1988</v>
      </c>
      <c r="AO3" s="219"/>
      <c r="AP3" s="219"/>
      <c r="AQ3" s="219"/>
      <c r="AR3" s="219"/>
      <c r="AS3" s="219"/>
      <c r="AT3" s="219"/>
      <c r="AU3" s="219"/>
      <c r="AV3" s="219"/>
      <c r="AW3" s="219"/>
      <c r="AX3" s="219"/>
      <c r="AY3" s="220"/>
      <c r="AZ3" s="220"/>
      <c r="BA3" s="220"/>
      <c r="BB3" s="221"/>
      <c r="BC3" s="1001"/>
      <c r="BD3" s="2235" t="str">
        <f>'1'!F19</f>
        <v>-</v>
      </c>
      <c r="BE3" s="2236"/>
      <c r="BF3" s="2236"/>
      <c r="BG3" s="2235" t="s">
        <v>195</v>
      </c>
      <c r="BH3" s="2236"/>
      <c r="BI3" s="2237"/>
      <c r="BJ3" s="2229" t="str">
        <f>IF(BY3="","□","■")</f>
        <v>□</v>
      </c>
      <c r="BK3" s="2230"/>
      <c r="BL3" s="222" t="s">
        <v>1989</v>
      </c>
      <c r="BM3" s="222"/>
      <c r="BX3" s="1011" t="s">
        <v>197</v>
      </c>
      <c r="BY3" s="2291" t="str">
        <f>IF('1'!Y63="","",'1'!AS86)</f>
        <v/>
      </c>
      <c r="BZ3" s="2291"/>
      <c r="CA3" s="2291"/>
      <c r="CB3" s="2291"/>
      <c r="CC3" s="2291"/>
      <c r="CD3" s="2291"/>
      <c r="CE3" s="223" t="s">
        <v>198</v>
      </c>
      <c r="CF3" s="222"/>
      <c r="CG3" s="2309"/>
      <c r="CH3" s="2310"/>
      <c r="CI3" s="2310"/>
      <c r="CJ3" s="2310"/>
      <c r="CK3" s="2310"/>
      <c r="CL3" s="2310"/>
      <c r="CM3" s="2310"/>
      <c r="CN3" s="2310"/>
      <c r="CO3" s="2310"/>
      <c r="CP3" s="2310"/>
      <c r="CQ3" s="2310"/>
      <c r="CR3" s="2310"/>
      <c r="CS3" s="2310"/>
      <c r="CT3" s="2310"/>
      <c r="CU3" s="2310"/>
      <c r="CV3" s="2310"/>
      <c r="CW3" s="2310"/>
      <c r="CX3" s="2310"/>
      <c r="CY3" s="2310"/>
      <c r="CZ3" s="2310"/>
      <c r="DA3" s="2311"/>
      <c r="DB3" s="1048"/>
      <c r="DC3" s="1048"/>
      <c r="DD3" s="206"/>
      <c r="DE3" s="206"/>
      <c r="DF3" s="206"/>
      <c r="DG3" s="206"/>
      <c r="DH3" s="206"/>
      <c r="DI3" s="206"/>
      <c r="DJ3" s="206"/>
      <c r="DK3" s="206"/>
      <c r="DL3" s="206"/>
      <c r="DM3" s="206"/>
      <c r="DN3" s="206"/>
      <c r="DO3" s="206"/>
      <c r="DP3" s="206"/>
      <c r="DQ3" s="206"/>
      <c r="DR3" s="51"/>
      <c r="DS3" s="51"/>
      <c r="DT3" s="1594"/>
      <c r="DU3" s="1594"/>
      <c r="DV3" s="1594"/>
      <c r="DW3" s="1594"/>
      <c r="DX3" s="1594"/>
      <c r="DY3" s="1594"/>
      <c r="DZ3" s="1594"/>
      <c r="EA3" s="1594"/>
      <c r="EB3" s="1594"/>
      <c r="EC3" s="1594"/>
      <c r="ED3" s="1594"/>
      <c r="EE3" s="1594"/>
      <c r="EF3" s="1594"/>
      <c r="EG3" s="1594"/>
      <c r="EH3" s="1594"/>
      <c r="EI3" s="1594"/>
      <c r="EJ3" s="1594"/>
      <c r="EK3" s="224"/>
      <c r="EL3" s="224"/>
      <c r="EM3" s="224"/>
      <c r="EN3" s="224"/>
      <c r="EO3" s="224"/>
      <c r="EP3" s="224"/>
      <c r="EQ3" s="224"/>
      <c r="ER3" s="224"/>
      <c r="ES3" s="224"/>
      <c r="ET3" s="224"/>
      <c r="EU3" s="224"/>
      <c r="EV3" s="224"/>
      <c r="EW3" s="224"/>
      <c r="EX3" s="224"/>
      <c r="EY3" s="224"/>
      <c r="EZ3" s="224"/>
      <c r="FA3" s="224"/>
      <c r="FB3" s="224"/>
      <c r="FC3" s="224"/>
      <c r="FD3" s="224"/>
      <c r="FE3" s="224"/>
      <c r="FL3" s="1163" t="s">
        <v>2414</v>
      </c>
      <c r="FM3" s="240" t="str">
        <f>IF(自己評価書表紙!A15="■",1,"")</f>
        <v/>
      </c>
      <c r="FN3" s="1063" t="s">
        <v>2424</v>
      </c>
      <c r="FO3" s="1064"/>
      <c r="FP3" s="1163" t="s">
        <v>2547</v>
      </c>
      <c r="FQ3" s="240" t="str">
        <f>IF(自己評価書表紙!A59="■",1,"")</f>
        <v/>
      </c>
    </row>
    <row r="4" spans="1:173" ht="10.5" customHeight="1">
      <c r="A4" s="2248"/>
      <c r="B4" s="207" t="s">
        <v>1985</v>
      </c>
      <c r="C4" s="208"/>
      <c r="D4" s="209"/>
      <c r="E4" s="209"/>
      <c r="F4" s="210"/>
      <c r="G4" s="2251" t="s">
        <v>1093</v>
      </c>
      <c r="H4" s="2252"/>
      <c r="I4" s="2252"/>
      <c r="J4" s="2252"/>
      <c r="K4" s="2252"/>
      <c r="L4" s="2252"/>
      <c r="M4" s="2253"/>
      <c r="N4" s="211" t="s">
        <v>1986</v>
      </c>
      <c r="O4" s="209"/>
      <c r="P4" s="209"/>
      <c r="Q4" s="210"/>
      <c r="R4" s="2166">
        <f>申請書!B178</f>
        <v>0</v>
      </c>
      <c r="S4" s="2167"/>
      <c r="T4" s="2167"/>
      <c r="U4" s="2167"/>
      <c r="V4" s="2167"/>
      <c r="W4" s="2167"/>
      <c r="X4" s="2169"/>
      <c r="Y4" s="211" t="s">
        <v>1987</v>
      </c>
      <c r="Z4" s="209"/>
      <c r="AA4" s="209"/>
      <c r="AB4" s="210"/>
      <c r="AC4" s="2166">
        <f>申請書!B180</f>
        <v>0</v>
      </c>
      <c r="AD4" s="2167"/>
      <c r="AE4" s="2167"/>
      <c r="AF4" s="2167"/>
      <c r="AG4" s="2167"/>
      <c r="AH4" s="2167"/>
      <c r="AI4" s="2168"/>
      <c r="AJ4" s="1038"/>
      <c r="AK4" s="222"/>
      <c r="AL4" s="2283"/>
      <c r="AM4" s="2284"/>
      <c r="AN4" s="219" t="s">
        <v>2219</v>
      </c>
      <c r="AO4" s="219"/>
      <c r="AP4" s="219"/>
      <c r="AQ4" s="219"/>
      <c r="AR4" s="219"/>
      <c r="AS4" s="219"/>
      <c r="AT4" s="219"/>
      <c r="AU4" s="219"/>
      <c r="AV4" s="219"/>
      <c r="AW4" s="219"/>
      <c r="AX4" s="219"/>
      <c r="BA4" s="1002" t="s">
        <v>1107</v>
      </c>
      <c r="BB4" s="220" t="s">
        <v>1856</v>
      </c>
      <c r="BC4" s="220"/>
      <c r="BD4" s="225"/>
      <c r="BE4" s="225"/>
      <c r="BF4" s="1002" t="s">
        <v>192</v>
      </c>
      <c r="BG4" s="1003" t="s">
        <v>1763</v>
      </c>
      <c r="BH4" s="225"/>
      <c r="BI4" s="226"/>
      <c r="BJ4" s="2229" t="str">
        <f>IF(BY4="","□","■")</f>
        <v>□</v>
      </c>
      <c r="BK4" s="2230"/>
      <c r="BL4" s="222" t="s">
        <v>1993</v>
      </c>
      <c r="BM4" s="222"/>
      <c r="BX4" s="1011" t="s">
        <v>197</v>
      </c>
      <c r="BY4" s="2238" t="str">
        <f>IF('1'!Y64="","",'1'!AS87)</f>
        <v/>
      </c>
      <c r="BZ4" s="2238"/>
      <c r="CA4" s="2238"/>
      <c r="CB4" s="2238"/>
      <c r="CC4" s="2238"/>
      <c r="CD4" s="2238"/>
      <c r="CE4" s="223" t="s">
        <v>198</v>
      </c>
      <c r="CF4" s="222"/>
      <c r="CG4" s="2312" t="s">
        <v>1994</v>
      </c>
      <c r="CH4" s="2310"/>
      <c r="CI4" s="2310"/>
      <c r="CJ4" s="2310"/>
      <c r="CK4" s="2310"/>
      <c r="CL4" s="2310"/>
      <c r="CM4" s="2310"/>
      <c r="CN4" s="2310"/>
      <c r="CO4" s="2310"/>
      <c r="CP4" s="2310"/>
      <c r="CQ4" s="2310"/>
      <c r="CR4" s="2310"/>
      <c r="CS4" s="2310"/>
      <c r="CT4" s="2310"/>
      <c r="CU4" s="2310"/>
      <c r="CV4" s="2310"/>
      <c r="CW4" s="2310"/>
      <c r="CX4" s="2310"/>
      <c r="CY4" s="2310"/>
      <c r="CZ4" s="2310"/>
      <c r="DA4" s="2311"/>
      <c r="DB4" s="1049"/>
      <c r="DC4" s="1049"/>
      <c r="DD4" s="206"/>
      <c r="DE4" s="206"/>
      <c r="DF4" s="206"/>
      <c r="DG4" s="206"/>
      <c r="DH4" s="206"/>
      <c r="DI4" s="206"/>
      <c r="DJ4" s="206"/>
      <c r="DK4" s="206"/>
      <c r="DL4" s="206"/>
      <c r="DM4" s="206"/>
      <c r="DN4" s="206"/>
      <c r="DO4" s="206"/>
      <c r="DP4" s="206"/>
      <c r="DQ4" s="206"/>
      <c r="DR4" s="51"/>
      <c r="DS4" s="51"/>
      <c r="DT4" s="1594"/>
      <c r="DU4" s="1594"/>
      <c r="DV4" s="1594"/>
      <c r="DW4" s="1594"/>
      <c r="DX4" s="1594"/>
      <c r="DY4" s="1594"/>
      <c r="DZ4" s="1594"/>
      <c r="EA4" s="1594"/>
      <c r="EB4" s="1594"/>
      <c r="EC4" s="1594"/>
      <c r="ED4" s="1594"/>
      <c r="EE4" s="1594"/>
      <c r="EF4" s="1594"/>
      <c r="EG4" s="1594"/>
      <c r="EH4" s="1594"/>
      <c r="EI4" s="1594"/>
      <c r="EJ4" s="1594"/>
      <c r="EK4" s="224"/>
      <c r="EL4" s="224"/>
      <c r="EM4" s="224"/>
      <c r="EN4" s="224"/>
      <c r="EO4" s="224"/>
      <c r="EP4" s="224"/>
      <c r="EQ4" s="224"/>
      <c r="ER4" s="224"/>
      <c r="ES4" s="224"/>
      <c r="ET4" s="224"/>
      <c r="EU4" s="224"/>
      <c r="EV4" s="224"/>
      <c r="EW4" s="224"/>
      <c r="EX4" s="224"/>
      <c r="EY4" s="224"/>
      <c r="EZ4" s="224"/>
      <c r="FA4" s="224"/>
      <c r="FB4" s="224"/>
      <c r="FC4" s="224"/>
      <c r="FD4" s="224"/>
      <c r="FE4" s="224"/>
      <c r="FL4" s="1063" t="s">
        <v>2415</v>
      </c>
      <c r="FM4" s="1064"/>
      <c r="FN4" s="1063" t="s">
        <v>2425</v>
      </c>
      <c r="FO4" s="1064"/>
      <c r="FP4" s="1163" t="s">
        <v>2431</v>
      </c>
      <c r="FQ4" s="240" t="str">
        <f>IF(自己評価書表紙!A60="■",1,"")</f>
        <v/>
      </c>
    </row>
    <row r="5" spans="1:173" ht="11.1" customHeight="1">
      <c r="A5" s="2248"/>
      <c r="B5" s="207" t="s">
        <v>1990</v>
      </c>
      <c r="C5" s="208"/>
      <c r="D5" s="209"/>
      <c r="E5" s="209"/>
      <c r="F5" s="210"/>
      <c r="G5" s="2045" t="s">
        <v>1991</v>
      </c>
      <c r="H5" s="2046"/>
      <c r="I5" s="2046"/>
      <c r="J5" s="2269">
        <f>申請書!F182</f>
        <v>0</v>
      </c>
      <c r="K5" s="2269"/>
      <c r="L5" s="2269"/>
      <c r="M5" s="2269"/>
      <c r="N5" s="2046" t="s">
        <v>1992</v>
      </c>
      <c r="O5" s="2046"/>
      <c r="P5" s="2046"/>
      <c r="Q5" s="2046"/>
      <c r="R5" s="2269">
        <f>申請書!F183</f>
        <v>0</v>
      </c>
      <c r="S5" s="2269"/>
      <c r="T5" s="2269"/>
      <c r="U5" s="2269"/>
      <c r="V5" s="225"/>
      <c r="W5" s="225"/>
      <c r="X5" s="225"/>
      <c r="Y5" s="225"/>
      <c r="Z5" s="225"/>
      <c r="AA5" s="225"/>
      <c r="AB5" s="225"/>
      <c r="AC5" s="225"/>
      <c r="AD5" s="225"/>
      <c r="AE5" s="225"/>
      <c r="AF5" s="225"/>
      <c r="AG5" s="225"/>
      <c r="AH5" s="225"/>
      <c r="AI5" s="226"/>
      <c r="AJ5" s="1038"/>
      <c r="AK5" s="222"/>
      <c r="AL5" s="2283"/>
      <c r="AM5" s="2284"/>
      <c r="AN5" s="219" t="s">
        <v>2001</v>
      </c>
      <c r="AO5" s="219"/>
      <c r="AP5" s="219"/>
      <c r="AQ5" s="219"/>
      <c r="AR5" s="219"/>
      <c r="AS5" s="219"/>
      <c r="AT5" s="219"/>
      <c r="AU5" s="219"/>
      <c r="AV5" s="219"/>
      <c r="AW5" s="219"/>
      <c r="AX5" s="219"/>
      <c r="AY5" s="220"/>
      <c r="AZ5" s="220"/>
      <c r="BA5" s="220"/>
      <c r="BB5" s="229"/>
      <c r="BC5" s="1004"/>
      <c r="BD5" s="2292" t="str">
        <f>'1'!F33</f>
        <v>-</v>
      </c>
      <c r="BE5" s="2293"/>
      <c r="BF5" s="2293"/>
      <c r="BG5" s="2235" t="s">
        <v>195</v>
      </c>
      <c r="BH5" s="2236"/>
      <c r="BI5" s="2237"/>
      <c r="BJ5" s="1042"/>
      <c r="BK5" s="270"/>
      <c r="BL5" s="222"/>
      <c r="BM5" s="222"/>
      <c r="CE5" s="223"/>
      <c r="CG5" s="2313" t="s">
        <v>2003</v>
      </c>
      <c r="CH5" s="2310"/>
      <c r="CI5" s="2310"/>
      <c r="CJ5" s="2310"/>
      <c r="CK5" s="2310"/>
      <c r="CL5" s="2310"/>
      <c r="CM5" s="2310"/>
      <c r="CN5" s="2310"/>
      <c r="CO5" s="2310"/>
      <c r="CP5" s="2310"/>
      <c r="CQ5" s="2310"/>
      <c r="CR5" s="2310"/>
      <c r="CS5" s="2310"/>
      <c r="CT5" s="2310"/>
      <c r="CU5" s="2310"/>
      <c r="CV5" s="2310"/>
      <c r="CW5" s="2310"/>
      <c r="CX5" s="2310"/>
      <c r="CY5" s="2310"/>
      <c r="CZ5" s="2310"/>
      <c r="DA5" s="2311"/>
      <c r="DB5" s="1050"/>
      <c r="DC5" s="1050"/>
      <c r="DD5" s="232"/>
      <c r="DE5" s="232"/>
      <c r="DF5" s="232"/>
      <c r="DG5" s="232"/>
      <c r="DH5" s="232"/>
      <c r="DI5" s="232"/>
      <c r="DJ5" s="232"/>
      <c r="DK5" s="232"/>
      <c r="DL5" s="232"/>
      <c r="DM5" s="232"/>
      <c r="DN5" s="232"/>
      <c r="DO5" s="232"/>
      <c r="DP5" s="232"/>
      <c r="DQ5" s="232"/>
      <c r="DR5" s="232"/>
      <c r="DS5" s="232"/>
      <c r="DT5" s="232"/>
      <c r="DU5" s="232"/>
      <c r="DV5" s="232"/>
      <c r="DW5" s="233"/>
      <c r="EE5" s="233"/>
      <c r="EI5" s="224"/>
      <c r="EJ5" s="224"/>
      <c r="EK5" s="224"/>
      <c r="EL5" s="224"/>
      <c r="EM5" s="224"/>
      <c r="EN5" s="224"/>
      <c r="EO5" s="224"/>
      <c r="EP5" s="224"/>
      <c r="EQ5" s="224"/>
      <c r="ER5" s="224"/>
      <c r="ES5" s="224"/>
      <c r="ET5" s="224"/>
      <c r="EU5" s="69"/>
      <c r="EV5" s="70"/>
      <c r="EW5" s="224"/>
      <c r="EX5" s="224"/>
      <c r="EY5" s="224"/>
      <c r="EZ5" s="224"/>
      <c r="FA5" s="224"/>
      <c r="FB5" s="224"/>
      <c r="FC5" s="224"/>
      <c r="FD5" s="224"/>
      <c r="FE5" s="224"/>
      <c r="FL5" s="1163" t="s">
        <v>2416</v>
      </c>
      <c r="FM5" s="240" t="str">
        <f>IF(自己評価書表紙!A17="■",1,"")</f>
        <v/>
      </c>
      <c r="FN5" s="1163" t="s">
        <v>2426</v>
      </c>
      <c r="FO5" s="240" t="str">
        <f>IF(自己評価書表紙!A38="■",1,"")</f>
        <v/>
      </c>
      <c r="FP5" s="1163" t="s">
        <v>2432</v>
      </c>
      <c r="FQ5" s="240" t="str">
        <f>IF(自己評価書表紙!A61="■",1,"")</f>
        <v/>
      </c>
    </row>
    <row r="6" spans="1:173" ht="11.1" customHeight="1">
      <c r="A6" s="2248"/>
      <c r="B6" s="207" t="s">
        <v>1995</v>
      </c>
      <c r="C6" s="208"/>
      <c r="D6" s="209"/>
      <c r="E6" s="209"/>
      <c r="F6" s="210"/>
      <c r="G6" s="2045" t="s">
        <v>1996</v>
      </c>
      <c r="H6" s="2046"/>
      <c r="I6" s="2046"/>
      <c r="J6" s="2270">
        <f>申請書!F186</f>
        <v>0</v>
      </c>
      <c r="K6" s="2270"/>
      <c r="L6" s="2270"/>
      <c r="M6" s="2270"/>
      <c r="N6" s="2046" t="s">
        <v>1997</v>
      </c>
      <c r="O6" s="2046"/>
      <c r="P6" s="2046"/>
      <c r="Q6" s="2046"/>
      <c r="R6" s="2270">
        <f>申請書!F187</f>
        <v>0</v>
      </c>
      <c r="S6" s="2270"/>
      <c r="T6" s="2270"/>
      <c r="U6" s="2270"/>
      <c r="V6" s="1040"/>
      <c r="W6" s="211" t="s">
        <v>1998</v>
      </c>
      <c r="X6" s="227"/>
      <c r="Y6" s="228"/>
      <c r="Z6" s="2045" t="s">
        <v>1999</v>
      </c>
      <c r="AA6" s="2046"/>
      <c r="AB6" s="2271">
        <f>申請書!G188</f>
        <v>0</v>
      </c>
      <c r="AC6" s="2271"/>
      <c r="AD6" s="225" t="s">
        <v>1100</v>
      </c>
      <c r="AE6" s="2046" t="s">
        <v>2000</v>
      </c>
      <c r="AF6" s="2046"/>
      <c r="AG6" s="2297">
        <f>申請書!G189</f>
        <v>0</v>
      </c>
      <c r="AH6" s="2298"/>
      <c r="AI6" s="226" t="s">
        <v>1100</v>
      </c>
      <c r="AJ6" s="1038"/>
      <c r="AK6" s="222"/>
      <c r="AL6" s="2283"/>
      <c r="AM6" s="2284"/>
      <c r="AN6" s="219" t="s">
        <v>2005</v>
      </c>
      <c r="AO6" s="219"/>
      <c r="AP6" s="219"/>
      <c r="AQ6" s="219"/>
      <c r="AR6" s="219"/>
      <c r="AS6" s="219"/>
      <c r="AT6" s="219"/>
      <c r="AU6" s="219"/>
      <c r="AV6" s="219"/>
      <c r="AW6" s="219"/>
      <c r="AX6" s="219"/>
      <c r="AY6" s="222"/>
      <c r="AZ6" s="222"/>
      <c r="BA6" s="222"/>
      <c r="BB6" s="241"/>
      <c r="BC6" s="1005"/>
      <c r="BD6" s="2288" t="str">
        <f>IF('1'!F41="なし","-",'1'!F41)</f>
        <v>-</v>
      </c>
      <c r="BE6" s="2289"/>
      <c r="BF6" s="2289"/>
      <c r="BG6" s="2288" t="s">
        <v>66</v>
      </c>
      <c r="BH6" s="2289"/>
      <c r="BI6" s="2290"/>
      <c r="BJ6" s="2229" t="str">
        <f>IF(BY6="","□","■")</f>
        <v>□</v>
      </c>
      <c r="BK6" s="2230"/>
      <c r="BL6" s="222" t="s">
        <v>2220</v>
      </c>
      <c r="BM6" s="222"/>
      <c r="BX6" s="1011" t="s">
        <v>197</v>
      </c>
      <c r="BY6" s="2238" t="str">
        <f>IF('1'!AB65="","",'1'!AT86)</f>
        <v/>
      </c>
      <c r="BZ6" s="2238"/>
      <c r="CA6" s="2238"/>
      <c r="CB6" s="2238"/>
      <c r="CC6" s="2238"/>
      <c r="CD6" s="2238"/>
      <c r="CE6" s="223" t="s">
        <v>198</v>
      </c>
      <c r="CF6" s="1036"/>
      <c r="CG6" s="242" t="s">
        <v>2396</v>
      </c>
      <c r="CH6" s="243" t="s">
        <v>2007</v>
      </c>
      <c r="CI6" s="230" t="s">
        <v>2008</v>
      </c>
      <c r="CK6" s="230"/>
      <c r="CL6" s="230"/>
      <c r="CM6" s="230"/>
      <c r="CN6" s="230"/>
      <c r="CO6" s="230"/>
      <c r="CP6" s="230"/>
      <c r="CQ6" s="230"/>
      <c r="CR6" s="230"/>
      <c r="CS6" s="230"/>
      <c r="CT6" s="230"/>
      <c r="CU6" s="230"/>
      <c r="CV6" s="230"/>
      <c r="CW6" s="230"/>
      <c r="CX6" s="230"/>
      <c r="CY6" s="230"/>
      <c r="CZ6" s="230"/>
      <c r="DA6" s="244"/>
      <c r="DD6" s="232"/>
      <c r="DE6" s="232"/>
      <c r="DF6" s="232"/>
      <c r="DG6" s="232"/>
      <c r="DH6" s="232"/>
      <c r="DI6" s="232"/>
      <c r="DJ6" s="232"/>
      <c r="DK6" s="232"/>
      <c r="DL6" s="232"/>
      <c r="DM6" s="232"/>
      <c r="DN6" s="232"/>
      <c r="DO6" s="232"/>
      <c r="DP6" s="232"/>
      <c r="DQ6" s="232"/>
      <c r="DR6" s="232"/>
      <c r="DS6" s="232"/>
      <c r="DT6" s="232"/>
      <c r="DU6" s="232"/>
      <c r="DV6" s="232"/>
      <c r="DW6" s="233"/>
      <c r="EE6" s="233"/>
      <c r="EI6" s="245"/>
      <c r="EJ6" s="245"/>
      <c r="EK6" s="245"/>
      <c r="EL6" s="245"/>
      <c r="EM6" s="245"/>
      <c r="EN6" s="245"/>
      <c r="EO6" s="245"/>
      <c r="EP6" s="245"/>
      <c r="EQ6" s="245"/>
      <c r="ER6" s="245"/>
      <c r="ES6" s="245"/>
      <c r="ET6" s="245"/>
      <c r="EU6" s="69"/>
      <c r="EV6" s="70"/>
      <c r="EW6" s="245"/>
      <c r="EX6" s="245"/>
      <c r="EY6" s="245"/>
      <c r="EZ6" s="245"/>
      <c r="FA6" s="245"/>
      <c r="FB6" s="245"/>
      <c r="FC6" s="245"/>
      <c r="FD6" s="245"/>
      <c r="FE6" s="245"/>
      <c r="FL6" s="1163" t="s">
        <v>2417</v>
      </c>
      <c r="FM6" s="240" t="str">
        <f>IF(自己評価書表紙!A18="■",1,"")</f>
        <v/>
      </c>
    </row>
    <row r="7" spans="1:173" ht="11.1" customHeight="1">
      <c r="A7" s="2248"/>
      <c r="B7" s="1041" t="s">
        <v>481</v>
      </c>
      <c r="C7" s="234"/>
      <c r="D7" s="235"/>
      <c r="E7" s="235"/>
      <c r="F7" s="236"/>
      <c r="G7" s="2254" t="str">
        <f>申請書!F190&amp;"造"</f>
        <v>鉄骨造</v>
      </c>
      <c r="H7" s="2255"/>
      <c r="I7" s="2255"/>
      <c r="J7" s="2255"/>
      <c r="K7" s="2255"/>
      <c r="L7" s="2255"/>
      <c r="M7" s="2255"/>
      <c r="N7" s="2256"/>
      <c r="O7" s="2254" t="str">
        <f>申請書!N190</f>
        <v>-</v>
      </c>
      <c r="P7" s="2255"/>
      <c r="Q7" s="2255"/>
      <c r="R7" s="2255"/>
      <c r="S7" s="2255"/>
      <c r="T7" s="2255"/>
      <c r="U7" s="2255"/>
      <c r="V7" s="2256"/>
      <c r="W7" s="237" t="s">
        <v>2004</v>
      </c>
      <c r="X7" s="238"/>
      <c r="Y7" s="239"/>
      <c r="Z7" s="2254" t="s">
        <v>2398</v>
      </c>
      <c r="AA7" s="2255"/>
      <c r="AB7" s="2255"/>
      <c r="AC7" s="2255"/>
      <c r="AD7" s="2255"/>
      <c r="AE7" s="2255"/>
      <c r="AF7" s="2255"/>
      <c r="AG7" s="2255"/>
      <c r="AH7" s="2255"/>
      <c r="AI7" s="2299"/>
      <c r="AJ7" s="1038"/>
      <c r="AK7" s="259"/>
      <c r="AL7" s="2283"/>
      <c r="AM7" s="2284"/>
      <c r="AN7" s="203" t="s">
        <v>2010</v>
      </c>
      <c r="AO7" s="203"/>
      <c r="AP7" s="203"/>
      <c r="AQ7" s="203"/>
      <c r="AR7" s="203"/>
      <c r="AS7" s="203"/>
      <c r="AT7" s="203"/>
      <c r="AU7" s="203"/>
      <c r="AV7" s="203"/>
      <c r="AW7" s="203"/>
      <c r="AX7" s="203"/>
      <c r="AY7" s="246"/>
      <c r="AZ7" s="246"/>
      <c r="BA7" s="246"/>
      <c r="BB7" s="246"/>
      <c r="BC7" s="246"/>
      <c r="BD7" s="246"/>
      <c r="BE7" s="246"/>
      <c r="BF7" s="246"/>
      <c r="BG7" s="246"/>
      <c r="BH7" s="246"/>
      <c r="BI7" s="246"/>
      <c r="BJ7" s="2229" t="str">
        <f>IF(BY7="","□","■")</f>
        <v>□</v>
      </c>
      <c r="BK7" s="2230"/>
      <c r="BL7" s="222" t="s">
        <v>2221</v>
      </c>
      <c r="BM7" s="222"/>
      <c r="BX7" s="1011" t="s">
        <v>197</v>
      </c>
      <c r="BY7" s="2238" t="str">
        <f>IF('1'!AB66="","",'1'!AT87)</f>
        <v/>
      </c>
      <c r="BZ7" s="2238"/>
      <c r="CA7" s="2238"/>
      <c r="CB7" s="2238"/>
      <c r="CC7" s="2238"/>
      <c r="CD7" s="2238"/>
      <c r="CE7" s="223" t="s">
        <v>198</v>
      </c>
      <c r="CF7" s="222"/>
      <c r="CG7" s="248" t="s">
        <v>2400</v>
      </c>
      <c r="CH7" s="249" t="s">
        <v>2007</v>
      </c>
      <c r="CI7" s="250" t="s">
        <v>2013</v>
      </c>
      <c r="CJ7" s="225"/>
      <c r="CK7" s="250"/>
      <c r="CL7" s="250"/>
      <c r="CM7" s="250"/>
      <c r="CN7" s="250"/>
      <c r="CO7" s="250"/>
      <c r="CP7" s="250"/>
      <c r="CQ7" s="250"/>
      <c r="CR7" s="250"/>
      <c r="CS7" s="250"/>
      <c r="CT7" s="250"/>
      <c r="CU7" s="225"/>
      <c r="CV7" s="225"/>
      <c r="CW7" s="225"/>
      <c r="CX7" s="225"/>
      <c r="CY7" s="225"/>
      <c r="CZ7" s="225"/>
      <c r="DA7" s="226"/>
      <c r="DD7" s="232"/>
      <c r="DE7" s="232"/>
      <c r="DF7" s="232"/>
      <c r="DG7" s="232"/>
      <c r="DH7" s="232"/>
      <c r="DI7" s="232"/>
      <c r="DJ7" s="232"/>
      <c r="DK7" s="232"/>
      <c r="DL7" s="232"/>
      <c r="DM7" s="232"/>
      <c r="DN7" s="232"/>
      <c r="DO7" s="232"/>
      <c r="DP7" s="232"/>
      <c r="DQ7" s="232"/>
      <c r="DR7" s="232"/>
      <c r="DS7" s="232"/>
      <c r="DT7" s="232"/>
      <c r="DU7" s="232"/>
      <c r="DV7" s="232"/>
      <c r="DW7" s="233"/>
      <c r="EE7" s="233"/>
      <c r="EI7" s="245"/>
      <c r="EJ7" s="245"/>
      <c r="EK7" s="245"/>
      <c r="EL7" s="245"/>
      <c r="EM7" s="245"/>
      <c r="EN7" s="245"/>
      <c r="EO7" s="245"/>
      <c r="EP7" s="245"/>
      <c r="EQ7" s="245"/>
      <c r="ER7" s="245"/>
      <c r="ES7" s="245"/>
      <c r="ET7" s="245"/>
      <c r="EU7" s="69"/>
      <c r="EV7" s="70"/>
      <c r="EW7" s="245"/>
      <c r="EX7" s="245"/>
      <c r="EY7" s="245"/>
      <c r="EZ7" s="245"/>
      <c r="FA7" s="245"/>
      <c r="FB7" s="245"/>
      <c r="FC7" s="245"/>
      <c r="FD7" s="245"/>
      <c r="FE7" s="245"/>
      <c r="FL7" s="1063" t="s">
        <v>2418</v>
      </c>
      <c r="FM7" s="1064"/>
      <c r="FN7" s="1163" t="s">
        <v>2548</v>
      </c>
      <c r="FO7" s="240" t="str">
        <f>IF(自己評価書表紙!A40="■",1,"")</f>
        <v/>
      </c>
      <c r="FP7" s="1163" t="s">
        <v>2559</v>
      </c>
      <c r="FQ7" s="240" t="str">
        <f>IF(自己評価書表紙!A53="■",1,"")</f>
        <v/>
      </c>
    </row>
    <row r="8" spans="1:173" ht="11.1" customHeight="1">
      <c r="A8" s="2248"/>
      <c r="B8" s="198" t="s">
        <v>2009</v>
      </c>
      <c r="C8" s="199"/>
      <c r="D8" s="200"/>
      <c r="E8" s="200"/>
      <c r="F8" s="201"/>
      <c r="G8" s="2272">
        <f>申請書!D62</f>
        <v>0</v>
      </c>
      <c r="H8" s="2273"/>
      <c r="I8" s="2273"/>
      <c r="J8" s="2273"/>
      <c r="K8" s="2273"/>
      <c r="L8" s="2273"/>
      <c r="M8" s="2273"/>
      <c r="N8" s="2273"/>
      <c r="O8" s="2273"/>
      <c r="P8" s="2273"/>
      <c r="Q8" s="2273"/>
      <c r="R8" s="2273"/>
      <c r="S8" s="2273"/>
      <c r="T8" s="2273"/>
      <c r="U8" s="2273"/>
      <c r="V8" s="2273"/>
      <c r="W8" s="2273"/>
      <c r="X8" s="2273"/>
      <c r="Y8" s="2273"/>
      <c r="Z8" s="2273"/>
      <c r="AA8" s="2273"/>
      <c r="AB8" s="2273"/>
      <c r="AC8" s="2273"/>
      <c r="AD8" s="2273"/>
      <c r="AE8" s="2273"/>
      <c r="AF8" s="2273"/>
      <c r="AG8" s="2273"/>
      <c r="AH8" s="2273"/>
      <c r="AI8" s="2274"/>
      <c r="AJ8" s="1038"/>
      <c r="AK8" s="222"/>
      <c r="AL8" s="2283"/>
      <c r="AM8" s="2284"/>
      <c r="AN8" s="219" t="s">
        <v>2015</v>
      </c>
      <c r="AO8" s="219"/>
      <c r="AP8" s="219"/>
      <c r="AQ8" s="219"/>
      <c r="AR8" s="219"/>
      <c r="AS8" s="219"/>
      <c r="AT8" s="219"/>
      <c r="AU8" s="219"/>
      <c r="AV8" s="219"/>
      <c r="AW8" s="219"/>
      <c r="AX8" s="219"/>
      <c r="AY8" s="219"/>
      <c r="AZ8" s="219"/>
      <c r="BA8" s="219"/>
      <c r="BB8" s="213"/>
      <c r="BC8" s="213"/>
      <c r="BD8" s="2232" t="str">
        <f>'2'!F6</f>
        <v>-</v>
      </c>
      <c r="BE8" s="2233"/>
      <c r="BF8" s="2233"/>
      <c r="BG8" s="2232" t="s">
        <v>195</v>
      </c>
      <c r="BH8" s="2233"/>
      <c r="BI8" s="2234"/>
      <c r="BJ8" s="2294"/>
      <c r="BK8" s="2295"/>
      <c r="BL8" s="222"/>
      <c r="BS8" s="222"/>
      <c r="BU8" s="222"/>
      <c r="CE8" s="223"/>
      <c r="CG8" s="248" t="s">
        <v>2401</v>
      </c>
      <c r="CH8" s="249" t="s">
        <v>2007</v>
      </c>
      <c r="CI8" s="250" t="s">
        <v>2017</v>
      </c>
      <c r="CJ8" s="225"/>
      <c r="CK8" s="250"/>
      <c r="CL8" s="250"/>
      <c r="CM8" s="250"/>
      <c r="CN8" s="250"/>
      <c r="CO8" s="250"/>
      <c r="CP8" s="250"/>
      <c r="CQ8" s="250"/>
      <c r="CR8" s="250"/>
      <c r="CS8" s="250"/>
      <c r="CT8" s="250"/>
      <c r="CU8" s="225"/>
      <c r="CV8" s="225"/>
      <c r="CW8" s="225"/>
      <c r="CX8" s="225"/>
      <c r="CY8" s="225"/>
      <c r="CZ8" s="225"/>
      <c r="DA8" s="226"/>
      <c r="DD8" s="232"/>
      <c r="DE8" s="232"/>
      <c r="DF8" s="232"/>
      <c r="DG8" s="232"/>
      <c r="DH8" s="232"/>
      <c r="DI8" s="232"/>
      <c r="DJ8" s="232"/>
      <c r="DK8" s="232"/>
      <c r="DL8" s="232"/>
      <c r="DM8" s="232"/>
      <c r="DN8" s="232"/>
      <c r="DO8" s="232"/>
      <c r="DP8" s="232"/>
      <c r="DQ8" s="232"/>
      <c r="DR8" s="232"/>
      <c r="DS8" s="232"/>
      <c r="DT8" s="232"/>
      <c r="DU8" s="232"/>
      <c r="DV8" s="232"/>
      <c r="DW8" s="233"/>
      <c r="EE8" s="233"/>
      <c r="EI8" s="245"/>
      <c r="EJ8" s="245"/>
      <c r="EK8" s="245"/>
      <c r="EL8" s="245"/>
      <c r="EM8" s="245"/>
      <c r="EN8" s="245"/>
      <c r="EO8" s="245"/>
      <c r="EP8" s="245"/>
      <c r="EQ8" s="245"/>
      <c r="ER8" s="245"/>
      <c r="ES8" s="245"/>
      <c r="ET8" s="245"/>
      <c r="EU8" s="69"/>
      <c r="EV8" s="70"/>
      <c r="EW8" s="245"/>
      <c r="EX8" s="245"/>
      <c r="EY8" s="245"/>
      <c r="EZ8" s="245"/>
      <c r="FA8" s="245"/>
      <c r="FB8" s="245"/>
      <c r="FC8" s="245"/>
      <c r="FD8" s="245"/>
      <c r="FE8" s="245"/>
      <c r="FL8" s="1063" t="s">
        <v>2419</v>
      </c>
      <c r="FM8" s="1064"/>
      <c r="FN8" s="1163" t="s">
        <v>2427</v>
      </c>
      <c r="FO8" s="240" t="str">
        <f>IF(自己評価書表紙!A41="■",1,"")</f>
        <v/>
      </c>
      <c r="FP8" s="1163" t="s">
        <v>2549</v>
      </c>
      <c r="FQ8" s="240" t="str">
        <f>IF(自己評価書表紙!A54="■",1,"")</f>
        <v/>
      </c>
    </row>
    <row r="9" spans="1:173" ht="11.1" customHeight="1">
      <c r="A9" s="2248"/>
      <c r="B9" s="207" t="s">
        <v>2014</v>
      </c>
      <c r="C9" s="208"/>
      <c r="D9" s="209"/>
      <c r="E9" s="209"/>
      <c r="F9" s="209"/>
      <c r="G9" s="2275">
        <f>申請書!D64</f>
        <v>0</v>
      </c>
      <c r="H9" s="2276"/>
      <c r="I9" s="2276"/>
      <c r="J9" s="2276"/>
      <c r="K9" s="2276"/>
      <c r="L9" s="2276"/>
      <c r="M9" s="2276"/>
      <c r="N9" s="2276"/>
      <c r="O9" s="2276"/>
      <c r="P9" s="2276"/>
      <c r="Q9" s="2276"/>
      <c r="R9" s="2276"/>
      <c r="S9" s="2276"/>
      <c r="T9" s="2276"/>
      <c r="U9" s="2276"/>
      <c r="V9" s="2276"/>
      <c r="W9" s="2276"/>
      <c r="X9" s="2276"/>
      <c r="Y9" s="2276"/>
      <c r="Z9" s="2276"/>
      <c r="AA9" s="2276"/>
      <c r="AB9" s="2276"/>
      <c r="AC9" s="2276"/>
      <c r="AD9" s="2276"/>
      <c r="AE9" s="2276"/>
      <c r="AF9" s="2276"/>
      <c r="AG9" s="2276"/>
      <c r="AH9" s="2276"/>
      <c r="AI9" s="2277"/>
      <c r="AJ9" s="1038"/>
      <c r="AK9" s="222"/>
      <c r="AL9" s="2283"/>
      <c r="AM9" s="2284"/>
      <c r="AN9" s="222" t="s">
        <v>2019</v>
      </c>
      <c r="AO9" s="222"/>
      <c r="AP9" s="222"/>
      <c r="AQ9" s="222"/>
      <c r="AR9" s="222"/>
      <c r="AS9" s="222"/>
      <c r="AT9" s="222"/>
      <c r="AU9" s="222"/>
      <c r="AV9" s="222"/>
      <c r="AW9" s="222"/>
      <c r="AX9" s="222"/>
      <c r="AY9" s="222"/>
      <c r="AZ9" s="222"/>
      <c r="BA9" s="222"/>
      <c r="BB9" s="251"/>
      <c r="BC9" s="1006"/>
      <c r="BD9" s="2288" t="str">
        <f>'2'!F13</f>
        <v>-</v>
      </c>
      <c r="BE9" s="2289"/>
      <c r="BF9" s="2289"/>
      <c r="BG9" s="2288" t="s">
        <v>195</v>
      </c>
      <c r="BH9" s="2289"/>
      <c r="BI9" s="2290"/>
      <c r="BJ9" s="2296"/>
      <c r="BK9" s="2238"/>
      <c r="BL9" s="222" t="s">
        <v>2002</v>
      </c>
      <c r="BM9" s="222"/>
      <c r="BV9" s="1011" t="s">
        <v>197</v>
      </c>
      <c r="BW9" s="2243" t="str">
        <f>IF('1'!X67="","",'1'!X67)</f>
        <v/>
      </c>
      <c r="BX9" s="2243"/>
      <c r="BY9" s="2243"/>
      <c r="BZ9" s="2243"/>
      <c r="CA9" s="2243"/>
      <c r="CB9" s="2243"/>
      <c r="CC9" s="2243"/>
      <c r="CD9" s="2243"/>
      <c r="CE9" s="223" t="s">
        <v>198</v>
      </c>
      <c r="CF9" s="222"/>
      <c r="CG9" s="248" t="s">
        <v>187</v>
      </c>
      <c r="CH9" s="249" t="s">
        <v>2007</v>
      </c>
      <c r="CI9" s="250" t="s">
        <v>188</v>
      </c>
      <c r="CJ9" s="225"/>
      <c r="CK9" s="250"/>
      <c r="CL9" s="250"/>
      <c r="CM9" s="250"/>
      <c r="CN9" s="250"/>
      <c r="CO9" s="250"/>
      <c r="CP9" s="250"/>
      <c r="CQ9" s="250"/>
      <c r="CR9" s="250"/>
      <c r="CS9" s="250"/>
      <c r="CT9" s="250"/>
      <c r="CU9" s="225"/>
      <c r="CV9" s="225"/>
      <c r="CW9" s="225"/>
      <c r="CX9" s="225"/>
      <c r="CY9" s="225"/>
      <c r="CZ9" s="225"/>
      <c r="DA9" s="226"/>
      <c r="EU9" s="69"/>
      <c r="EV9" s="70"/>
    </row>
    <row r="10" spans="1:173" ht="11.1" customHeight="1">
      <c r="A10" s="2248"/>
      <c r="B10" s="207" t="s">
        <v>2018</v>
      </c>
      <c r="C10" s="208"/>
      <c r="D10" s="209"/>
      <c r="E10" s="209"/>
      <c r="F10" s="209"/>
      <c r="G10" s="2275">
        <f>申請書!D76</f>
        <v>0</v>
      </c>
      <c r="H10" s="2276"/>
      <c r="I10" s="2276"/>
      <c r="J10" s="2276"/>
      <c r="K10" s="2276"/>
      <c r="L10" s="2276"/>
      <c r="M10" s="2276"/>
      <c r="N10" s="2276"/>
      <c r="O10" s="2276"/>
      <c r="P10" s="2276"/>
      <c r="Q10" s="2276"/>
      <c r="R10" s="2276"/>
      <c r="S10" s="2276"/>
      <c r="T10" s="2276"/>
      <c r="U10" s="2276"/>
      <c r="V10" s="2276"/>
      <c r="W10" s="2276"/>
      <c r="X10" s="2276"/>
      <c r="Y10" s="2276"/>
      <c r="Z10" s="2276"/>
      <c r="AA10" s="2300"/>
      <c r="AB10" s="2301">
        <f>申請書!D79</f>
        <v>0</v>
      </c>
      <c r="AC10" s="2302"/>
      <c r="AD10" s="2302"/>
      <c r="AE10" s="2302"/>
      <c r="AF10" s="2302"/>
      <c r="AG10" s="2302"/>
      <c r="AH10" s="2302"/>
      <c r="AI10" s="2303"/>
      <c r="AJ10" s="1038"/>
      <c r="AK10" s="259"/>
      <c r="AL10" s="2283"/>
      <c r="AM10" s="2284"/>
      <c r="AN10" s="203" t="s">
        <v>190</v>
      </c>
      <c r="AO10" s="203"/>
      <c r="AP10" s="203"/>
      <c r="AQ10" s="203"/>
      <c r="AR10" s="203"/>
      <c r="AS10" s="203"/>
      <c r="AT10" s="203"/>
      <c r="AU10" s="203"/>
      <c r="AV10" s="203"/>
      <c r="AW10" s="203"/>
      <c r="AX10" s="203"/>
      <c r="AY10" s="246"/>
      <c r="AZ10" s="246"/>
      <c r="BA10" s="246"/>
      <c r="BB10" s="246"/>
      <c r="BC10" s="246"/>
      <c r="BD10" s="246"/>
      <c r="BE10" s="246"/>
      <c r="BF10" s="246"/>
      <c r="BG10" s="246"/>
      <c r="BH10" s="246"/>
      <c r="BI10" s="246"/>
      <c r="BJ10" s="1013"/>
      <c r="BK10" s="219"/>
      <c r="BL10" s="219" t="s">
        <v>2222</v>
      </c>
      <c r="BM10" s="219"/>
      <c r="BN10" s="230"/>
      <c r="BO10" s="230"/>
      <c r="BP10" s="230"/>
      <c r="BQ10" s="230"/>
      <c r="BR10" s="230"/>
      <c r="BS10" s="230"/>
      <c r="BT10" s="230"/>
      <c r="BU10" s="230"/>
      <c r="BV10" s="1043" t="s">
        <v>197</v>
      </c>
      <c r="BW10" s="2244" t="str">
        <f>IF('1'!X69="","",'1'!X69)</f>
        <v/>
      </c>
      <c r="BX10" s="2244"/>
      <c r="BY10" s="2244"/>
      <c r="BZ10" s="2244"/>
      <c r="CA10" s="2244"/>
      <c r="CB10" s="2244"/>
      <c r="CC10" s="2244"/>
      <c r="CD10" s="2244"/>
      <c r="CE10" s="231" t="s">
        <v>198</v>
      </c>
      <c r="CF10" s="222"/>
      <c r="CG10" s="253" t="s">
        <v>2402</v>
      </c>
      <c r="CH10" s="225"/>
      <c r="CI10" s="225"/>
      <c r="CJ10" s="225"/>
      <c r="CK10" s="225"/>
      <c r="CM10" s="249" t="s">
        <v>192</v>
      </c>
      <c r="CN10" s="225" t="s">
        <v>193</v>
      </c>
      <c r="CO10" s="225"/>
      <c r="CP10" s="225"/>
      <c r="CS10" s="225"/>
      <c r="CT10" s="225"/>
      <c r="CU10" s="225"/>
      <c r="CV10" s="225"/>
      <c r="CW10" s="225"/>
      <c r="CX10" s="225"/>
      <c r="CY10" s="225"/>
      <c r="CZ10" s="225"/>
      <c r="DA10" s="226"/>
      <c r="DM10" s="254"/>
      <c r="DN10" s="2214"/>
      <c r="DO10" s="2214"/>
      <c r="DP10" s="2214"/>
      <c r="DQ10" s="2214"/>
      <c r="DR10" s="2214"/>
      <c r="DS10" s="2214"/>
      <c r="DT10" s="2214"/>
      <c r="DU10" s="2214"/>
      <c r="DV10" s="2214"/>
      <c r="DW10" s="2214"/>
      <c r="DX10" s="2214"/>
      <c r="DY10" s="2214"/>
      <c r="DZ10" s="2214"/>
      <c r="EA10" s="2214"/>
      <c r="EU10" s="254"/>
      <c r="FL10" s="1163" t="s">
        <v>2550</v>
      </c>
      <c r="FM10" s="240" t="str">
        <f>IF(自己評価書表紙!A31="■",1,"")</f>
        <v/>
      </c>
      <c r="FN10" s="1163" t="s">
        <v>2551</v>
      </c>
      <c r="FO10" s="240" t="str">
        <f>IF(自己評価書表紙!A43="■",1,"")</f>
        <v/>
      </c>
      <c r="FP10" s="1163" t="s">
        <v>2552</v>
      </c>
      <c r="FQ10" s="240" t="str">
        <f>IF(自己評価書表紙!A56="■",1,"")</f>
        <v/>
      </c>
    </row>
    <row r="11" spans="1:173" ht="11.1" customHeight="1">
      <c r="A11" s="2248"/>
      <c r="B11" s="252" t="s">
        <v>189</v>
      </c>
      <c r="C11" s="234"/>
      <c r="D11" s="235"/>
      <c r="E11" s="235"/>
      <c r="F11" s="236"/>
      <c r="G11" s="2200" t="str">
        <f>申請書!D85&amp;"　"&amp;申請書!D83</f>
        <v>　</v>
      </c>
      <c r="H11" s="2201"/>
      <c r="I11" s="2201"/>
      <c r="J11" s="2201"/>
      <c r="K11" s="2201"/>
      <c r="L11" s="2201"/>
      <c r="M11" s="2201"/>
      <c r="N11" s="2201"/>
      <c r="O11" s="2201"/>
      <c r="P11" s="2201"/>
      <c r="Q11" s="2201"/>
      <c r="R11" s="2201"/>
      <c r="S11" s="2201"/>
      <c r="T11" s="2201"/>
      <c r="U11" s="2201"/>
      <c r="V11" s="2201"/>
      <c r="W11" s="2201"/>
      <c r="X11" s="2201"/>
      <c r="Y11" s="2201"/>
      <c r="Z11" s="2201"/>
      <c r="AA11" s="2202"/>
      <c r="AB11" s="2203">
        <f>申請書!D88</f>
        <v>0</v>
      </c>
      <c r="AC11" s="2204"/>
      <c r="AD11" s="2204"/>
      <c r="AE11" s="2204"/>
      <c r="AF11" s="2204"/>
      <c r="AG11" s="2204"/>
      <c r="AH11" s="2204"/>
      <c r="AI11" s="2205"/>
      <c r="AJ11" s="1038"/>
      <c r="AK11" s="222"/>
      <c r="AL11" s="2283"/>
      <c r="AM11" s="2284"/>
      <c r="AN11" s="222" t="s">
        <v>194</v>
      </c>
      <c r="AO11" s="222"/>
      <c r="AP11" s="222"/>
      <c r="AQ11" s="222"/>
      <c r="AR11" s="222"/>
      <c r="AS11" s="222"/>
      <c r="AT11" s="222"/>
      <c r="AU11" s="222"/>
      <c r="AV11" s="222"/>
      <c r="AW11" s="222"/>
      <c r="AX11" s="222"/>
      <c r="AY11" s="222"/>
      <c r="AZ11" s="222"/>
      <c r="BA11" s="222"/>
      <c r="BB11" s="257"/>
      <c r="BC11" s="1007"/>
      <c r="BD11" s="2245">
        <f>'2'!F20</f>
        <v>1</v>
      </c>
      <c r="BE11" s="2246"/>
      <c r="BF11" s="2246"/>
      <c r="BG11" s="2232" t="s">
        <v>195</v>
      </c>
      <c r="BH11" s="2233"/>
      <c r="BI11" s="2234"/>
      <c r="BJ11" s="1044" t="s">
        <v>2006</v>
      </c>
      <c r="BL11" s="222"/>
      <c r="BM11" s="222"/>
      <c r="CE11" s="223"/>
      <c r="CG11" s="253" t="s">
        <v>2403</v>
      </c>
      <c r="CH11" s="225"/>
      <c r="CI11" s="225"/>
      <c r="CJ11" s="225"/>
      <c r="CK11" s="225"/>
      <c r="CL11" s="225"/>
      <c r="CM11" s="225"/>
      <c r="CN11" s="225"/>
      <c r="CO11" s="225"/>
      <c r="CP11" s="225"/>
      <c r="CQ11" s="225"/>
      <c r="CR11" s="225"/>
      <c r="CS11" s="225"/>
      <c r="CT11" s="225"/>
      <c r="CU11" s="225"/>
      <c r="CV11" s="225"/>
      <c r="CW11" s="225"/>
      <c r="CX11" s="225"/>
      <c r="CY11" s="225"/>
      <c r="CZ11" s="225"/>
      <c r="DA11" s="226"/>
      <c r="DD11" s="254"/>
      <c r="DE11" s="254"/>
      <c r="DF11" s="254"/>
      <c r="DG11" s="254"/>
      <c r="DH11" s="254"/>
      <c r="DI11" s="2214"/>
      <c r="DJ11" s="2214"/>
      <c r="DK11" s="2214"/>
      <c r="DL11" s="2214"/>
      <c r="DM11" s="2214"/>
      <c r="DN11" s="2214"/>
      <c r="DO11" s="2214"/>
      <c r="DP11" s="2214"/>
      <c r="DQ11" s="2214"/>
      <c r="DR11" s="2214"/>
      <c r="DS11" s="2214"/>
      <c r="DT11" s="2214"/>
      <c r="DU11" s="2214"/>
      <c r="DV11" s="2214"/>
      <c r="DW11" s="2214"/>
      <c r="DX11" s="2214"/>
      <c r="DY11" s="254"/>
      <c r="DZ11" s="254"/>
      <c r="EU11" s="254"/>
      <c r="FL11" s="1163" t="s">
        <v>2553</v>
      </c>
      <c r="FM11" s="240" t="str">
        <f>IF(自己評価書表紙!A32="■",1,"")</f>
        <v/>
      </c>
      <c r="FN11" s="1164" t="s">
        <v>2554</v>
      </c>
      <c r="FO11" s="2250" t="str">
        <f>IF(自己評価書表紙!A46="■",1,"")</f>
        <v/>
      </c>
    </row>
    <row r="12" spans="1:173" ht="11.1" customHeight="1">
      <c r="A12" s="2248"/>
      <c r="B12" s="1012" t="s">
        <v>2783</v>
      </c>
      <c r="C12" s="259"/>
      <c r="D12" s="259"/>
      <c r="E12" s="259"/>
      <c r="F12" s="259"/>
      <c r="G12" s="259"/>
      <c r="H12" s="259"/>
      <c r="L12" s="1011" t="str">
        <f>申請書!B94</f>
        <v>□</v>
      </c>
      <c r="M12" s="259" t="s">
        <v>2747</v>
      </c>
      <c r="O12" s="1011" t="str">
        <f>申請書!D94</f>
        <v>■</v>
      </c>
      <c r="P12" s="259" t="s">
        <v>2748</v>
      </c>
      <c r="Q12" s="215"/>
      <c r="R12" s="1235"/>
      <c r="S12" s="1235"/>
      <c r="T12" s="1235"/>
      <c r="U12" s="1235"/>
      <c r="V12" s="1235"/>
      <c r="W12" s="1235"/>
      <c r="X12" s="1264"/>
      <c r="Y12" s="1264"/>
      <c r="Z12" s="1264"/>
      <c r="AA12" s="1264"/>
      <c r="AB12" s="1264"/>
      <c r="AC12" s="1264"/>
      <c r="AD12" s="1264"/>
      <c r="AE12" s="1264"/>
      <c r="AF12" s="1264"/>
      <c r="AG12" s="1264"/>
      <c r="AH12" s="1264"/>
      <c r="AI12" s="1265"/>
      <c r="AJ12" s="1038"/>
      <c r="AK12" s="259"/>
      <c r="AL12" s="2283"/>
      <c r="AM12" s="2284"/>
      <c r="AN12" s="203" t="s">
        <v>199</v>
      </c>
      <c r="AO12" s="203"/>
      <c r="AP12" s="203"/>
      <c r="AQ12" s="203"/>
      <c r="AR12" s="203"/>
      <c r="AS12" s="203"/>
      <c r="AT12" s="203"/>
      <c r="AU12" s="203"/>
      <c r="AV12" s="203"/>
      <c r="AW12" s="203"/>
      <c r="AX12" s="203"/>
      <c r="AY12" s="203"/>
      <c r="AZ12" s="203"/>
      <c r="BA12" s="203"/>
      <c r="BB12" s="203"/>
      <c r="BC12" s="203"/>
      <c r="BD12" s="203"/>
      <c r="BE12" s="203"/>
      <c r="BF12" s="203"/>
      <c r="BG12" s="203"/>
      <c r="BH12" s="203"/>
      <c r="BI12" s="247"/>
      <c r="BJ12" s="2229" t="str">
        <f>IF(BY12="","□","■")</f>
        <v>□</v>
      </c>
      <c r="BK12" s="2230"/>
      <c r="BL12" s="1014" t="s">
        <v>2011</v>
      </c>
      <c r="BS12" s="222"/>
      <c r="BU12" s="222" t="s">
        <v>2012</v>
      </c>
      <c r="BX12" s="1011" t="s">
        <v>197</v>
      </c>
      <c r="BY12" s="2231" t="str">
        <f>IF('1'!U72="","",'1'!U72)</f>
        <v/>
      </c>
      <c r="BZ12" s="2231"/>
      <c r="CA12" s="2231"/>
      <c r="CB12" s="2231"/>
      <c r="CC12" s="2231"/>
      <c r="CD12" s="2231"/>
      <c r="CE12" s="223" t="s">
        <v>198</v>
      </c>
      <c r="CF12" s="1037"/>
      <c r="CG12" s="260" t="s">
        <v>2404</v>
      </c>
      <c r="CH12" s="261"/>
      <c r="CI12" s="258"/>
      <c r="CJ12" s="258"/>
      <c r="CK12" s="258"/>
      <c r="CL12" s="258"/>
      <c r="CM12" s="258"/>
      <c r="CN12" s="258"/>
      <c r="CO12" s="258"/>
      <c r="CP12" s="258"/>
      <c r="CQ12" s="258"/>
      <c r="CR12" s="258"/>
      <c r="CS12" s="258"/>
      <c r="CT12" s="258"/>
      <c r="CU12" s="258"/>
      <c r="CV12" s="258"/>
      <c r="CW12" s="258"/>
      <c r="CX12" s="258"/>
      <c r="CY12" s="258"/>
      <c r="CZ12" s="258"/>
      <c r="DA12" s="262"/>
      <c r="EU12" s="69"/>
      <c r="FL12" s="1163" t="s">
        <v>2560</v>
      </c>
      <c r="FM12" s="240" t="str">
        <f>IF(自己評価書表紙!A33="■",1,"")</f>
        <v/>
      </c>
      <c r="FN12" s="1165" t="s">
        <v>2561</v>
      </c>
      <c r="FO12" s="2250"/>
    </row>
    <row r="13" spans="1:173" ht="11.1" customHeight="1">
      <c r="A13" s="2249"/>
      <c r="B13" s="1236"/>
      <c r="C13" s="1237"/>
      <c r="D13" s="1238"/>
      <c r="E13" s="1238"/>
      <c r="F13" s="1238"/>
      <c r="G13" s="2278"/>
      <c r="H13" s="2278"/>
      <c r="I13" s="2278"/>
      <c r="J13" s="2278"/>
      <c r="K13" s="2278"/>
      <c r="L13" s="2278"/>
      <c r="M13" s="2278"/>
      <c r="N13" s="2278"/>
      <c r="O13" s="2278"/>
      <c r="P13" s="2278"/>
      <c r="Q13" s="2278"/>
      <c r="R13" s="1237"/>
      <c r="S13" s="1239"/>
      <c r="T13" s="1239"/>
      <c r="U13" s="1239"/>
      <c r="V13" s="1239"/>
      <c r="W13" s="1239"/>
      <c r="X13" s="2279"/>
      <c r="Y13" s="2279"/>
      <c r="Z13" s="2279"/>
      <c r="AA13" s="2279"/>
      <c r="AB13" s="2279"/>
      <c r="AC13" s="2279"/>
      <c r="AD13" s="2279"/>
      <c r="AE13" s="2279"/>
      <c r="AF13" s="2279"/>
      <c r="AG13" s="2279"/>
      <c r="AH13" s="2279"/>
      <c r="AI13" s="2280"/>
      <c r="AJ13" s="1038"/>
      <c r="AK13" s="222"/>
      <c r="AL13" s="2283"/>
      <c r="AM13" s="2284"/>
      <c r="AN13" s="219" t="s">
        <v>200</v>
      </c>
      <c r="AO13" s="219"/>
      <c r="AP13" s="219"/>
      <c r="AQ13" s="219"/>
      <c r="AR13" s="219"/>
      <c r="AS13" s="219"/>
      <c r="AT13" s="219"/>
      <c r="AU13" s="219"/>
      <c r="AV13" s="219"/>
      <c r="AW13" s="219"/>
      <c r="AX13" s="219"/>
      <c r="AY13" s="230"/>
      <c r="AZ13" s="230"/>
      <c r="BA13" s="230"/>
      <c r="BB13" s="230"/>
      <c r="BC13" s="230"/>
      <c r="BD13" s="2232">
        <f>IF('3'!F6="なし","-",'3'!F6)</f>
        <v>1</v>
      </c>
      <c r="BE13" s="2233"/>
      <c r="BF13" s="2233"/>
      <c r="BG13" s="2232" t="s">
        <v>195</v>
      </c>
      <c r="BH13" s="2233"/>
      <c r="BI13" s="2234"/>
      <c r="BJ13" s="1051"/>
      <c r="BK13" s="1052"/>
      <c r="BL13" s="222"/>
      <c r="BS13" s="222"/>
      <c r="BU13" s="222" t="s">
        <v>2016</v>
      </c>
      <c r="BX13" s="1011" t="s">
        <v>197</v>
      </c>
      <c r="BY13" s="2231" t="str">
        <f>IF('1'!U73="","",'1'!U73)</f>
        <v/>
      </c>
      <c r="BZ13" s="2231"/>
      <c r="CA13" s="2231"/>
      <c r="CB13" s="2231"/>
      <c r="CC13" s="2231"/>
      <c r="CD13" s="2231"/>
      <c r="CE13" s="223" t="s">
        <v>198</v>
      </c>
      <c r="CF13" s="1037"/>
      <c r="CG13" s="222"/>
      <c r="CH13" s="278"/>
      <c r="EU13" s="69"/>
      <c r="FL13" s="1163" t="s">
        <v>2420</v>
      </c>
      <c r="FM13" s="240" t="str">
        <f>IF(自己評価書表紙!A34="■",1,"")</f>
        <v/>
      </c>
      <c r="FN13" s="1061" t="s">
        <v>2555</v>
      </c>
      <c r="FO13" s="1062"/>
    </row>
    <row r="14" spans="1:173" ht="11.1" customHeight="1">
      <c r="A14" s="263"/>
      <c r="B14" s="259"/>
      <c r="C14" s="259"/>
      <c r="D14" s="264"/>
      <c r="E14" s="264"/>
      <c r="F14" s="264"/>
      <c r="G14" s="270"/>
      <c r="H14" s="270"/>
      <c r="I14" s="270"/>
      <c r="J14" s="270"/>
      <c r="K14" s="270"/>
      <c r="L14" s="271"/>
      <c r="M14" s="271"/>
      <c r="N14" s="271"/>
      <c r="O14" s="271"/>
      <c r="P14" s="271"/>
      <c r="Q14" s="259"/>
      <c r="R14" s="265"/>
      <c r="S14" s="265"/>
      <c r="T14" s="265"/>
      <c r="U14" s="266"/>
      <c r="V14" s="267"/>
      <c r="W14" s="267"/>
      <c r="X14" s="267"/>
      <c r="Y14" s="267"/>
      <c r="Z14" s="267"/>
      <c r="AA14" s="267"/>
      <c r="AB14" s="267"/>
      <c r="AC14" s="267"/>
      <c r="AD14" s="267"/>
      <c r="AE14" s="267"/>
      <c r="AF14" s="267"/>
      <c r="AG14" s="267"/>
      <c r="AH14" s="267"/>
      <c r="AJ14" s="1038"/>
      <c r="AK14" s="222"/>
      <c r="AL14" s="2283"/>
      <c r="AM14" s="2284"/>
      <c r="AN14" s="220" t="s">
        <v>1408</v>
      </c>
      <c r="AO14" s="225"/>
      <c r="AP14" s="225"/>
      <c r="AQ14" s="225"/>
      <c r="AR14" s="225"/>
      <c r="AS14" s="225"/>
      <c r="AT14" s="225"/>
      <c r="AU14" s="225"/>
      <c r="AV14" s="225"/>
      <c r="AW14" s="225"/>
      <c r="AX14" s="225"/>
      <c r="AY14" s="225"/>
      <c r="AZ14" s="225"/>
      <c r="BA14" s="225"/>
      <c r="BB14" s="225"/>
      <c r="BC14" s="225"/>
      <c r="BD14" s="2235">
        <f>IF('4'!F6="なし","-",'4'!F6)</f>
        <v>1</v>
      </c>
      <c r="BE14" s="2236"/>
      <c r="BF14" s="2236"/>
      <c r="BG14" s="2235" t="s">
        <v>195</v>
      </c>
      <c r="BH14" s="2236"/>
      <c r="BI14" s="2237"/>
      <c r="BJ14" s="2229" t="str">
        <f>IF(BY14="","□","■")</f>
        <v>□</v>
      </c>
      <c r="BK14" s="2230"/>
      <c r="BL14" s="1014" t="s">
        <v>2020</v>
      </c>
      <c r="BS14" s="222"/>
      <c r="BU14" s="222" t="s">
        <v>2021</v>
      </c>
      <c r="BX14" s="1011" t="s">
        <v>197</v>
      </c>
      <c r="BY14" s="2231" t="str">
        <f>IF('1'!Q75="□","",IF('1'!U76="■",'1'!V76,IF('1'!Z76="■",'1'!AA76,'1'!W77)))</f>
        <v/>
      </c>
      <c r="BZ14" s="2231"/>
      <c r="CA14" s="2231"/>
      <c r="CB14" s="2231"/>
      <c r="CC14" s="2231"/>
      <c r="CD14" s="2231"/>
      <c r="CE14" s="223" t="s">
        <v>198</v>
      </c>
      <c r="CF14" s="1037"/>
      <c r="CG14" s="2314" t="s">
        <v>2405</v>
      </c>
      <c r="CH14" s="2315"/>
      <c r="CI14" s="2315"/>
      <c r="CJ14" s="2315"/>
      <c r="CK14" s="2315"/>
      <c r="CL14" s="2315"/>
      <c r="CM14" s="2315"/>
      <c r="CN14" s="2315"/>
      <c r="CO14" s="2315"/>
      <c r="CP14" s="2315"/>
      <c r="CQ14" s="2315"/>
      <c r="CR14" s="2315"/>
      <c r="CS14" s="2315"/>
      <c r="CT14" s="2315"/>
      <c r="CU14" s="2315"/>
      <c r="CV14" s="2315"/>
      <c r="CW14" s="2315"/>
      <c r="CX14" s="2315"/>
      <c r="CY14" s="2315"/>
      <c r="CZ14" s="2315"/>
      <c r="DA14" s="2315"/>
      <c r="DB14" s="2315"/>
      <c r="DC14" s="2315"/>
      <c r="DD14" s="2315"/>
      <c r="DE14" s="2315"/>
      <c r="DF14" s="2315"/>
      <c r="DG14" s="2315"/>
      <c r="DH14" s="2315"/>
      <c r="DI14" s="2315"/>
      <c r="DJ14" s="2315"/>
      <c r="DK14" s="2315"/>
      <c r="DL14" s="2315"/>
      <c r="DM14" s="2315"/>
      <c r="DN14" s="2315"/>
      <c r="DO14" s="2315"/>
      <c r="DP14" s="2315"/>
      <c r="DQ14" s="2315"/>
      <c r="DR14" s="2315"/>
      <c r="DS14" s="2315"/>
      <c r="DT14" s="2315"/>
      <c r="DU14" s="2315"/>
      <c r="DV14" s="2315"/>
      <c r="DW14" s="2315"/>
      <c r="DX14" s="2315"/>
      <c r="DY14" s="2315"/>
      <c r="DZ14" s="2315"/>
      <c r="EA14" s="2316"/>
      <c r="EU14" s="69"/>
      <c r="FL14" s="1163" t="s">
        <v>2421</v>
      </c>
      <c r="FM14" s="240" t="str">
        <f>IF(自己評価書表紙!A22="■",1,"")</f>
        <v/>
      </c>
      <c r="FN14" s="1061" t="s">
        <v>2428</v>
      </c>
      <c r="FO14" s="1062"/>
    </row>
    <row r="15" spans="1:173" ht="11.1" customHeight="1">
      <c r="A15" s="273"/>
      <c r="B15" s="265"/>
      <c r="C15" s="265"/>
      <c r="D15" s="265"/>
      <c r="E15" s="265"/>
      <c r="F15" s="265"/>
      <c r="O15" s="274"/>
      <c r="P15" s="265"/>
      <c r="Q15" s="265"/>
      <c r="R15" s="265"/>
      <c r="S15" s="265"/>
      <c r="T15" s="265"/>
      <c r="U15" s="240"/>
      <c r="V15" s="275"/>
      <c r="W15" s="275"/>
      <c r="X15" s="275"/>
      <c r="Y15" s="275"/>
      <c r="Z15" s="275"/>
      <c r="AA15" s="275"/>
      <c r="AB15" s="275"/>
      <c r="AC15" s="275"/>
      <c r="AD15" s="275"/>
      <c r="AE15" s="275"/>
      <c r="AF15" s="275"/>
      <c r="AG15" s="275"/>
      <c r="AH15" s="275"/>
      <c r="AJ15" s="1038"/>
      <c r="AK15" s="268"/>
      <c r="AL15" s="2283"/>
      <c r="AM15" s="2284"/>
      <c r="AN15" s="268" t="s">
        <v>1407</v>
      </c>
      <c r="AO15" s="268"/>
      <c r="AP15" s="268"/>
      <c r="AQ15" s="240"/>
      <c r="AR15" s="269"/>
      <c r="AS15" s="269"/>
      <c r="AT15" s="269"/>
      <c r="AU15" s="269"/>
      <c r="AV15" s="269"/>
      <c r="AW15" s="269"/>
      <c r="AX15" s="269"/>
      <c r="AY15" s="269"/>
      <c r="AZ15" s="269"/>
      <c r="BA15" s="269"/>
      <c r="BB15" s="269"/>
      <c r="BC15" s="269"/>
      <c r="BD15" s="269"/>
      <c r="BJ15" s="1012"/>
      <c r="BK15" s="222"/>
      <c r="BL15" s="222"/>
      <c r="BS15" s="222"/>
      <c r="BU15" s="222" t="s">
        <v>191</v>
      </c>
      <c r="BX15" s="1011" t="s">
        <v>197</v>
      </c>
      <c r="BY15" s="2238" t="str">
        <f>IF('1'!W80="","",'1'!AS89)</f>
        <v/>
      </c>
      <c r="BZ15" s="2238"/>
      <c r="CA15" s="2238"/>
      <c r="CB15" s="2238"/>
      <c r="CC15" s="2238"/>
      <c r="CD15" s="2238"/>
      <c r="CE15" s="223" t="s">
        <v>198</v>
      </c>
      <c r="CF15" s="222"/>
      <c r="CG15" s="2317" t="s">
        <v>2434</v>
      </c>
      <c r="CH15" s="2318"/>
      <c r="CI15" s="2318"/>
      <c r="CJ15" s="2319" t="s">
        <v>2435</v>
      </c>
      <c r="CK15" s="2319"/>
      <c r="CL15" s="2319"/>
      <c r="CM15" s="2319"/>
      <c r="CN15" s="2318" t="s">
        <v>2406</v>
      </c>
      <c r="CO15" s="2318"/>
      <c r="CP15" s="2318"/>
      <c r="CQ15" s="2318"/>
      <c r="CR15" s="2319" t="s">
        <v>2433</v>
      </c>
      <c r="CS15" s="2319"/>
      <c r="CT15" s="2319"/>
      <c r="CU15" s="2319"/>
      <c r="CV15" s="2319" t="s">
        <v>2442</v>
      </c>
      <c r="CW15" s="2319"/>
      <c r="CX15" s="2319"/>
      <c r="CY15" s="2319"/>
      <c r="CZ15" s="2318" t="s">
        <v>2407</v>
      </c>
      <c r="DA15" s="2318"/>
      <c r="DB15" s="2318"/>
      <c r="DC15" s="2318"/>
      <c r="DD15" s="2319" t="s">
        <v>2192</v>
      </c>
      <c r="DE15" s="2319"/>
      <c r="DF15" s="2319"/>
      <c r="DG15" s="2319"/>
      <c r="DH15" s="2319" t="s">
        <v>2445</v>
      </c>
      <c r="DI15" s="2319"/>
      <c r="DJ15" s="2319"/>
      <c r="DK15" s="2319"/>
      <c r="DL15" s="2319" t="s">
        <v>2446</v>
      </c>
      <c r="DM15" s="2319"/>
      <c r="DN15" s="2319"/>
      <c r="DO15" s="2319"/>
      <c r="DP15" s="2319" t="s">
        <v>2449</v>
      </c>
      <c r="DQ15" s="2319"/>
      <c r="DR15" s="2319"/>
      <c r="DS15" s="2319"/>
      <c r="DT15" s="2319" t="s">
        <v>2451</v>
      </c>
      <c r="DU15" s="2319"/>
      <c r="DV15" s="2319"/>
      <c r="DW15" s="2319"/>
      <c r="DX15" s="2319" t="s">
        <v>2454</v>
      </c>
      <c r="DY15" s="2319"/>
      <c r="DZ15" s="2319"/>
      <c r="EA15" s="2320"/>
      <c r="EU15" s="254"/>
      <c r="FL15" s="1163" t="s">
        <v>2422</v>
      </c>
      <c r="FM15" s="240" t="str">
        <f>IF(自己評価書表紙!A23="■",1,"")</f>
        <v/>
      </c>
      <c r="FN15" s="1061" t="s">
        <v>2429</v>
      </c>
      <c r="FO15" s="1062"/>
    </row>
    <row r="16" spans="1:173" s="278" customFormat="1" ht="10.5" customHeight="1">
      <c r="AJ16" s="1038"/>
      <c r="AK16" s="272"/>
      <c r="AL16" s="2283"/>
      <c r="AM16" s="2284"/>
      <c r="AN16" s="1011" t="str">
        <f>'4'!R37</f>
        <v>□</v>
      </c>
      <c r="AO16" s="222" t="s">
        <v>1904</v>
      </c>
      <c r="AQ16" s="222"/>
      <c r="AS16" s="269"/>
      <c r="AT16" s="202"/>
      <c r="AU16" s="202"/>
      <c r="AV16" s="202"/>
      <c r="AW16" s="202"/>
      <c r="AX16" s="1011" t="str">
        <f>'4'!R38</f>
        <v>□</v>
      </c>
      <c r="AY16" s="268" t="s">
        <v>1409</v>
      </c>
      <c r="BA16" s="269"/>
      <c r="BB16" s="269"/>
      <c r="BC16" s="269"/>
      <c r="BD16" s="269"/>
      <c r="BE16" s="269"/>
      <c r="BF16" s="269"/>
      <c r="BG16" s="269"/>
      <c r="BH16" s="269"/>
      <c r="BI16" s="269"/>
      <c r="BJ16" s="1013"/>
      <c r="BK16" s="219"/>
      <c r="BL16" s="219"/>
      <c r="BM16" s="230"/>
      <c r="BN16" s="230"/>
      <c r="BO16" s="230"/>
      <c r="BP16" s="230"/>
      <c r="BQ16" s="230"/>
      <c r="BR16" s="230"/>
      <c r="BS16" s="219"/>
      <c r="BT16" s="230"/>
      <c r="BU16" s="219" t="s">
        <v>196</v>
      </c>
      <c r="BV16" s="230"/>
      <c r="BW16" s="230"/>
      <c r="BX16" s="1053" t="s">
        <v>197</v>
      </c>
      <c r="BY16" s="2239" t="str">
        <f>IF('1'!W78="","",'1'!AS88)</f>
        <v/>
      </c>
      <c r="BZ16" s="2239"/>
      <c r="CA16" s="2239"/>
      <c r="CB16" s="2239"/>
      <c r="CC16" s="2239"/>
      <c r="CD16" s="2239"/>
      <c r="CE16" s="1045" t="s">
        <v>198</v>
      </c>
      <c r="CF16" s="222"/>
      <c r="CG16" s="2321" t="s">
        <v>2436</v>
      </c>
      <c r="CH16" s="2240"/>
      <c r="CI16" s="2240"/>
      <c r="CJ16" s="2240" t="s">
        <v>2437</v>
      </c>
      <c r="CK16" s="2240"/>
      <c r="CL16" s="2240"/>
      <c r="CM16" s="2240"/>
      <c r="CN16" s="2240" t="s">
        <v>2438</v>
      </c>
      <c r="CO16" s="2240"/>
      <c r="CP16" s="2240"/>
      <c r="CQ16" s="2240"/>
      <c r="CR16" s="2240" t="s">
        <v>2439</v>
      </c>
      <c r="CS16" s="2240"/>
      <c r="CT16" s="2240"/>
      <c r="CU16" s="2240"/>
      <c r="CV16" s="2240" t="s">
        <v>2443</v>
      </c>
      <c r="CW16" s="2240"/>
      <c r="CX16" s="2240"/>
      <c r="CY16" s="2240"/>
      <c r="CZ16" s="2322" t="s">
        <v>2408</v>
      </c>
      <c r="DA16" s="2322"/>
      <c r="DB16" s="2322"/>
      <c r="DC16" s="2322"/>
      <c r="DD16" s="2323" t="s">
        <v>2444</v>
      </c>
      <c r="DE16" s="2323"/>
      <c r="DF16" s="2323"/>
      <c r="DG16" s="2323"/>
      <c r="DH16" s="2240" t="s">
        <v>2544</v>
      </c>
      <c r="DI16" s="2240"/>
      <c r="DJ16" s="2240"/>
      <c r="DK16" s="2240"/>
      <c r="DL16" s="2240" t="s">
        <v>2447</v>
      </c>
      <c r="DM16" s="2240"/>
      <c r="DN16" s="2240"/>
      <c r="DO16" s="2240"/>
      <c r="DP16" s="2240" t="s">
        <v>2409</v>
      </c>
      <c r="DQ16" s="2240"/>
      <c r="DR16" s="2240"/>
      <c r="DS16" s="2240"/>
      <c r="DT16" s="2240" t="s">
        <v>2452</v>
      </c>
      <c r="DU16" s="2240"/>
      <c r="DV16" s="2240"/>
      <c r="DW16" s="2240"/>
      <c r="DX16" s="2240" t="s">
        <v>2455</v>
      </c>
      <c r="DY16" s="2240"/>
      <c r="DZ16" s="2240"/>
      <c r="EA16" s="2324"/>
      <c r="FL16" s="1163" t="s">
        <v>2423</v>
      </c>
      <c r="FM16" s="1058" t="str">
        <f>IF(自己評価書表紙!A35="■",1,"")</f>
        <v/>
      </c>
      <c r="FN16" s="1054"/>
      <c r="FO16" s="1058"/>
      <c r="FP16" s="1055"/>
      <c r="FQ16" s="1058"/>
    </row>
    <row r="17" spans="1:178" s="278" customFormat="1" ht="10.5" customHeight="1">
      <c r="AJ17" s="1038"/>
      <c r="AK17" s="272"/>
      <c r="AL17" s="2285"/>
      <c r="AM17" s="2286"/>
      <c r="AN17" s="1046" t="str">
        <f>'4'!R39</f>
        <v>□</v>
      </c>
      <c r="AO17" s="276" t="s">
        <v>286</v>
      </c>
      <c r="AP17" s="1008"/>
      <c r="AQ17" s="258"/>
      <c r="AR17" s="1008"/>
      <c r="AS17" s="1047" t="str">
        <f>'4'!R40</f>
        <v>□</v>
      </c>
      <c r="AT17" s="277" t="s">
        <v>1907</v>
      </c>
      <c r="AU17" s="1008"/>
      <c r="AV17" s="276"/>
      <c r="AW17" s="276"/>
      <c r="AX17" s="1047" t="str">
        <f>'4'!R41</f>
        <v>□</v>
      </c>
      <c r="AY17" s="1009" t="s">
        <v>1763</v>
      </c>
      <c r="AZ17" s="1008"/>
      <c r="BA17" s="1010"/>
      <c r="BB17" s="1010"/>
      <c r="BC17" s="1010"/>
      <c r="BD17" s="258"/>
      <c r="BE17" s="258"/>
      <c r="BF17" s="258"/>
      <c r="BG17" s="258"/>
      <c r="BH17" s="258"/>
      <c r="BI17" s="258"/>
      <c r="BJ17" s="1162" t="s">
        <v>2399</v>
      </c>
      <c r="BK17" s="258"/>
      <c r="BL17" s="258"/>
      <c r="BM17" s="258"/>
      <c r="BN17" s="258"/>
      <c r="BO17" s="258"/>
      <c r="BP17" s="258"/>
      <c r="BQ17" s="258"/>
      <c r="BR17" s="258"/>
      <c r="BS17" s="258"/>
      <c r="BT17" s="258"/>
      <c r="BU17" s="258"/>
      <c r="BV17" s="1047" t="str">
        <f>申請書!B152</f>
        <v>□</v>
      </c>
      <c r="BW17" s="276" t="s">
        <v>124</v>
      </c>
      <c r="BX17" s="258"/>
      <c r="BY17" s="1047" t="str">
        <f>申請書!B153</f>
        <v>■</v>
      </c>
      <c r="BZ17" s="276" t="s">
        <v>84</v>
      </c>
      <c r="CA17" s="258"/>
      <c r="CB17" s="258"/>
      <c r="CC17" s="258"/>
      <c r="CD17" s="258"/>
      <c r="CE17" s="262"/>
      <c r="CG17" s="2241" t="s">
        <v>2410</v>
      </c>
      <c r="CH17" s="2242"/>
      <c r="CI17" s="2242"/>
      <c r="CJ17" s="2242" t="s">
        <v>2411</v>
      </c>
      <c r="CK17" s="2242"/>
      <c r="CL17" s="2242"/>
      <c r="CM17" s="2242"/>
      <c r="CN17" s="2156" t="s">
        <v>2440</v>
      </c>
      <c r="CO17" s="2156"/>
      <c r="CP17" s="2156"/>
      <c r="CQ17" s="2156"/>
      <c r="CR17" s="2156" t="s">
        <v>2441</v>
      </c>
      <c r="CS17" s="2156"/>
      <c r="CT17" s="2156"/>
      <c r="CU17" s="2156"/>
      <c r="CV17" s="2242" t="s">
        <v>2412</v>
      </c>
      <c r="CW17" s="2242"/>
      <c r="CX17" s="2242"/>
      <c r="CY17" s="2242"/>
      <c r="CZ17" s="2242" t="s">
        <v>2413</v>
      </c>
      <c r="DA17" s="2242"/>
      <c r="DB17" s="2242"/>
      <c r="DC17" s="2242"/>
      <c r="DD17" s="2304" t="s">
        <v>2392</v>
      </c>
      <c r="DE17" s="2304"/>
      <c r="DF17" s="2304"/>
      <c r="DG17" s="2304"/>
      <c r="DH17" s="2156" t="s">
        <v>2545</v>
      </c>
      <c r="DI17" s="2156"/>
      <c r="DJ17" s="2156"/>
      <c r="DK17" s="2156"/>
      <c r="DL17" s="2156" t="s">
        <v>2448</v>
      </c>
      <c r="DM17" s="2156"/>
      <c r="DN17" s="2156"/>
      <c r="DO17" s="2156"/>
      <c r="DP17" s="2156" t="s">
        <v>2450</v>
      </c>
      <c r="DQ17" s="2156"/>
      <c r="DR17" s="2156"/>
      <c r="DS17" s="2156"/>
      <c r="DT17" s="2156" t="s">
        <v>2453</v>
      </c>
      <c r="DU17" s="2156"/>
      <c r="DV17" s="2156"/>
      <c r="DW17" s="2156"/>
      <c r="DX17" s="2156" t="s">
        <v>2456</v>
      </c>
      <c r="DY17" s="2156"/>
      <c r="DZ17" s="2156"/>
      <c r="EA17" s="2305"/>
      <c r="FL17" s="1054"/>
      <c r="FM17" s="1058"/>
      <c r="FN17" s="1163" t="s">
        <v>2556</v>
      </c>
      <c r="FO17" s="1058" t="str">
        <f>IF(自己評価書表紙!A50="■",1,"")</f>
        <v/>
      </c>
      <c r="FP17" s="1055"/>
      <c r="FQ17" s="1058"/>
    </row>
    <row r="18" spans="1:178" s="278" customFormat="1" ht="10.5" customHeight="1">
      <c r="FL18" s="1063" t="s">
        <v>2557</v>
      </c>
      <c r="FM18" s="1065"/>
      <c r="FN18" s="1163" t="s">
        <v>2558</v>
      </c>
      <c r="FO18" s="1058" t="str">
        <f>IF(自己評価書表紙!A51="■",1,"")</f>
        <v/>
      </c>
      <c r="FP18" s="1055"/>
      <c r="FQ18" s="1058"/>
    </row>
    <row r="19" spans="1:178" ht="11.1" customHeight="1">
      <c r="A19" s="279" t="s">
        <v>1410</v>
      </c>
      <c r="B19" s="280"/>
      <c r="C19" s="280"/>
      <c r="D19" s="280"/>
      <c r="E19" s="280"/>
      <c r="F19" s="281"/>
      <c r="G19" s="280"/>
      <c r="H19" s="2215" t="s">
        <v>1411</v>
      </c>
      <c r="I19" s="2216"/>
      <c r="J19" s="2217"/>
      <c r="K19" s="2217"/>
      <c r="L19" s="2217"/>
      <c r="M19" s="2217"/>
      <c r="N19" s="2217"/>
      <c r="O19" s="2217"/>
      <c r="P19" s="2217"/>
      <c r="Q19" s="2217"/>
      <c r="R19" s="2217"/>
      <c r="S19" s="2217"/>
      <c r="T19" s="2217"/>
      <c r="U19" s="2217"/>
      <c r="V19" s="2217"/>
      <c r="W19" s="2217"/>
      <c r="X19" s="2217"/>
      <c r="Y19" s="2217"/>
      <c r="Z19" s="2217"/>
      <c r="AA19" s="2217"/>
      <c r="AB19" s="2217"/>
      <c r="AC19" s="2217"/>
      <c r="AD19" s="2217"/>
      <c r="AE19" s="2217"/>
      <c r="AF19" s="2217"/>
      <c r="AG19" s="2217"/>
      <c r="AH19" s="2217"/>
      <c r="AI19" s="2217"/>
      <c r="AJ19" s="2217"/>
      <c r="AK19" s="2217"/>
      <c r="AL19" s="2218"/>
      <c r="AM19" s="2219" t="s">
        <v>1412</v>
      </c>
      <c r="AN19" s="2220"/>
      <c r="AO19" s="2220"/>
      <c r="AP19" s="2220"/>
      <c r="AQ19" s="2220"/>
      <c r="AR19" s="2220"/>
      <c r="AS19" s="2220"/>
      <c r="AT19" s="2220"/>
      <c r="AU19" s="2220"/>
      <c r="AV19" s="2220"/>
      <c r="AW19" s="2221"/>
      <c r="AX19" s="2222" t="s">
        <v>2546</v>
      </c>
      <c r="AY19" s="2223"/>
      <c r="AZ19" s="2223"/>
      <c r="BA19" s="2223"/>
      <c r="BB19" s="2223"/>
      <c r="BC19" s="2223"/>
      <c r="BD19" s="2224"/>
      <c r="BE19" s="2136" t="s">
        <v>1413</v>
      </c>
      <c r="BF19" s="2225"/>
      <c r="BG19" s="2225"/>
      <c r="BH19" s="2225"/>
      <c r="BI19" s="2225"/>
      <c r="BJ19" s="2225"/>
      <c r="BK19" s="2225"/>
      <c r="BL19" s="2225"/>
      <c r="BM19" s="2225"/>
      <c r="BN19" s="2225"/>
      <c r="BO19" s="2225"/>
      <c r="BP19" s="2225"/>
      <c r="BQ19" s="2225"/>
      <c r="BR19" s="2225"/>
      <c r="BS19" s="2225"/>
      <c r="BT19" s="2225"/>
      <c r="BU19" s="2225"/>
      <c r="BV19" s="2225"/>
      <c r="BW19" s="2225"/>
      <c r="BX19" s="2225"/>
      <c r="BY19" s="2225"/>
      <c r="BZ19" s="2225"/>
      <c r="CA19" s="2225"/>
      <c r="CB19" s="2225"/>
      <c r="CC19" s="2226"/>
      <c r="CD19" s="282" t="s">
        <v>1414</v>
      </c>
      <c r="CE19" s="283"/>
      <c r="CF19" s="283"/>
      <c r="CG19" s="283"/>
      <c r="CH19" s="283"/>
      <c r="CI19" s="284"/>
      <c r="CJ19" s="2219" t="s">
        <v>1415</v>
      </c>
      <c r="CK19" s="2227"/>
      <c r="CL19" s="2228"/>
      <c r="CM19" s="2136" t="s">
        <v>1416</v>
      </c>
      <c r="CN19" s="2137"/>
      <c r="CO19" s="2137"/>
      <c r="CP19" s="2137"/>
      <c r="CQ19" s="2137"/>
      <c r="CR19" s="2137"/>
      <c r="CS19" s="2137"/>
      <c r="CT19" s="2137"/>
      <c r="CU19" s="2137"/>
      <c r="CV19" s="2137"/>
      <c r="CW19" s="2137"/>
      <c r="CX19" s="2137"/>
      <c r="CY19" s="2137"/>
      <c r="CZ19" s="2137"/>
      <c r="DA19" s="2137"/>
      <c r="DB19" s="2137"/>
      <c r="DC19" s="2137"/>
      <c r="DD19" s="2137"/>
      <c r="DE19" s="2137"/>
      <c r="DF19" s="2137"/>
      <c r="DG19" s="2137"/>
      <c r="DH19" s="2137"/>
      <c r="DI19" s="2137"/>
      <c r="DJ19" s="2137"/>
      <c r="DK19" s="2137"/>
      <c r="DL19" s="2137"/>
      <c r="DM19" s="2137"/>
      <c r="DN19" s="2137"/>
      <c r="DO19" s="2137"/>
      <c r="DP19" s="2137"/>
      <c r="DQ19" s="2137"/>
      <c r="DR19" s="2137"/>
      <c r="DS19" s="2137"/>
      <c r="DT19" s="2137"/>
      <c r="DU19" s="2137"/>
      <c r="DV19" s="2137"/>
      <c r="DW19" s="2137"/>
      <c r="DX19" s="2137"/>
      <c r="DY19" s="2137"/>
      <c r="DZ19" s="2137"/>
      <c r="EA19" s="2137"/>
      <c r="EB19" s="2137"/>
      <c r="EC19" s="2137"/>
      <c r="ED19" s="2137"/>
      <c r="EE19" s="2137"/>
      <c r="EF19" s="2137"/>
      <c r="EG19" s="2137"/>
      <c r="EH19" s="2137"/>
      <c r="EI19" s="2137"/>
      <c r="EJ19" s="2138"/>
      <c r="EK19" s="2136" t="s">
        <v>1417</v>
      </c>
      <c r="EL19" s="2137"/>
      <c r="EM19" s="2137"/>
      <c r="EN19" s="2137"/>
      <c r="EO19" s="2137"/>
      <c r="EP19" s="2137"/>
      <c r="EQ19" s="2137"/>
      <c r="ER19" s="2137"/>
      <c r="ES19" s="2137"/>
      <c r="ET19" s="2137"/>
      <c r="EU19" s="2137"/>
      <c r="EV19" s="2137"/>
      <c r="EW19" s="2137"/>
      <c r="EX19" s="2137"/>
      <c r="EY19" s="2137"/>
      <c r="EZ19" s="2137"/>
      <c r="FA19" s="2137"/>
      <c r="FB19" s="2137"/>
      <c r="FC19" s="2137"/>
      <c r="FD19" s="2137"/>
      <c r="FE19" s="2138"/>
    </row>
    <row r="20" spans="1:178" ht="11.1" customHeight="1">
      <c r="A20" s="285"/>
      <c r="B20" s="286"/>
      <c r="C20" s="286"/>
      <c r="D20" s="286"/>
      <c r="E20" s="286"/>
      <c r="F20" s="286"/>
      <c r="G20" s="287"/>
      <c r="H20" s="288" t="s">
        <v>1418</v>
      </c>
      <c r="I20" s="289"/>
      <c r="J20" s="289"/>
      <c r="K20" s="288" t="s">
        <v>1419</v>
      </c>
      <c r="L20" s="290"/>
      <c r="M20" s="291"/>
      <c r="N20" s="291"/>
      <c r="O20" s="293" t="s">
        <v>1420</v>
      </c>
      <c r="P20" s="292"/>
      <c r="Q20" s="292"/>
      <c r="R20" s="292"/>
      <c r="S20" s="292"/>
      <c r="T20" s="292"/>
      <c r="U20" s="292"/>
      <c r="V20" s="292"/>
      <c r="W20" s="292"/>
      <c r="X20" s="292"/>
      <c r="Y20" s="291"/>
      <c r="Z20" s="288" t="s">
        <v>1421</v>
      </c>
      <c r="AA20" s="289"/>
      <c r="AB20" s="289"/>
      <c r="AC20" s="289"/>
      <c r="AD20" s="289"/>
      <c r="AE20" s="289"/>
      <c r="AF20" s="289"/>
      <c r="AG20" s="289"/>
      <c r="AH20" s="289"/>
      <c r="AI20" s="289"/>
      <c r="AJ20" s="289"/>
      <c r="AK20" s="288" t="s">
        <v>1422</v>
      </c>
      <c r="AL20" s="290"/>
      <c r="AM20" s="2206" t="s">
        <v>1423</v>
      </c>
      <c r="AN20" s="2207"/>
      <c r="AO20" s="2206" t="s">
        <v>2192</v>
      </c>
      <c r="AP20" s="2208"/>
      <c r="AQ20" s="2208"/>
      <c r="AR20" s="2208"/>
      <c r="AS20" s="2208"/>
      <c r="AT20" s="2208"/>
      <c r="AU20" s="2208"/>
      <c r="AV20" s="2208"/>
      <c r="AW20" s="2207"/>
      <c r="AX20" s="2257" t="s">
        <v>1424</v>
      </c>
      <c r="AY20" s="2258"/>
      <c r="AZ20" s="2258"/>
      <c r="BA20" s="2258"/>
      <c r="BB20" s="2257" t="s">
        <v>2392</v>
      </c>
      <c r="BC20" s="2258"/>
      <c r="BD20" s="2259"/>
      <c r="BE20" s="288" t="s">
        <v>1425</v>
      </c>
      <c r="BF20" s="289"/>
      <c r="BG20" s="289"/>
      <c r="BH20" s="289"/>
      <c r="BI20" s="289"/>
      <c r="BJ20" s="2209" t="s">
        <v>1426</v>
      </c>
      <c r="BK20" s="2210"/>
      <c r="BL20" s="2210"/>
      <c r="BM20" s="2210"/>
      <c r="BN20" s="2210"/>
      <c r="BO20" s="2210"/>
      <c r="BP20" s="2210"/>
      <c r="BQ20" s="2210"/>
      <c r="BR20" s="2210"/>
      <c r="BS20" s="2210"/>
      <c r="BT20" s="2210"/>
      <c r="BU20" s="2210"/>
      <c r="BV20" s="2210"/>
      <c r="BW20" s="2210"/>
      <c r="BX20" s="2210"/>
      <c r="BY20" s="2210"/>
      <c r="BZ20" s="2210"/>
      <c r="CA20" s="2210"/>
      <c r="CB20" s="2210"/>
      <c r="CC20" s="2211"/>
      <c r="CD20" s="295" t="s">
        <v>1427</v>
      </c>
      <c r="CE20" s="288" t="s">
        <v>1428</v>
      </c>
      <c r="CF20" s="289"/>
      <c r="CG20" s="289"/>
      <c r="CH20" s="289"/>
      <c r="CI20" s="290"/>
      <c r="CJ20" s="296" t="s">
        <v>1429</v>
      </c>
      <c r="CK20" s="288" t="s">
        <v>1430</v>
      </c>
      <c r="CL20" s="297"/>
      <c r="CM20" s="2209" t="s">
        <v>1431</v>
      </c>
      <c r="CN20" s="2212"/>
      <c r="CO20" s="2212"/>
      <c r="CP20" s="2212"/>
      <c r="CQ20" s="2212"/>
      <c r="CR20" s="2212"/>
      <c r="CS20" s="2212"/>
      <c r="CT20" s="2212"/>
      <c r="CU20" s="2212"/>
      <c r="CV20" s="2212"/>
      <c r="CW20" s="2212"/>
      <c r="CX20" s="2212"/>
      <c r="CY20" s="2212"/>
      <c r="CZ20" s="2212"/>
      <c r="DA20" s="2212"/>
      <c r="DB20" s="2212"/>
      <c r="DC20" s="2212"/>
      <c r="DD20" s="2212"/>
      <c r="DE20" s="2212"/>
      <c r="DF20" s="2212"/>
      <c r="DG20" s="2212"/>
      <c r="DH20" s="2212"/>
      <c r="DI20" s="2212"/>
      <c r="DJ20" s="2212"/>
      <c r="DK20" s="2212"/>
      <c r="DL20" s="2212"/>
      <c r="DM20" s="2212"/>
      <c r="DN20" s="2212"/>
      <c r="DO20" s="2212"/>
      <c r="DP20" s="2212"/>
      <c r="DQ20" s="2212"/>
      <c r="DR20" s="2212"/>
      <c r="DS20" s="2212"/>
      <c r="DT20" s="2212"/>
      <c r="DU20" s="2212"/>
      <c r="DV20" s="2212"/>
      <c r="DW20" s="2212"/>
      <c r="DX20" s="2212"/>
      <c r="DY20" s="2212"/>
      <c r="DZ20" s="2212"/>
      <c r="EA20" s="2212"/>
      <c r="EB20" s="2212"/>
      <c r="EC20" s="2212"/>
      <c r="ED20" s="2212"/>
      <c r="EE20" s="2212"/>
      <c r="EF20" s="2212"/>
      <c r="EG20" s="2212"/>
      <c r="EH20" s="2212"/>
      <c r="EI20" s="2212"/>
      <c r="EJ20" s="2213"/>
      <c r="EK20" s="2206" t="s">
        <v>1432</v>
      </c>
      <c r="EL20" s="2113"/>
      <c r="EM20" s="2113"/>
      <c r="EN20" s="2113"/>
      <c r="EO20" s="2113"/>
      <c r="EP20" s="2113"/>
      <c r="EQ20" s="2113"/>
      <c r="ER20" s="2148"/>
      <c r="ES20" s="2206" t="s">
        <v>1433</v>
      </c>
      <c r="ET20" s="2113"/>
      <c r="EU20" s="2113"/>
      <c r="EV20" s="2113"/>
      <c r="EW20" s="2113"/>
      <c r="EX20" s="2113"/>
      <c r="EY20" s="2113"/>
      <c r="EZ20" s="2148"/>
      <c r="FA20" s="300" t="s">
        <v>1434</v>
      </c>
      <c r="FB20" s="2206" t="s">
        <v>1435</v>
      </c>
      <c r="FC20" s="2113"/>
      <c r="FD20" s="2113"/>
      <c r="FE20" s="2148"/>
    </row>
    <row r="21" spans="1:178" ht="11.1" customHeight="1">
      <c r="A21" s="301"/>
      <c r="B21" s="287"/>
      <c r="C21" s="287"/>
      <c r="D21" s="287"/>
      <c r="E21" s="287"/>
      <c r="F21" s="287"/>
      <c r="G21" s="287"/>
      <c r="H21" s="302" t="s">
        <v>2193</v>
      </c>
      <c r="I21" s="303"/>
      <c r="J21" s="303"/>
      <c r="K21" s="302" t="s">
        <v>1436</v>
      </c>
      <c r="L21" s="304"/>
      <c r="M21" s="304"/>
      <c r="N21" s="304"/>
      <c r="O21" s="305" t="s">
        <v>1437</v>
      </c>
      <c r="P21" s="306"/>
      <c r="Q21" s="306"/>
      <c r="R21" s="306"/>
      <c r="S21" s="306"/>
      <c r="T21" s="306"/>
      <c r="U21" s="306"/>
      <c r="V21" s="306"/>
      <c r="W21" s="306"/>
      <c r="X21" s="306"/>
      <c r="Y21" s="307"/>
      <c r="Z21" s="302" t="s">
        <v>1438</v>
      </c>
      <c r="AA21" s="303"/>
      <c r="AB21" s="303"/>
      <c r="AC21" s="303"/>
      <c r="AD21" s="303"/>
      <c r="AE21" s="303"/>
      <c r="AF21" s="303"/>
      <c r="AG21" s="303"/>
      <c r="AH21" s="303"/>
      <c r="AI21" s="303"/>
      <c r="AJ21" s="303"/>
      <c r="AK21" s="302" t="s">
        <v>1134</v>
      </c>
      <c r="AL21" s="304"/>
      <c r="AM21" s="2192" t="s">
        <v>1439</v>
      </c>
      <c r="AN21" s="2193"/>
      <c r="AO21" s="303" t="s">
        <v>1440</v>
      </c>
      <c r="AP21" s="303"/>
      <c r="AQ21" s="303"/>
      <c r="AR21" s="303"/>
      <c r="AS21" s="303"/>
      <c r="AT21" s="303"/>
      <c r="AU21" s="303"/>
      <c r="AV21" s="303"/>
      <c r="AW21" s="303"/>
      <c r="AX21" s="2260" t="s">
        <v>2393</v>
      </c>
      <c r="AY21" s="2261"/>
      <c r="AZ21" s="2261"/>
      <c r="BA21" s="2262"/>
      <c r="BB21" s="2263" t="s">
        <v>2394</v>
      </c>
      <c r="BC21" s="2264"/>
      <c r="BD21" s="2265"/>
      <c r="BE21" s="2192" t="s">
        <v>1441</v>
      </c>
      <c r="BF21" s="2194"/>
      <c r="BG21" s="2194"/>
      <c r="BH21" s="2194"/>
      <c r="BI21" s="2195"/>
      <c r="BJ21" s="2196" t="s">
        <v>1442</v>
      </c>
      <c r="BK21" s="2197"/>
      <c r="BL21" s="2197"/>
      <c r="BM21" s="2197"/>
      <c r="BN21" s="2197"/>
      <c r="BO21" s="2197"/>
      <c r="BP21" s="2197"/>
      <c r="BQ21" s="2198"/>
      <c r="BR21" s="305" t="s">
        <v>1443</v>
      </c>
      <c r="BS21" s="306"/>
      <c r="BT21" s="306"/>
      <c r="BU21" s="307"/>
      <c r="BV21" s="310"/>
      <c r="BW21" s="306"/>
      <c r="BX21" s="306"/>
      <c r="BY21" s="311"/>
      <c r="BZ21" s="312"/>
      <c r="CA21" s="306"/>
      <c r="CB21" s="306"/>
      <c r="CC21" s="309"/>
      <c r="CD21" s="313"/>
      <c r="CE21" s="302" t="s">
        <v>1444</v>
      </c>
      <c r="CF21" s="303"/>
      <c r="CG21" s="303"/>
      <c r="CH21" s="303"/>
      <c r="CI21" s="304"/>
      <c r="CJ21" s="314" t="s">
        <v>2194</v>
      </c>
      <c r="CK21" s="2192" t="s">
        <v>1445</v>
      </c>
      <c r="CL21" s="2195"/>
      <c r="CM21" s="2199" t="s">
        <v>1446</v>
      </c>
      <c r="CN21" s="2135"/>
      <c r="CO21" s="2135"/>
      <c r="CP21" s="2135"/>
      <c r="CQ21" s="2135"/>
      <c r="CR21" s="2135"/>
      <c r="CS21" s="2135"/>
      <c r="CT21" s="2135"/>
      <c r="CU21" s="2135"/>
      <c r="CV21" s="2135"/>
      <c r="CW21" s="2135"/>
      <c r="CX21" s="2135"/>
      <c r="CY21" s="2135"/>
      <c r="CZ21" s="2135"/>
      <c r="DA21" s="2135" t="s">
        <v>1447</v>
      </c>
      <c r="DB21" s="2135"/>
      <c r="DC21" s="2135"/>
      <c r="DD21" s="2135"/>
      <c r="DE21" s="2135"/>
      <c r="DF21" s="2135"/>
      <c r="DG21" s="2135"/>
      <c r="DH21" s="2135"/>
      <c r="DI21" s="2135"/>
      <c r="DJ21" s="2135"/>
      <c r="DK21" s="2135"/>
      <c r="DL21" s="2135"/>
      <c r="DM21" s="2135"/>
      <c r="DN21" s="2135"/>
      <c r="DO21" s="2135"/>
      <c r="DP21" s="2135"/>
      <c r="DQ21" s="2135"/>
      <c r="DR21" s="2135"/>
      <c r="DS21" s="2135" t="s">
        <v>1447</v>
      </c>
      <c r="DT21" s="2135"/>
      <c r="DU21" s="2135"/>
      <c r="DV21" s="2135"/>
      <c r="DW21" s="2135"/>
      <c r="DX21" s="2135"/>
      <c r="DY21" s="2135"/>
      <c r="DZ21" s="2135"/>
      <c r="EA21" s="2135"/>
      <c r="EB21" s="2135"/>
      <c r="EC21" s="2135"/>
      <c r="ED21" s="2135"/>
      <c r="EE21" s="2135"/>
      <c r="EF21" s="2135"/>
      <c r="EG21" s="2135"/>
      <c r="EH21" s="2135"/>
      <c r="EI21" s="2135"/>
      <c r="EJ21" s="2177"/>
      <c r="EK21" s="2178" t="s">
        <v>1448</v>
      </c>
      <c r="EL21" s="2179"/>
      <c r="EM21" s="2179"/>
      <c r="EN21" s="2179"/>
      <c r="EO21" s="2179"/>
      <c r="EP21" s="2179"/>
      <c r="EQ21" s="2179"/>
      <c r="ER21" s="2180"/>
      <c r="ES21" s="2178" t="s">
        <v>1449</v>
      </c>
      <c r="ET21" s="2179"/>
      <c r="EU21" s="2179"/>
      <c r="EV21" s="2179"/>
      <c r="EW21" s="2179"/>
      <c r="EX21" s="2179"/>
      <c r="EY21" s="2179"/>
      <c r="EZ21" s="2180"/>
      <c r="FA21" s="315" t="s">
        <v>1450</v>
      </c>
      <c r="FB21" s="227" t="s">
        <v>1451</v>
      </c>
      <c r="FC21" s="316"/>
      <c r="FD21" s="316"/>
      <c r="FE21" s="317"/>
    </row>
    <row r="22" spans="1:178" ht="11.1" customHeight="1">
      <c r="A22" s="301"/>
      <c r="B22" s="287"/>
      <c r="C22" s="287"/>
      <c r="D22" s="287"/>
      <c r="E22" s="287"/>
      <c r="F22" s="287"/>
      <c r="G22" s="287"/>
      <c r="H22" s="318" t="s">
        <v>1452</v>
      </c>
      <c r="I22" s="319"/>
      <c r="J22" s="319"/>
      <c r="K22" s="318" t="s">
        <v>1453</v>
      </c>
      <c r="L22" s="320"/>
      <c r="M22" s="321"/>
      <c r="N22" s="321"/>
      <c r="O22" s="322"/>
      <c r="P22" s="323" t="s">
        <v>1454</v>
      </c>
      <c r="Q22" s="321"/>
      <c r="R22" s="321"/>
      <c r="S22" s="321"/>
      <c r="T22" s="324"/>
      <c r="U22" s="325" t="s">
        <v>1455</v>
      </c>
      <c r="V22" s="326"/>
      <c r="W22" s="327"/>
      <c r="X22" s="2027" t="s">
        <v>1134</v>
      </c>
      <c r="Y22" s="2028"/>
      <c r="Z22" s="329"/>
      <c r="AA22" s="319" t="s">
        <v>1456</v>
      </c>
      <c r="AB22" s="319"/>
      <c r="AC22" s="319"/>
      <c r="AD22" s="319"/>
      <c r="AE22" s="319"/>
      <c r="AF22" s="319"/>
      <c r="AG22" s="319"/>
      <c r="AH22" s="319"/>
      <c r="AI22" s="319"/>
      <c r="AJ22" s="319"/>
      <c r="AK22" s="318" t="s">
        <v>1457</v>
      </c>
      <c r="AL22" s="320"/>
      <c r="AM22" s="2181" t="s">
        <v>1458</v>
      </c>
      <c r="AN22" s="2028"/>
      <c r="AO22" s="319" t="s">
        <v>1913</v>
      </c>
      <c r="AP22" s="319"/>
      <c r="AQ22" s="319"/>
      <c r="AR22" s="319"/>
      <c r="AS22" s="319"/>
      <c r="AT22" s="319"/>
      <c r="AU22" s="975" t="s">
        <v>1459</v>
      </c>
      <c r="AV22" s="319"/>
      <c r="AW22" s="320"/>
      <c r="AX22" s="1028"/>
      <c r="AY22" s="1029"/>
      <c r="AZ22" s="1029"/>
      <c r="BA22" s="1030"/>
      <c r="BB22" s="2266" t="s">
        <v>2395</v>
      </c>
      <c r="BC22" s="2267"/>
      <c r="BD22" s="2268"/>
      <c r="BE22" s="331"/>
      <c r="BF22" s="321"/>
      <c r="BG22" s="324"/>
      <c r="BH22" s="321"/>
      <c r="BI22" s="321"/>
      <c r="BJ22" s="2182"/>
      <c r="BK22" s="2183"/>
      <c r="BL22" s="2183"/>
      <c r="BM22" s="2183"/>
      <c r="BN22" s="2183"/>
      <c r="BO22" s="2183"/>
      <c r="BP22" s="2183"/>
      <c r="BQ22" s="2184"/>
      <c r="BR22" s="331" t="s">
        <v>2195</v>
      </c>
      <c r="BS22" s="321"/>
      <c r="BT22" s="321"/>
      <c r="BU22" s="321"/>
      <c r="BV22" s="323" t="s">
        <v>1460</v>
      </c>
      <c r="BW22" s="321"/>
      <c r="BX22" s="321"/>
      <c r="BY22" s="324"/>
      <c r="BZ22" s="321" t="s">
        <v>1461</v>
      </c>
      <c r="CA22" s="321"/>
      <c r="CB22" s="321"/>
      <c r="CC22" s="328"/>
      <c r="CD22" s="2185" t="s">
        <v>1462</v>
      </c>
      <c r="CE22" s="2186"/>
      <c r="CF22" s="2186"/>
      <c r="CG22" s="2186"/>
      <c r="CH22" s="2186"/>
      <c r="CI22" s="2187"/>
      <c r="CJ22" s="332"/>
      <c r="CK22" s="329"/>
      <c r="CL22" s="330"/>
      <c r="CM22" s="2181"/>
      <c r="CN22" s="2188"/>
      <c r="CO22" s="2188"/>
      <c r="CP22" s="2188"/>
      <c r="CQ22" s="2188"/>
      <c r="CR22" s="2188"/>
      <c r="CS22" s="2188"/>
      <c r="CT22" s="2188"/>
      <c r="CU22" s="2188"/>
      <c r="CV22" s="2188"/>
      <c r="CW22" s="2188"/>
      <c r="CX22" s="2188"/>
      <c r="CY22" s="2188"/>
      <c r="CZ22" s="2189"/>
      <c r="DA22" s="2190"/>
      <c r="DB22" s="2190"/>
      <c r="DC22" s="2190"/>
      <c r="DD22" s="2190"/>
      <c r="DE22" s="2190"/>
      <c r="DF22" s="2190"/>
      <c r="DG22" s="2190"/>
      <c r="DH22" s="2190"/>
      <c r="DI22" s="2190"/>
      <c r="DJ22" s="2190"/>
      <c r="DK22" s="2190"/>
      <c r="DL22" s="2190"/>
      <c r="DM22" s="2190"/>
      <c r="DN22" s="2190"/>
      <c r="DO22" s="2190"/>
      <c r="DP22" s="2190"/>
      <c r="DQ22" s="2190"/>
      <c r="DR22" s="2190"/>
      <c r="DS22" s="2190"/>
      <c r="DT22" s="2190"/>
      <c r="DU22" s="2190"/>
      <c r="DV22" s="2190"/>
      <c r="DW22" s="2190"/>
      <c r="DX22" s="2190"/>
      <c r="DY22" s="2190"/>
      <c r="DZ22" s="2190"/>
      <c r="EA22" s="2190"/>
      <c r="EB22" s="2190"/>
      <c r="EC22" s="2190"/>
      <c r="ED22" s="2190"/>
      <c r="EE22" s="2190"/>
      <c r="EF22" s="2190"/>
      <c r="EG22" s="2190"/>
      <c r="EH22" s="2190"/>
      <c r="EI22" s="2190"/>
      <c r="EJ22" s="2191"/>
      <c r="EK22" s="2173" t="s">
        <v>1463</v>
      </c>
      <c r="EL22" s="2171"/>
      <c r="EM22" s="2171"/>
      <c r="EN22" s="2171"/>
      <c r="EO22" s="2170" t="s">
        <v>1464</v>
      </c>
      <c r="EP22" s="2171"/>
      <c r="EQ22" s="2171"/>
      <c r="ER22" s="2172"/>
      <c r="ES22" s="2173" t="s">
        <v>1463</v>
      </c>
      <c r="ET22" s="2171"/>
      <c r="EU22" s="2171"/>
      <c r="EV22" s="2171"/>
      <c r="EW22" s="2170" t="s">
        <v>1465</v>
      </c>
      <c r="EX22" s="2171"/>
      <c r="EY22" s="2171"/>
      <c r="EZ22" s="2172"/>
      <c r="FA22" s="333"/>
      <c r="FB22" s="334"/>
      <c r="FC22" s="335"/>
      <c r="FD22" s="335"/>
      <c r="FE22" s="336"/>
    </row>
    <row r="23" spans="1:178" ht="10.5" customHeight="1">
      <c r="A23" s="2174" t="s">
        <v>1466</v>
      </c>
      <c r="B23" s="2175" t="e">
        <v>#REF!</v>
      </c>
      <c r="C23" s="2175" t="e">
        <v>#REF!</v>
      </c>
      <c r="D23" s="2175">
        <v>0</v>
      </c>
      <c r="E23" s="2175">
        <v>0</v>
      </c>
      <c r="F23" s="2175">
        <v>0</v>
      </c>
      <c r="G23" s="2175">
        <v>0</v>
      </c>
      <c r="H23" s="2152" t="s">
        <v>1467</v>
      </c>
      <c r="I23" s="2030"/>
      <c r="J23" s="2030">
        <v>0</v>
      </c>
      <c r="K23" s="2152" t="s">
        <v>1467</v>
      </c>
      <c r="L23" s="2030">
        <v>0</v>
      </c>
      <c r="M23" s="2030"/>
      <c r="N23" s="2030">
        <v>0</v>
      </c>
      <c r="O23" s="2153" t="s">
        <v>1467</v>
      </c>
      <c r="P23" s="2112">
        <v>0</v>
      </c>
      <c r="Q23" s="2112">
        <v>0</v>
      </c>
      <c r="R23" s="2112">
        <v>0</v>
      </c>
      <c r="S23" s="2112">
        <v>0</v>
      </c>
      <c r="T23" s="2112">
        <v>0</v>
      </c>
      <c r="U23" s="2112">
        <v>0</v>
      </c>
      <c r="V23" s="2112">
        <v>0</v>
      </c>
      <c r="W23" s="2112">
        <v>0</v>
      </c>
      <c r="X23" s="2112">
        <v>0</v>
      </c>
      <c r="Y23" s="2112">
        <v>0</v>
      </c>
      <c r="Z23" s="2153" t="s">
        <v>1467</v>
      </c>
      <c r="AA23" s="2112">
        <v>0</v>
      </c>
      <c r="AB23" s="2112">
        <v>0</v>
      </c>
      <c r="AC23" s="2112">
        <v>0</v>
      </c>
      <c r="AD23" s="2112">
        <v>0</v>
      </c>
      <c r="AE23" s="2112">
        <v>0</v>
      </c>
      <c r="AF23" s="2112">
        <v>0</v>
      </c>
      <c r="AG23" s="2112">
        <v>0</v>
      </c>
      <c r="AH23" s="2112"/>
      <c r="AI23" s="2112">
        <v>0</v>
      </c>
      <c r="AJ23" s="2176">
        <v>0</v>
      </c>
      <c r="AK23" s="2152" t="s">
        <v>1467</v>
      </c>
      <c r="AL23" s="2031">
        <v>0</v>
      </c>
      <c r="AM23" s="2152" t="s">
        <v>1467</v>
      </c>
      <c r="AN23" s="2031"/>
      <c r="AO23" s="2152" t="s">
        <v>2196</v>
      </c>
      <c r="AP23" s="2030"/>
      <c r="AQ23" s="2030"/>
      <c r="AR23" s="2030"/>
      <c r="AS23" s="2030"/>
      <c r="AT23" s="2030"/>
      <c r="AU23" s="2029" t="s">
        <v>2196</v>
      </c>
      <c r="AV23" s="2030"/>
      <c r="AW23" s="2031"/>
      <c r="AX23" s="2152" t="s">
        <v>1467</v>
      </c>
      <c r="AY23" s="2030"/>
      <c r="AZ23" s="2030"/>
      <c r="BA23" s="2031"/>
      <c r="BB23" s="2152" t="s">
        <v>195</v>
      </c>
      <c r="BC23" s="2030"/>
      <c r="BD23" s="2031"/>
      <c r="BE23" s="2152" t="s">
        <v>2196</v>
      </c>
      <c r="BF23" s="2030"/>
      <c r="BG23" s="2030"/>
      <c r="BH23" s="2030"/>
      <c r="BI23" s="2031"/>
      <c r="BJ23" s="2153" t="s">
        <v>1467</v>
      </c>
      <c r="BK23" s="2112">
        <v>0</v>
      </c>
      <c r="BL23" s="2112">
        <v>0</v>
      </c>
      <c r="BM23" s="2154"/>
      <c r="BN23" s="2154"/>
      <c r="BO23" s="2154"/>
      <c r="BP23" s="2154"/>
      <c r="BQ23" s="2155"/>
      <c r="BR23" s="2153"/>
      <c r="BS23" s="2113"/>
      <c r="BT23" s="2113"/>
      <c r="BU23" s="2113"/>
      <c r="BV23" s="2112" t="s">
        <v>1467</v>
      </c>
      <c r="BW23" s="2113"/>
      <c r="BX23" s="2113"/>
      <c r="BY23" s="2113"/>
      <c r="BZ23" s="2112"/>
      <c r="CA23" s="2113"/>
      <c r="CB23" s="2113"/>
      <c r="CC23" s="2148"/>
      <c r="CD23" s="337" t="s">
        <v>1467</v>
      </c>
      <c r="CE23" s="2143" t="s">
        <v>1467</v>
      </c>
      <c r="CF23" s="2146"/>
      <c r="CG23" s="2146"/>
      <c r="CH23" s="2146"/>
      <c r="CI23" s="2147"/>
      <c r="CJ23" s="338" t="s">
        <v>1467</v>
      </c>
      <c r="CK23" s="2143" t="s">
        <v>1467</v>
      </c>
      <c r="CL23" s="2145"/>
      <c r="CM23" s="2149" t="s">
        <v>1467</v>
      </c>
      <c r="CN23" s="2150"/>
      <c r="CO23" s="2150"/>
      <c r="CP23" s="2150"/>
      <c r="CQ23" s="2150"/>
      <c r="CR23" s="2150"/>
      <c r="CS23" s="2150"/>
      <c r="CT23" s="2150"/>
      <c r="CU23" s="2150"/>
      <c r="CV23" s="2150"/>
      <c r="CW23" s="2150"/>
      <c r="CX23" s="2150"/>
      <c r="CY23" s="2150"/>
      <c r="CZ23" s="2150"/>
      <c r="DA23" s="2150" t="s">
        <v>1467</v>
      </c>
      <c r="DB23" s="2150"/>
      <c r="DC23" s="2150"/>
      <c r="DD23" s="2150"/>
      <c r="DE23" s="2150"/>
      <c r="DF23" s="2150"/>
      <c r="DG23" s="2150"/>
      <c r="DH23" s="2150"/>
      <c r="DI23" s="2150"/>
      <c r="DJ23" s="2150"/>
      <c r="DK23" s="2150"/>
      <c r="DL23" s="2150"/>
      <c r="DM23" s="2150"/>
      <c r="DN23" s="2150"/>
      <c r="DO23" s="2150"/>
      <c r="DP23" s="2150"/>
      <c r="DQ23" s="2150"/>
      <c r="DR23" s="2150"/>
      <c r="DS23" s="2150" t="s">
        <v>1467</v>
      </c>
      <c r="DT23" s="2150"/>
      <c r="DU23" s="2150"/>
      <c r="DV23" s="2150"/>
      <c r="DW23" s="2150"/>
      <c r="DX23" s="2150"/>
      <c r="DY23" s="2150"/>
      <c r="DZ23" s="2150"/>
      <c r="EA23" s="2150"/>
      <c r="EB23" s="2150"/>
      <c r="EC23" s="2150"/>
      <c r="ED23" s="2150"/>
      <c r="EE23" s="2150"/>
      <c r="EF23" s="2150"/>
      <c r="EG23" s="2150"/>
      <c r="EH23" s="2150"/>
      <c r="EI23" s="2150"/>
      <c r="EJ23" s="2151"/>
      <c r="EK23" s="2143" t="s">
        <v>1467</v>
      </c>
      <c r="EL23" s="2144"/>
      <c r="EM23" s="2144"/>
      <c r="EN23" s="2144"/>
      <c r="EO23" s="2144"/>
      <c r="EP23" s="2144"/>
      <c r="EQ23" s="2144"/>
      <c r="ER23" s="2145"/>
      <c r="ES23" s="2143" t="s">
        <v>1467</v>
      </c>
      <c r="ET23" s="2144"/>
      <c r="EU23" s="2144"/>
      <c r="EV23" s="2144"/>
      <c r="EW23" s="2144"/>
      <c r="EX23" s="2144"/>
      <c r="EY23" s="2144"/>
      <c r="EZ23" s="2145"/>
      <c r="FA23" s="338" t="s">
        <v>1467</v>
      </c>
      <c r="FB23" s="2143" t="s">
        <v>1467</v>
      </c>
      <c r="FC23" s="2146"/>
      <c r="FD23" s="2146"/>
      <c r="FE23" s="2147"/>
    </row>
    <row r="24" spans="1:178" ht="10.5" customHeight="1">
      <c r="A24" s="339"/>
      <c r="B24" s="340"/>
      <c r="C24" s="340"/>
      <c r="D24" s="340"/>
      <c r="E24" s="340"/>
      <c r="F24" s="340"/>
      <c r="G24" s="340"/>
      <c r="H24" s="341"/>
      <c r="I24" s="342"/>
      <c r="J24" s="342"/>
      <c r="K24" s="341"/>
      <c r="L24" s="342"/>
      <c r="M24" s="342"/>
      <c r="N24" s="342"/>
      <c r="O24" s="294"/>
      <c r="P24" s="298"/>
      <c r="Q24" s="298"/>
      <c r="R24" s="298"/>
      <c r="S24" s="298"/>
      <c r="T24" s="298"/>
      <c r="U24" s="298"/>
      <c r="V24" s="298"/>
      <c r="W24" s="298"/>
      <c r="X24" s="298"/>
      <c r="Y24" s="298"/>
      <c r="Z24" s="294"/>
      <c r="AA24" s="298"/>
      <c r="AB24" s="298"/>
      <c r="AC24" s="298"/>
      <c r="AD24" s="298"/>
      <c r="AE24" s="298"/>
      <c r="AF24" s="298"/>
      <c r="AG24" s="298"/>
      <c r="AH24" s="298"/>
      <c r="AI24" s="298"/>
      <c r="AJ24" s="299"/>
      <c r="AK24" s="341"/>
      <c r="AL24" s="343"/>
      <c r="AM24" s="341"/>
      <c r="AN24" s="343"/>
      <c r="AO24" s="308"/>
      <c r="AP24" s="344"/>
      <c r="AQ24" s="344"/>
      <c r="AR24" s="344"/>
      <c r="AS24" s="344"/>
      <c r="AT24" s="344"/>
      <c r="AU24" s="976"/>
      <c r="AV24" s="342"/>
      <c r="AW24" s="343"/>
      <c r="AX24" s="308"/>
      <c r="AY24" s="344"/>
      <c r="AZ24" s="344"/>
      <c r="BA24" s="1024"/>
      <c r="BB24" s="342"/>
      <c r="BC24" s="342"/>
      <c r="BD24" s="342"/>
      <c r="BE24" s="341"/>
      <c r="BF24" s="345"/>
      <c r="BG24" s="345"/>
      <c r="BH24" s="295"/>
      <c r="BI24" s="346"/>
      <c r="BJ24" s="294"/>
      <c r="BK24" s="298"/>
      <c r="BL24" s="298"/>
      <c r="BM24" s="347"/>
      <c r="BN24" s="347"/>
      <c r="BO24" s="347"/>
      <c r="BP24" s="347"/>
      <c r="BQ24" s="348"/>
      <c r="BR24" s="294"/>
      <c r="BS24" s="349"/>
      <c r="BT24" s="349"/>
      <c r="BU24" s="349"/>
      <c r="BV24" s="298"/>
      <c r="BW24" s="349"/>
      <c r="BX24" s="349"/>
      <c r="BY24" s="349"/>
      <c r="BZ24" s="298"/>
      <c r="CA24" s="349"/>
      <c r="CB24" s="349"/>
      <c r="CC24" s="350"/>
      <c r="CD24" s="351"/>
      <c r="CE24" s="352"/>
      <c r="CF24" s="353"/>
      <c r="CG24" s="353"/>
      <c r="CH24" s="353"/>
      <c r="CI24" s="354"/>
      <c r="CJ24" s="355"/>
      <c r="CK24" s="352"/>
      <c r="CL24" s="356"/>
      <c r="CM24" s="357"/>
      <c r="CN24" s="1243"/>
      <c r="CO24" s="2139" t="s">
        <v>1468</v>
      </c>
      <c r="CP24" s="2140"/>
      <c r="CQ24" s="2140"/>
      <c r="CR24" s="2141"/>
      <c r="CS24" s="2139" t="s">
        <v>1469</v>
      </c>
      <c r="CT24" s="2140"/>
      <c r="CU24" s="2140"/>
      <c r="CV24" s="2141"/>
      <c r="CW24" s="2139" t="s">
        <v>1470</v>
      </c>
      <c r="CX24" s="2140"/>
      <c r="CY24" s="2140"/>
      <c r="CZ24" s="2142"/>
      <c r="DA24" s="1234"/>
      <c r="DB24" s="1243"/>
      <c r="DC24" s="2139" t="s">
        <v>1468</v>
      </c>
      <c r="DD24" s="2140"/>
      <c r="DE24" s="2140"/>
      <c r="DF24" s="2141"/>
      <c r="DG24" s="2139" t="s">
        <v>1471</v>
      </c>
      <c r="DH24" s="2140"/>
      <c r="DI24" s="2140"/>
      <c r="DJ24" s="2141"/>
      <c r="DK24" s="2139" t="s">
        <v>1472</v>
      </c>
      <c r="DL24" s="2140"/>
      <c r="DM24" s="2140"/>
      <c r="DN24" s="2141"/>
      <c r="DO24" s="2139" t="s">
        <v>1470</v>
      </c>
      <c r="DP24" s="2140"/>
      <c r="DQ24" s="2140"/>
      <c r="DR24" s="2142"/>
      <c r="DS24" s="1234"/>
      <c r="DT24" s="1243"/>
      <c r="DU24" s="2139" t="s">
        <v>1468</v>
      </c>
      <c r="DV24" s="2140"/>
      <c r="DW24" s="2140"/>
      <c r="DX24" s="2141"/>
      <c r="DY24" s="2139" t="s">
        <v>1471</v>
      </c>
      <c r="DZ24" s="2140"/>
      <c r="EA24" s="2140"/>
      <c r="EB24" s="2141"/>
      <c r="EC24" s="2139" t="s">
        <v>1472</v>
      </c>
      <c r="ED24" s="2140"/>
      <c r="EE24" s="2140"/>
      <c r="EF24" s="2141"/>
      <c r="EG24" s="2139" t="s">
        <v>1470</v>
      </c>
      <c r="EH24" s="2140"/>
      <c r="EI24" s="2140"/>
      <c r="EJ24" s="2142"/>
      <c r="EK24" s="358"/>
      <c r="EL24" s="359"/>
      <c r="EM24" s="359"/>
      <c r="EN24" s="359"/>
      <c r="EO24" s="360"/>
      <c r="EP24" s="359"/>
      <c r="EQ24" s="359"/>
      <c r="ER24" s="361"/>
      <c r="ES24" s="358"/>
      <c r="ET24" s="359"/>
      <c r="EU24" s="359"/>
      <c r="EV24" s="359"/>
      <c r="EW24" s="360"/>
      <c r="EX24" s="359"/>
      <c r="EY24" s="359"/>
      <c r="EZ24" s="361"/>
      <c r="FA24" s="362"/>
      <c r="FB24" s="358"/>
      <c r="FC24" s="359"/>
      <c r="FD24" s="359"/>
      <c r="FE24" s="361"/>
    </row>
    <row r="25" spans="1:178" ht="80.099999999999994" customHeight="1">
      <c r="A25" s="2098" t="s">
        <v>1473</v>
      </c>
      <c r="B25" s="2102"/>
      <c r="C25" s="2116"/>
      <c r="D25" s="2102" t="s">
        <v>2197</v>
      </c>
      <c r="E25" s="2115">
        <v>0</v>
      </c>
      <c r="F25" s="2102" t="s">
        <v>2198</v>
      </c>
      <c r="G25" s="2115">
        <v>0</v>
      </c>
      <c r="H25" s="2086" t="s">
        <v>2199</v>
      </c>
      <c r="I25" s="2115"/>
      <c r="J25" s="2115">
        <v>0</v>
      </c>
      <c r="K25" s="2098" t="s">
        <v>1474</v>
      </c>
      <c r="L25" s="2102" t="s">
        <v>2199</v>
      </c>
      <c r="M25" s="2115"/>
      <c r="N25" s="2115">
        <v>0</v>
      </c>
      <c r="O25" s="2124" t="s">
        <v>1474</v>
      </c>
      <c r="P25" s="2104" t="s">
        <v>1475</v>
      </c>
      <c r="Q25" s="2107" t="s">
        <v>2200</v>
      </c>
      <c r="R25" s="2107" t="s">
        <v>1476</v>
      </c>
      <c r="S25" s="2107" t="s">
        <v>2201</v>
      </c>
      <c r="T25" s="2109" t="s">
        <v>1477</v>
      </c>
      <c r="U25" s="2104" t="s">
        <v>1478</v>
      </c>
      <c r="V25" s="2107" t="s">
        <v>1479</v>
      </c>
      <c r="W25" s="2109" t="s">
        <v>1477</v>
      </c>
      <c r="X25" s="2120" t="s">
        <v>1480</v>
      </c>
      <c r="Y25" s="2121">
        <v>0</v>
      </c>
      <c r="Z25" s="2098" t="s">
        <v>2202</v>
      </c>
      <c r="AA25" s="2107" t="s">
        <v>1481</v>
      </c>
      <c r="AB25" s="2107" t="s">
        <v>1482</v>
      </c>
      <c r="AC25" s="2107" t="s">
        <v>1483</v>
      </c>
      <c r="AD25" s="2102" t="s">
        <v>1484</v>
      </c>
      <c r="AE25" s="2115">
        <v>0</v>
      </c>
      <c r="AF25" s="2116">
        <v>0</v>
      </c>
      <c r="AG25" s="2107" t="s">
        <v>1477</v>
      </c>
      <c r="AH25" s="364"/>
      <c r="AI25" s="366" t="s">
        <v>1485</v>
      </c>
      <c r="AJ25" s="367"/>
      <c r="AK25" s="2098" t="s">
        <v>1474</v>
      </c>
      <c r="AL25" s="2088" t="s">
        <v>2203</v>
      </c>
      <c r="AM25" s="2098" t="s">
        <v>1474</v>
      </c>
      <c r="AN25" s="2088" t="s">
        <v>1486</v>
      </c>
      <c r="AO25" s="2086" t="s">
        <v>1487</v>
      </c>
      <c r="AP25" s="365" t="s">
        <v>2204</v>
      </c>
      <c r="AQ25" s="364" t="s">
        <v>1918</v>
      </c>
      <c r="AR25" s="364" t="s">
        <v>1763</v>
      </c>
      <c r="AS25" s="364" t="s">
        <v>163</v>
      </c>
      <c r="AT25" s="2102" t="s">
        <v>1488</v>
      </c>
      <c r="AU25" s="2104" t="s">
        <v>825</v>
      </c>
      <c r="AV25" s="2107" t="s">
        <v>1922</v>
      </c>
      <c r="AW25" s="2088" t="s">
        <v>1489</v>
      </c>
      <c r="AX25" s="2098" t="s">
        <v>2590</v>
      </c>
      <c r="AY25" s="2107" t="s">
        <v>2878</v>
      </c>
      <c r="AZ25" s="2094" t="s">
        <v>2540</v>
      </c>
      <c r="BA25" s="2096" t="s">
        <v>2391</v>
      </c>
      <c r="BB25" s="2098" t="s">
        <v>2591</v>
      </c>
      <c r="BC25" s="2107" t="s">
        <v>2789</v>
      </c>
      <c r="BD25" s="2133" t="s">
        <v>2541</v>
      </c>
      <c r="BE25" s="2098" t="s">
        <v>1490</v>
      </c>
      <c r="BF25" s="2107" t="s">
        <v>2205</v>
      </c>
      <c r="BG25" s="2102" t="s">
        <v>1491</v>
      </c>
      <c r="BH25" s="2126" t="s">
        <v>2542</v>
      </c>
      <c r="BI25" s="2128" t="s">
        <v>2543</v>
      </c>
      <c r="BJ25" s="2098" t="s">
        <v>1492</v>
      </c>
      <c r="BK25" s="2107" t="s">
        <v>1763</v>
      </c>
      <c r="BL25" s="2102" t="s">
        <v>1493</v>
      </c>
      <c r="BM25" s="2129"/>
      <c r="BN25" s="2129"/>
      <c r="BO25" s="2129"/>
      <c r="BP25" s="2129"/>
      <c r="BQ25" s="2130"/>
      <c r="BR25" s="2098" t="s">
        <v>1474</v>
      </c>
      <c r="BS25" s="2107" t="s">
        <v>1492</v>
      </c>
      <c r="BT25" s="2107" t="s">
        <v>1494</v>
      </c>
      <c r="BU25" s="2109" t="s">
        <v>1489</v>
      </c>
      <c r="BV25" s="2104" t="s">
        <v>1474</v>
      </c>
      <c r="BW25" s="2107" t="s">
        <v>1492</v>
      </c>
      <c r="BX25" s="2107" t="s">
        <v>1494</v>
      </c>
      <c r="BY25" s="2109" t="s">
        <v>1489</v>
      </c>
      <c r="BZ25" s="2104" t="s">
        <v>1474</v>
      </c>
      <c r="CA25" s="2107" t="s">
        <v>1492</v>
      </c>
      <c r="CB25" s="2107" t="s">
        <v>1494</v>
      </c>
      <c r="CC25" s="2088" t="s">
        <v>2206</v>
      </c>
      <c r="CD25" s="2084" t="s">
        <v>1495</v>
      </c>
      <c r="CE25" s="2098" t="s">
        <v>1496</v>
      </c>
      <c r="CF25" s="2107" t="s">
        <v>1497</v>
      </c>
      <c r="CG25" s="2107" t="s">
        <v>1498</v>
      </c>
      <c r="CH25" s="2107" t="s">
        <v>1499</v>
      </c>
      <c r="CI25" s="2088" t="s">
        <v>1500</v>
      </c>
      <c r="CJ25" s="2084" t="s">
        <v>1501</v>
      </c>
      <c r="CK25" s="2086" t="s">
        <v>1474</v>
      </c>
      <c r="CL25" s="2088" t="s">
        <v>1501</v>
      </c>
      <c r="CM25" s="2090" t="s">
        <v>1474</v>
      </c>
      <c r="CN25" s="2092" t="s">
        <v>1502</v>
      </c>
      <c r="CO25" s="2078" t="s">
        <v>1503</v>
      </c>
      <c r="CP25" s="2080" t="s">
        <v>899</v>
      </c>
      <c r="CQ25" s="2080" t="s">
        <v>1763</v>
      </c>
      <c r="CR25" s="2076" t="s">
        <v>900</v>
      </c>
      <c r="CS25" s="2078" t="s">
        <v>1503</v>
      </c>
      <c r="CT25" s="2080" t="s">
        <v>899</v>
      </c>
      <c r="CU25" s="2080" t="s">
        <v>1763</v>
      </c>
      <c r="CV25" s="2076" t="s">
        <v>900</v>
      </c>
      <c r="CW25" s="2078" t="s">
        <v>1503</v>
      </c>
      <c r="CX25" s="2080" t="s">
        <v>899</v>
      </c>
      <c r="CY25" s="2080" t="s">
        <v>1763</v>
      </c>
      <c r="CZ25" s="2082" t="s">
        <v>900</v>
      </c>
      <c r="DA25" s="2074" t="s">
        <v>1474</v>
      </c>
      <c r="DB25" s="2072" t="s">
        <v>1502</v>
      </c>
      <c r="DC25" s="2070" t="s">
        <v>1503</v>
      </c>
      <c r="DD25" s="2066" t="s">
        <v>899</v>
      </c>
      <c r="DE25" s="2066" t="s">
        <v>1763</v>
      </c>
      <c r="DF25" s="2068" t="s">
        <v>900</v>
      </c>
      <c r="DG25" s="2070" t="s">
        <v>1503</v>
      </c>
      <c r="DH25" s="2066" t="s">
        <v>899</v>
      </c>
      <c r="DI25" s="2066" t="s">
        <v>1763</v>
      </c>
      <c r="DJ25" s="2068" t="s">
        <v>900</v>
      </c>
      <c r="DK25" s="2070" t="s">
        <v>1503</v>
      </c>
      <c r="DL25" s="2066" t="s">
        <v>899</v>
      </c>
      <c r="DM25" s="2066" t="s">
        <v>1763</v>
      </c>
      <c r="DN25" s="2068" t="s">
        <v>900</v>
      </c>
      <c r="DO25" s="2070" t="s">
        <v>1503</v>
      </c>
      <c r="DP25" s="2066" t="s">
        <v>899</v>
      </c>
      <c r="DQ25" s="2066" t="s">
        <v>1763</v>
      </c>
      <c r="DR25" s="2061" t="s">
        <v>900</v>
      </c>
      <c r="DS25" s="2074" t="s">
        <v>1474</v>
      </c>
      <c r="DT25" s="2072" t="s">
        <v>1502</v>
      </c>
      <c r="DU25" s="2070" t="s">
        <v>1503</v>
      </c>
      <c r="DV25" s="2066" t="s">
        <v>899</v>
      </c>
      <c r="DW25" s="2066" t="s">
        <v>1763</v>
      </c>
      <c r="DX25" s="2068" t="s">
        <v>900</v>
      </c>
      <c r="DY25" s="2070" t="s">
        <v>1503</v>
      </c>
      <c r="DZ25" s="2066" t="s">
        <v>899</v>
      </c>
      <c r="EA25" s="2066" t="s">
        <v>1763</v>
      </c>
      <c r="EB25" s="2068" t="s">
        <v>900</v>
      </c>
      <c r="EC25" s="2070" t="s">
        <v>1503</v>
      </c>
      <c r="ED25" s="2066" t="s">
        <v>899</v>
      </c>
      <c r="EE25" s="2066" t="s">
        <v>1763</v>
      </c>
      <c r="EF25" s="2068" t="s">
        <v>900</v>
      </c>
      <c r="EG25" s="2070" t="s">
        <v>1503</v>
      </c>
      <c r="EH25" s="2066" t="s">
        <v>899</v>
      </c>
      <c r="EI25" s="2066" t="s">
        <v>1763</v>
      </c>
      <c r="EJ25" s="2061" t="s">
        <v>900</v>
      </c>
      <c r="EK25" s="363" t="s">
        <v>901</v>
      </c>
      <c r="EL25" s="365" t="s">
        <v>902</v>
      </c>
      <c r="EM25" s="365" t="s">
        <v>903</v>
      </c>
      <c r="EN25" s="365" t="s">
        <v>904</v>
      </c>
      <c r="EO25" s="365" t="s">
        <v>901</v>
      </c>
      <c r="EP25" s="365" t="s">
        <v>902</v>
      </c>
      <c r="EQ25" s="365" t="s">
        <v>903</v>
      </c>
      <c r="ER25" s="368" t="s">
        <v>904</v>
      </c>
      <c r="ES25" s="363" t="s">
        <v>901</v>
      </c>
      <c r="ET25" s="365" t="s">
        <v>902</v>
      </c>
      <c r="EU25" s="365" t="s">
        <v>903</v>
      </c>
      <c r="EV25" s="365" t="s">
        <v>904</v>
      </c>
      <c r="EW25" s="365" t="s">
        <v>901</v>
      </c>
      <c r="EX25" s="365" t="s">
        <v>902</v>
      </c>
      <c r="EY25" s="365" t="s">
        <v>903</v>
      </c>
      <c r="EZ25" s="368" t="s">
        <v>904</v>
      </c>
      <c r="FA25" s="369" t="s">
        <v>905</v>
      </c>
      <c r="FB25" s="363" t="s">
        <v>906</v>
      </c>
      <c r="FC25" s="365" t="s">
        <v>907</v>
      </c>
      <c r="FD25" s="365" t="s">
        <v>908</v>
      </c>
      <c r="FE25" s="368" t="s">
        <v>909</v>
      </c>
    </row>
    <row r="26" spans="1:178" s="377" customFormat="1" ht="80.099999999999994" customHeight="1">
      <c r="A26" s="2099">
        <v>0</v>
      </c>
      <c r="B26" s="2103"/>
      <c r="C26" s="2118"/>
      <c r="D26" s="2103">
        <v>0</v>
      </c>
      <c r="E26" s="2117">
        <v>0</v>
      </c>
      <c r="F26" s="2103">
        <v>0</v>
      </c>
      <c r="G26" s="2117">
        <v>0</v>
      </c>
      <c r="H26" s="2101">
        <v>0</v>
      </c>
      <c r="I26" s="2117"/>
      <c r="J26" s="2117">
        <v>0</v>
      </c>
      <c r="K26" s="2099">
        <v>0</v>
      </c>
      <c r="L26" s="2103">
        <v>0</v>
      </c>
      <c r="M26" s="2117"/>
      <c r="N26" s="2117">
        <v>0</v>
      </c>
      <c r="O26" s="2125">
        <v>0</v>
      </c>
      <c r="P26" s="2105">
        <v>0</v>
      </c>
      <c r="Q26" s="2114">
        <v>0</v>
      </c>
      <c r="R26" s="2114">
        <v>0</v>
      </c>
      <c r="S26" s="2114">
        <v>0</v>
      </c>
      <c r="T26" s="2119">
        <v>0</v>
      </c>
      <c r="U26" s="2105">
        <v>0</v>
      </c>
      <c r="V26" s="2114">
        <v>0</v>
      </c>
      <c r="W26" s="2119">
        <v>0</v>
      </c>
      <c r="X26" s="2122">
        <v>0</v>
      </c>
      <c r="Y26" s="2123">
        <v>0</v>
      </c>
      <c r="Z26" s="2099">
        <v>0</v>
      </c>
      <c r="AA26" s="2114">
        <v>0</v>
      </c>
      <c r="AB26" s="2114">
        <v>0</v>
      </c>
      <c r="AC26" s="2114">
        <v>0</v>
      </c>
      <c r="AD26" s="2103">
        <v>0</v>
      </c>
      <c r="AE26" s="2117">
        <v>0</v>
      </c>
      <c r="AF26" s="2118">
        <v>0</v>
      </c>
      <c r="AG26" s="2114">
        <v>0</v>
      </c>
      <c r="AH26" s="371"/>
      <c r="AI26" s="373"/>
      <c r="AJ26" s="374"/>
      <c r="AK26" s="2099">
        <v>0</v>
      </c>
      <c r="AL26" s="2100">
        <v>0</v>
      </c>
      <c r="AM26" s="2099">
        <v>0</v>
      </c>
      <c r="AN26" s="2100">
        <v>0</v>
      </c>
      <c r="AO26" s="2101"/>
      <c r="AP26" s="372"/>
      <c r="AQ26" s="371"/>
      <c r="AR26" s="371"/>
      <c r="AS26" s="371"/>
      <c r="AT26" s="2103"/>
      <c r="AU26" s="2105"/>
      <c r="AV26" s="2114"/>
      <c r="AW26" s="2100"/>
      <c r="AX26" s="2099">
        <v>0</v>
      </c>
      <c r="AY26" s="2114">
        <v>0</v>
      </c>
      <c r="AZ26" s="2095"/>
      <c r="BA26" s="2097"/>
      <c r="BB26" s="2099">
        <v>0</v>
      </c>
      <c r="BC26" s="2114">
        <v>0</v>
      </c>
      <c r="BD26" s="2134"/>
      <c r="BE26" s="2099">
        <v>0</v>
      </c>
      <c r="BF26" s="2114">
        <v>0</v>
      </c>
      <c r="BG26" s="2103">
        <v>0</v>
      </c>
      <c r="BH26" s="2127">
        <v>0</v>
      </c>
      <c r="BI26" s="2095">
        <v>0</v>
      </c>
      <c r="BJ26" s="2099">
        <v>0</v>
      </c>
      <c r="BK26" s="2114">
        <v>0</v>
      </c>
      <c r="BL26" s="2103"/>
      <c r="BM26" s="2131"/>
      <c r="BN26" s="2131"/>
      <c r="BO26" s="2131"/>
      <c r="BP26" s="2131"/>
      <c r="BQ26" s="2132"/>
      <c r="BR26" s="2106"/>
      <c r="BS26" s="2108"/>
      <c r="BT26" s="2108"/>
      <c r="BU26" s="2110"/>
      <c r="BV26" s="2111"/>
      <c r="BW26" s="2108"/>
      <c r="BX26" s="2108"/>
      <c r="BY26" s="2110"/>
      <c r="BZ26" s="2111"/>
      <c r="CA26" s="2108"/>
      <c r="CB26" s="2108"/>
      <c r="CC26" s="2089"/>
      <c r="CD26" s="2085"/>
      <c r="CE26" s="2106"/>
      <c r="CF26" s="2108"/>
      <c r="CG26" s="2108"/>
      <c r="CH26" s="2108"/>
      <c r="CI26" s="2089"/>
      <c r="CJ26" s="2085"/>
      <c r="CK26" s="2087"/>
      <c r="CL26" s="2089"/>
      <c r="CM26" s="2091"/>
      <c r="CN26" s="2093"/>
      <c r="CO26" s="2079"/>
      <c r="CP26" s="2081"/>
      <c r="CQ26" s="2081"/>
      <c r="CR26" s="2077"/>
      <c r="CS26" s="2079"/>
      <c r="CT26" s="2081"/>
      <c r="CU26" s="2081"/>
      <c r="CV26" s="2077"/>
      <c r="CW26" s="2079"/>
      <c r="CX26" s="2081"/>
      <c r="CY26" s="2081"/>
      <c r="CZ26" s="2083"/>
      <c r="DA26" s="2075"/>
      <c r="DB26" s="2073"/>
      <c r="DC26" s="2071"/>
      <c r="DD26" s="2067"/>
      <c r="DE26" s="2067"/>
      <c r="DF26" s="2069"/>
      <c r="DG26" s="2071"/>
      <c r="DH26" s="2067"/>
      <c r="DI26" s="2067"/>
      <c r="DJ26" s="2069"/>
      <c r="DK26" s="2071"/>
      <c r="DL26" s="2067"/>
      <c r="DM26" s="2067"/>
      <c r="DN26" s="2069"/>
      <c r="DO26" s="2071"/>
      <c r="DP26" s="2067"/>
      <c r="DQ26" s="2067"/>
      <c r="DR26" s="2062"/>
      <c r="DS26" s="2075"/>
      <c r="DT26" s="2073"/>
      <c r="DU26" s="2071"/>
      <c r="DV26" s="2067"/>
      <c r="DW26" s="2067"/>
      <c r="DX26" s="2069"/>
      <c r="DY26" s="2071"/>
      <c r="DZ26" s="2067"/>
      <c r="EA26" s="2067"/>
      <c r="EB26" s="2069"/>
      <c r="EC26" s="2071"/>
      <c r="ED26" s="2067"/>
      <c r="EE26" s="2067"/>
      <c r="EF26" s="2069"/>
      <c r="EG26" s="2071"/>
      <c r="EH26" s="2067"/>
      <c r="EI26" s="2067"/>
      <c r="EJ26" s="2062"/>
      <c r="EK26" s="370"/>
      <c r="EL26" s="372"/>
      <c r="EM26" s="372"/>
      <c r="EN26" s="372"/>
      <c r="EO26" s="372"/>
      <c r="EP26" s="372"/>
      <c r="EQ26" s="372"/>
      <c r="ER26" s="375"/>
      <c r="ES26" s="370"/>
      <c r="ET26" s="372"/>
      <c r="EU26" s="372"/>
      <c r="EV26" s="372"/>
      <c r="EW26" s="372"/>
      <c r="EX26" s="372"/>
      <c r="EY26" s="372"/>
      <c r="EZ26" s="375"/>
      <c r="FA26" s="376"/>
      <c r="FB26" s="370"/>
      <c r="FC26" s="372"/>
      <c r="FD26" s="372"/>
      <c r="FE26" s="375"/>
      <c r="FL26" s="1056"/>
      <c r="FM26" s="1059"/>
      <c r="FN26" s="1056"/>
      <c r="FO26" s="1059"/>
      <c r="FP26" s="1056"/>
      <c r="FQ26" s="1059"/>
    </row>
    <row r="27" spans="1:178" s="377" customFormat="1" ht="12.75" customHeight="1">
      <c r="A27" s="378"/>
      <c r="B27" s="379"/>
      <c r="C27" s="380"/>
      <c r="D27" s="379"/>
      <c r="E27" s="381"/>
      <c r="F27" s="379"/>
      <c r="G27" s="381"/>
      <c r="H27" s="382"/>
      <c r="I27" s="381"/>
      <c r="J27" s="381"/>
      <c r="K27" s="382"/>
      <c r="L27" s="379"/>
      <c r="M27" s="381"/>
      <c r="N27" s="381"/>
      <c r="O27" s="977"/>
      <c r="P27" s="380"/>
      <c r="Q27" s="383"/>
      <c r="R27" s="383"/>
      <c r="S27" s="383"/>
      <c r="T27" s="978"/>
      <c r="U27" s="380"/>
      <c r="V27" s="383"/>
      <c r="W27" s="978"/>
      <c r="X27" s="384"/>
      <c r="Y27" s="384"/>
      <c r="Z27" s="378"/>
      <c r="AA27" s="383"/>
      <c r="AB27" s="383"/>
      <c r="AC27" s="383"/>
      <c r="AD27" s="379"/>
      <c r="AE27" s="381"/>
      <c r="AF27" s="380"/>
      <c r="AG27" s="383"/>
      <c r="AH27" s="381"/>
      <c r="AI27" s="381"/>
      <c r="AJ27" s="381"/>
      <c r="AK27" s="378"/>
      <c r="AL27" s="381"/>
      <c r="AM27" s="378"/>
      <c r="AN27" s="381"/>
      <c r="AO27" s="382"/>
      <c r="AP27" s="383"/>
      <c r="AQ27" s="379"/>
      <c r="AR27" s="379"/>
      <c r="AS27" s="379"/>
      <c r="AT27" s="978"/>
      <c r="AU27" s="388"/>
      <c r="AV27" s="385"/>
      <c r="AW27" s="386"/>
      <c r="AX27" s="378"/>
      <c r="AY27" s="383"/>
      <c r="AZ27" s="383"/>
      <c r="BA27" s="379"/>
      <c r="BB27" s="378"/>
      <c r="BC27" s="383"/>
      <c r="BD27" s="1031"/>
      <c r="BE27" s="378"/>
      <c r="BF27" s="383"/>
      <c r="BG27" s="978"/>
      <c r="BH27" s="380"/>
      <c r="BI27" s="383"/>
      <c r="BJ27" s="382"/>
      <c r="BK27" s="383"/>
      <c r="BL27" s="2063"/>
      <c r="BM27" s="2064"/>
      <c r="BN27" s="2064"/>
      <c r="BO27" s="2064"/>
      <c r="BP27" s="2064"/>
      <c r="BQ27" s="2065"/>
      <c r="BR27" s="387"/>
      <c r="BS27" s="388"/>
      <c r="BT27" s="385"/>
      <c r="BU27" s="979"/>
      <c r="BV27" s="395"/>
      <c r="BW27" s="385"/>
      <c r="BX27" s="385"/>
      <c r="BY27" s="979"/>
      <c r="BZ27" s="395"/>
      <c r="CA27" s="385"/>
      <c r="CB27" s="385"/>
      <c r="CC27" s="389"/>
      <c r="CD27" s="390"/>
      <c r="CE27" s="387"/>
      <c r="CF27" s="385"/>
      <c r="CG27" s="385"/>
      <c r="CH27" s="385"/>
      <c r="CI27" s="389"/>
      <c r="CJ27" s="390"/>
      <c r="CK27" s="980"/>
      <c r="CL27" s="389"/>
      <c r="CM27" s="391"/>
      <c r="CN27" s="392"/>
      <c r="CO27" s="1241"/>
      <c r="CP27" s="393"/>
      <c r="CQ27" s="393"/>
      <c r="CR27" s="392"/>
      <c r="CS27" s="1241"/>
      <c r="CT27" s="393"/>
      <c r="CU27" s="393"/>
      <c r="CV27" s="392"/>
      <c r="CW27" s="1241"/>
      <c r="CX27" s="393"/>
      <c r="CY27" s="393"/>
      <c r="CZ27" s="394"/>
      <c r="DA27" s="391"/>
      <c r="DB27" s="392"/>
      <c r="DC27" s="1241"/>
      <c r="DD27" s="393"/>
      <c r="DE27" s="393"/>
      <c r="DF27" s="392"/>
      <c r="DG27" s="1241"/>
      <c r="DH27" s="393"/>
      <c r="DI27" s="393"/>
      <c r="DJ27" s="392"/>
      <c r="DK27" s="1241"/>
      <c r="DL27" s="393"/>
      <c r="DM27" s="393"/>
      <c r="DN27" s="392"/>
      <c r="DO27" s="1241"/>
      <c r="DP27" s="393"/>
      <c r="DQ27" s="393"/>
      <c r="DR27" s="394"/>
      <c r="DS27" s="391"/>
      <c r="DT27" s="392"/>
      <c r="DU27" s="1241"/>
      <c r="DV27" s="393"/>
      <c r="DW27" s="393"/>
      <c r="DX27" s="392"/>
      <c r="DY27" s="1241"/>
      <c r="DZ27" s="393"/>
      <c r="EA27" s="393"/>
      <c r="EB27" s="392"/>
      <c r="EC27" s="1241"/>
      <c r="ED27" s="393"/>
      <c r="EE27" s="393"/>
      <c r="EF27" s="392"/>
      <c r="EG27" s="1241"/>
      <c r="EH27" s="393"/>
      <c r="EI27" s="393"/>
      <c r="EJ27" s="394"/>
      <c r="EK27" s="387"/>
      <c r="EL27" s="385"/>
      <c r="EM27" s="385"/>
      <c r="EN27" s="385"/>
      <c r="EO27" s="385"/>
      <c r="EP27" s="385"/>
      <c r="EQ27" s="385"/>
      <c r="ER27" s="389"/>
      <c r="ES27" s="395"/>
      <c r="ET27" s="385"/>
      <c r="EU27" s="385"/>
      <c r="EV27" s="385"/>
      <c r="EW27" s="385"/>
      <c r="EX27" s="385"/>
      <c r="EY27" s="385"/>
      <c r="EZ27" s="389"/>
      <c r="FA27" s="390"/>
      <c r="FB27" s="387"/>
      <c r="FC27" s="385"/>
      <c r="FD27" s="385"/>
      <c r="FE27" s="389"/>
      <c r="FF27" s="396"/>
      <c r="FG27" s="397"/>
      <c r="FH27" s="397"/>
      <c r="FI27" s="396"/>
      <c r="FJ27" s="396"/>
      <c r="FK27" s="396"/>
      <c r="FL27" s="397"/>
      <c r="FM27" s="1060"/>
      <c r="FN27" s="397"/>
      <c r="FO27" s="1060"/>
      <c r="FP27" s="397"/>
      <c r="FQ27" s="1060"/>
      <c r="FR27" s="396"/>
      <c r="FS27" s="396"/>
      <c r="FT27" s="396"/>
      <c r="FU27" s="396"/>
      <c r="FV27" s="396"/>
    </row>
    <row r="28" spans="1:178" ht="15" customHeight="1">
      <c r="A28" s="398">
        <v>1</v>
      </c>
      <c r="B28" s="2057"/>
      <c r="C28" s="2057"/>
      <c r="D28" s="2053"/>
      <c r="E28" s="2058"/>
      <c r="F28" s="2053"/>
      <c r="G28" s="2053"/>
      <c r="H28" s="2059"/>
      <c r="I28" s="2060"/>
      <c r="J28" s="2053"/>
      <c r="K28" s="1067" t="s">
        <v>1107</v>
      </c>
      <c r="L28" s="2053"/>
      <c r="M28" s="2053"/>
      <c r="N28" s="2053"/>
      <c r="O28" s="1068" t="s">
        <v>1107</v>
      </c>
      <c r="P28" s="1069" t="s">
        <v>1107</v>
      </c>
      <c r="Q28" s="1066" t="s">
        <v>1107</v>
      </c>
      <c r="R28" s="1066" t="s">
        <v>1107</v>
      </c>
      <c r="S28" s="1066" t="s">
        <v>1107</v>
      </c>
      <c r="T28" s="1070" t="s">
        <v>1107</v>
      </c>
      <c r="U28" s="1069" t="s">
        <v>1107</v>
      </c>
      <c r="V28" s="1066" t="s">
        <v>1107</v>
      </c>
      <c r="W28" s="1070" t="s">
        <v>1107</v>
      </c>
      <c r="X28" s="2060"/>
      <c r="Y28" s="2053"/>
      <c r="Z28" s="1067" t="s">
        <v>1107</v>
      </c>
      <c r="AA28" s="1066" t="s">
        <v>1107</v>
      </c>
      <c r="AB28" s="1066" t="s">
        <v>1107</v>
      </c>
      <c r="AC28" s="1066" t="s">
        <v>1107</v>
      </c>
      <c r="AD28" s="2053"/>
      <c r="AE28" s="2053"/>
      <c r="AF28" s="2053"/>
      <c r="AG28" s="1069" t="s">
        <v>1107</v>
      </c>
      <c r="AH28" s="2054"/>
      <c r="AI28" s="2030"/>
      <c r="AJ28" s="2031"/>
      <c r="AK28" s="1067" t="s">
        <v>1107</v>
      </c>
      <c r="AL28" s="1071"/>
      <c r="AM28" s="1067" t="s">
        <v>1107</v>
      </c>
      <c r="AN28" s="1071"/>
      <c r="AO28" s="1025"/>
      <c r="AP28" s="1066" t="s">
        <v>1107</v>
      </c>
      <c r="AQ28" s="1066" t="s">
        <v>1107</v>
      </c>
      <c r="AR28" s="1066" t="s">
        <v>1107</v>
      </c>
      <c r="AS28" s="1066" t="s">
        <v>1107</v>
      </c>
      <c r="AT28" s="1070"/>
      <c r="AU28" s="1069" t="s">
        <v>1107</v>
      </c>
      <c r="AV28" s="1066" t="s">
        <v>1107</v>
      </c>
      <c r="AW28" s="1026" t="s">
        <v>1107</v>
      </c>
      <c r="AX28" s="1067"/>
      <c r="AY28" s="1066"/>
      <c r="AZ28" s="1072"/>
      <c r="BA28" s="1073"/>
      <c r="BB28" s="1067"/>
      <c r="BC28" s="1066"/>
      <c r="BD28" s="1071"/>
      <c r="BE28" s="1066" t="s">
        <v>1107</v>
      </c>
      <c r="BF28" s="1066" t="s">
        <v>1107</v>
      </c>
      <c r="BG28" s="1070" t="s">
        <v>1107</v>
      </c>
      <c r="BH28" s="1069"/>
      <c r="BI28" s="1071"/>
      <c r="BJ28" s="1067" t="s">
        <v>1107</v>
      </c>
      <c r="BK28" s="1066" t="s">
        <v>1107</v>
      </c>
      <c r="BL28" s="2053"/>
      <c r="BM28" s="2055"/>
      <c r="BN28" s="2055"/>
      <c r="BO28" s="2055"/>
      <c r="BP28" s="2055"/>
      <c r="BQ28" s="2056"/>
      <c r="BR28" s="1067" t="s">
        <v>1107</v>
      </c>
      <c r="BS28" s="1066" t="s">
        <v>1107</v>
      </c>
      <c r="BT28" s="1066" t="s">
        <v>1107</v>
      </c>
      <c r="BU28" s="1070" t="s">
        <v>1107</v>
      </c>
      <c r="BV28" s="1069" t="s">
        <v>1107</v>
      </c>
      <c r="BW28" s="1066" t="s">
        <v>1107</v>
      </c>
      <c r="BX28" s="1066" t="s">
        <v>1107</v>
      </c>
      <c r="BY28" s="1070" t="s">
        <v>1107</v>
      </c>
      <c r="BZ28" s="1069" t="s">
        <v>1107</v>
      </c>
      <c r="CA28" s="1066" t="s">
        <v>1107</v>
      </c>
      <c r="CB28" s="1066" t="s">
        <v>1107</v>
      </c>
      <c r="CC28" s="1074" t="s">
        <v>1107</v>
      </c>
      <c r="CD28" s="1075"/>
      <c r="CE28" s="1076"/>
      <c r="CF28" s="1076"/>
      <c r="CG28" s="1076"/>
      <c r="CH28" s="1076"/>
      <c r="CI28" s="1076"/>
      <c r="CJ28" s="337"/>
      <c r="CK28" s="1027" t="s">
        <v>1107</v>
      </c>
      <c r="CL28" s="1071"/>
      <c r="CM28" s="1067" t="s">
        <v>1107</v>
      </c>
      <c r="CN28" s="1026"/>
      <c r="CO28" s="1242" t="s">
        <v>1107</v>
      </c>
      <c r="CP28" s="1066" t="s">
        <v>1107</v>
      </c>
      <c r="CQ28" s="1066" t="s">
        <v>1107</v>
      </c>
      <c r="CR28" s="1240" t="s">
        <v>1107</v>
      </c>
      <c r="CS28" s="1242" t="s">
        <v>1107</v>
      </c>
      <c r="CT28" s="1066" t="s">
        <v>1107</v>
      </c>
      <c r="CU28" s="1066" t="s">
        <v>1107</v>
      </c>
      <c r="CV28" s="1240" t="s">
        <v>1107</v>
      </c>
      <c r="CW28" s="1242" t="s">
        <v>1107</v>
      </c>
      <c r="CX28" s="1066" t="s">
        <v>1107</v>
      </c>
      <c r="CY28" s="1066" t="s">
        <v>1107</v>
      </c>
      <c r="CZ28" s="1074" t="s">
        <v>1107</v>
      </c>
      <c r="DA28" s="1067" t="s">
        <v>1107</v>
      </c>
      <c r="DB28" s="1026"/>
      <c r="DC28" s="1242" t="s">
        <v>1107</v>
      </c>
      <c r="DD28" s="1066" t="s">
        <v>1107</v>
      </c>
      <c r="DE28" s="1066" t="s">
        <v>1107</v>
      </c>
      <c r="DF28" s="1240" t="s">
        <v>1107</v>
      </c>
      <c r="DG28" s="1242" t="s">
        <v>1107</v>
      </c>
      <c r="DH28" s="1066" t="s">
        <v>1107</v>
      </c>
      <c r="DI28" s="1066" t="s">
        <v>1107</v>
      </c>
      <c r="DJ28" s="1240" t="s">
        <v>1107</v>
      </c>
      <c r="DK28" s="1242" t="s">
        <v>1107</v>
      </c>
      <c r="DL28" s="1066" t="s">
        <v>1107</v>
      </c>
      <c r="DM28" s="1066" t="s">
        <v>1107</v>
      </c>
      <c r="DN28" s="1240" t="s">
        <v>1107</v>
      </c>
      <c r="DO28" s="1242" t="s">
        <v>1107</v>
      </c>
      <c r="DP28" s="1066" t="s">
        <v>1107</v>
      </c>
      <c r="DQ28" s="1066" t="s">
        <v>1107</v>
      </c>
      <c r="DR28" s="1074" t="s">
        <v>1107</v>
      </c>
      <c r="DS28" s="1067" t="s">
        <v>1107</v>
      </c>
      <c r="DT28" s="1026"/>
      <c r="DU28" s="1242" t="s">
        <v>1107</v>
      </c>
      <c r="DV28" s="1066" t="s">
        <v>1107</v>
      </c>
      <c r="DW28" s="1066" t="s">
        <v>1107</v>
      </c>
      <c r="DX28" s="1240" t="s">
        <v>1107</v>
      </c>
      <c r="DY28" s="1242" t="s">
        <v>1107</v>
      </c>
      <c r="DZ28" s="1066" t="s">
        <v>1107</v>
      </c>
      <c r="EA28" s="1066" t="s">
        <v>1107</v>
      </c>
      <c r="EB28" s="1240" t="s">
        <v>1107</v>
      </c>
      <c r="EC28" s="1242" t="s">
        <v>1107</v>
      </c>
      <c r="ED28" s="1066" t="s">
        <v>1107</v>
      </c>
      <c r="EE28" s="1066" t="s">
        <v>1107</v>
      </c>
      <c r="EF28" s="1240" t="s">
        <v>1107</v>
      </c>
      <c r="EG28" s="1242" t="s">
        <v>1107</v>
      </c>
      <c r="EH28" s="1066" t="s">
        <v>1107</v>
      </c>
      <c r="EI28" s="1066" t="s">
        <v>1107</v>
      </c>
      <c r="EJ28" s="1074" t="s">
        <v>1107</v>
      </c>
      <c r="EK28" s="1027"/>
      <c r="EL28" s="1066"/>
      <c r="EM28" s="1066"/>
      <c r="EN28" s="1026"/>
      <c r="EO28" s="1066"/>
      <c r="EP28" s="1066"/>
      <c r="EQ28" s="1066"/>
      <c r="ER28" s="1066"/>
      <c r="ES28" s="1027"/>
      <c r="ET28" s="1066"/>
      <c r="EU28" s="1066"/>
      <c r="EV28" s="1026"/>
      <c r="EW28" s="1066"/>
      <c r="EX28" s="1066"/>
      <c r="EY28" s="1066"/>
      <c r="EZ28" s="1066"/>
      <c r="FA28" s="1027"/>
      <c r="FB28" s="1027"/>
      <c r="FC28" s="1066"/>
      <c r="FD28" s="1066"/>
      <c r="FE28" s="1071"/>
      <c r="FF28" s="254"/>
      <c r="FG28" s="404"/>
      <c r="FH28" s="404"/>
      <c r="FI28" s="404"/>
      <c r="FJ28" s="404"/>
      <c r="FK28" s="404"/>
      <c r="FL28" s="1057"/>
      <c r="FM28" s="669"/>
      <c r="FN28" s="1057"/>
      <c r="FO28" s="669"/>
      <c r="FP28" s="1057"/>
      <c r="FQ28" s="669"/>
      <c r="FR28" s="404"/>
      <c r="FS28" s="404"/>
      <c r="FT28" s="404"/>
      <c r="FU28" s="404"/>
      <c r="FV28" s="404"/>
    </row>
    <row r="29" spans="1:178" ht="15" customHeight="1">
      <c r="A29" s="405">
        <v>2</v>
      </c>
      <c r="B29" s="2048"/>
      <c r="C29" s="2048"/>
      <c r="D29" s="2032"/>
      <c r="E29" s="2052"/>
      <c r="F29" s="2032"/>
      <c r="G29" s="2032"/>
      <c r="H29" s="2049"/>
      <c r="I29" s="2050"/>
      <c r="J29" s="2032"/>
      <c r="K29" s="406" t="s">
        <v>1107</v>
      </c>
      <c r="L29" s="2032"/>
      <c r="M29" s="2032"/>
      <c r="N29" s="2032"/>
      <c r="O29" s="982" t="s">
        <v>1107</v>
      </c>
      <c r="P29" s="407" t="s">
        <v>1107</v>
      </c>
      <c r="Q29" s="401" t="s">
        <v>1107</v>
      </c>
      <c r="R29" s="401" t="s">
        <v>1107</v>
      </c>
      <c r="S29" s="401" t="s">
        <v>1107</v>
      </c>
      <c r="T29" s="410" t="s">
        <v>1107</v>
      </c>
      <c r="U29" s="407" t="s">
        <v>1107</v>
      </c>
      <c r="V29" s="401" t="s">
        <v>1107</v>
      </c>
      <c r="W29" s="410" t="s">
        <v>1107</v>
      </c>
      <c r="X29" s="2050"/>
      <c r="Y29" s="2032"/>
      <c r="Z29" s="406" t="s">
        <v>1107</v>
      </c>
      <c r="AA29" s="401" t="s">
        <v>1107</v>
      </c>
      <c r="AB29" s="401" t="s">
        <v>1107</v>
      </c>
      <c r="AC29" s="401" t="s">
        <v>1107</v>
      </c>
      <c r="AD29" s="2032"/>
      <c r="AE29" s="2032"/>
      <c r="AF29" s="2032"/>
      <c r="AG29" s="407" t="s">
        <v>1107</v>
      </c>
      <c r="AH29" s="2045"/>
      <c r="AI29" s="2046"/>
      <c r="AJ29" s="2047"/>
      <c r="AK29" s="406" t="s">
        <v>1107</v>
      </c>
      <c r="AL29" s="403"/>
      <c r="AM29" s="406" t="s">
        <v>1107</v>
      </c>
      <c r="AN29" s="403"/>
      <c r="AO29" s="984"/>
      <c r="AP29" s="401" t="s">
        <v>1107</v>
      </c>
      <c r="AQ29" s="401" t="s">
        <v>1107</v>
      </c>
      <c r="AR29" s="401" t="s">
        <v>1107</v>
      </c>
      <c r="AS29" s="401" t="s">
        <v>1107</v>
      </c>
      <c r="AT29" s="410"/>
      <c r="AU29" s="407" t="s">
        <v>1107</v>
      </c>
      <c r="AV29" s="401" t="s">
        <v>1107</v>
      </c>
      <c r="AW29" s="402" t="s">
        <v>1107</v>
      </c>
      <c r="AX29" s="406"/>
      <c r="AY29" s="401"/>
      <c r="AZ29" s="1032"/>
      <c r="BA29" s="1034"/>
      <c r="BB29" s="406"/>
      <c r="BC29" s="401"/>
      <c r="BD29" s="403"/>
      <c r="BE29" s="401" t="s">
        <v>1107</v>
      </c>
      <c r="BF29" s="401" t="s">
        <v>1107</v>
      </c>
      <c r="BG29" s="410" t="s">
        <v>1107</v>
      </c>
      <c r="BH29" s="407"/>
      <c r="BI29" s="403"/>
      <c r="BJ29" s="406" t="s">
        <v>1107</v>
      </c>
      <c r="BK29" s="401" t="s">
        <v>1107</v>
      </c>
      <c r="BL29" s="2032"/>
      <c r="BM29" s="2033"/>
      <c r="BN29" s="2033"/>
      <c r="BO29" s="2033"/>
      <c r="BP29" s="2033"/>
      <c r="BQ29" s="2034"/>
      <c r="BR29" s="406" t="s">
        <v>1107</v>
      </c>
      <c r="BS29" s="401" t="s">
        <v>1107</v>
      </c>
      <c r="BT29" s="401" t="s">
        <v>1107</v>
      </c>
      <c r="BU29" s="410" t="s">
        <v>1107</v>
      </c>
      <c r="BV29" s="407" t="s">
        <v>1107</v>
      </c>
      <c r="BW29" s="401" t="s">
        <v>1107</v>
      </c>
      <c r="BX29" s="401" t="s">
        <v>1107</v>
      </c>
      <c r="BY29" s="410" t="s">
        <v>1107</v>
      </c>
      <c r="BZ29" s="407" t="s">
        <v>1107</v>
      </c>
      <c r="CA29" s="401" t="s">
        <v>1107</v>
      </c>
      <c r="CB29" s="401" t="s">
        <v>1107</v>
      </c>
      <c r="CC29" s="408" t="s">
        <v>1107</v>
      </c>
      <c r="CD29" s="981"/>
      <c r="CE29" s="399"/>
      <c r="CF29" s="399"/>
      <c r="CG29" s="399"/>
      <c r="CH29" s="399"/>
      <c r="CI29" s="399"/>
      <c r="CJ29" s="409"/>
      <c r="CK29" s="400" t="s">
        <v>1107</v>
      </c>
      <c r="CL29" s="403"/>
      <c r="CM29" s="406" t="s">
        <v>1107</v>
      </c>
      <c r="CN29" s="402"/>
      <c r="CO29" s="412" t="s">
        <v>1107</v>
      </c>
      <c r="CP29" s="401" t="s">
        <v>1107</v>
      </c>
      <c r="CQ29" s="401" t="s">
        <v>1107</v>
      </c>
      <c r="CR29" s="411" t="s">
        <v>1107</v>
      </c>
      <c r="CS29" s="412" t="s">
        <v>1107</v>
      </c>
      <c r="CT29" s="401" t="s">
        <v>1107</v>
      </c>
      <c r="CU29" s="401" t="s">
        <v>1107</v>
      </c>
      <c r="CV29" s="411" t="s">
        <v>1107</v>
      </c>
      <c r="CW29" s="412" t="s">
        <v>1107</v>
      </c>
      <c r="CX29" s="401" t="s">
        <v>1107</v>
      </c>
      <c r="CY29" s="401" t="s">
        <v>1107</v>
      </c>
      <c r="CZ29" s="408" t="s">
        <v>1107</v>
      </c>
      <c r="DA29" s="406" t="s">
        <v>1107</v>
      </c>
      <c r="DB29" s="402"/>
      <c r="DC29" s="412" t="s">
        <v>1107</v>
      </c>
      <c r="DD29" s="401" t="s">
        <v>1107</v>
      </c>
      <c r="DE29" s="401" t="s">
        <v>1107</v>
      </c>
      <c r="DF29" s="411" t="s">
        <v>1107</v>
      </c>
      <c r="DG29" s="412" t="s">
        <v>1107</v>
      </c>
      <c r="DH29" s="401" t="s">
        <v>1107</v>
      </c>
      <c r="DI29" s="401" t="s">
        <v>1107</v>
      </c>
      <c r="DJ29" s="411" t="s">
        <v>1107</v>
      </c>
      <c r="DK29" s="412" t="s">
        <v>1107</v>
      </c>
      <c r="DL29" s="401" t="s">
        <v>1107</v>
      </c>
      <c r="DM29" s="401" t="s">
        <v>1107</v>
      </c>
      <c r="DN29" s="411" t="s">
        <v>1107</v>
      </c>
      <c r="DO29" s="412" t="s">
        <v>1107</v>
      </c>
      <c r="DP29" s="401" t="s">
        <v>1107</v>
      </c>
      <c r="DQ29" s="401" t="s">
        <v>1107</v>
      </c>
      <c r="DR29" s="408" t="s">
        <v>1107</v>
      </c>
      <c r="DS29" s="406" t="s">
        <v>1107</v>
      </c>
      <c r="DT29" s="402"/>
      <c r="DU29" s="412" t="s">
        <v>1107</v>
      </c>
      <c r="DV29" s="401" t="s">
        <v>1107</v>
      </c>
      <c r="DW29" s="401" t="s">
        <v>1107</v>
      </c>
      <c r="DX29" s="411" t="s">
        <v>1107</v>
      </c>
      <c r="DY29" s="412" t="s">
        <v>1107</v>
      </c>
      <c r="DZ29" s="401" t="s">
        <v>1107</v>
      </c>
      <c r="EA29" s="401" t="s">
        <v>1107</v>
      </c>
      <c r="EB29" s="411" t="s">
        <v>1107</v>
      </c>
      <c r="EC29" s="412" t="s">
        <v>1107</v>
      </c>
      <c r="ED29" s="401" t="s">
        <v>1107</v>
      </c>
      <c r="EE29" s="401" t="s">
        <v>1107</v>
      </c>
      <c r="EF29" s="411" t="s">
        <v>1107</v>
      </c>
      <c r="EG29" s="412" t="s">
        <v>1107</v>
      </c>
      <c r="EH29" s="401" t="s">
        <v>1107</v>
      </c>
      <c r="EI29" s="401" t="s">
        <v>1107</v>
      </c>
      <c r="EJ29" s="408" t="s">
        <v>1107</v>
      </c>
      <c r="EK29" s="400"/>
      <c r="EL29" s="401"/>
      <c r="EM29" s="401"/>
      <c r="EN29" s="401"/>
      <c r="EO29" s="401"/>
      <c r="EP29" s="401"/>
      <c r="EQ29" s="401"/>
      <c r="ER29" s="401"/>
      <c r="ES29" s="400"/>
      <c r="ET29" s="401"/>
      <c r="EU29" s="401"/>
      <c r="EV29" s="402"/>
      <c r="EW29" s="401"/>
      <c r="EX29" s="401"/>
      <c r="EY29" s="401"/>
      <c r="EZ29" s="401"/>
      <c r="FA29" s="400"/>
      <c r="FB29" s="400"/>
      <c r="FC29" s="401"/>
      <c r="FD29" s="401"/>
      <c r="FE29" s="403"/>
      <c r="FF29" s="254"/>
      <c r="FG29" s="404"/>
      <c r="FH29" s="404"/>
      <c r="FI29" s="404"/>
      <c r="FJ29" s="404"/>
      <c r="FK29" s="404"/>
      <c r="FL29" s="1057"/>
      <c r="FM29" s="669"/>
      <c r="FN29" s="1057"/>
      <c r="FO29" s="669"/>
      <c r="FP29" s="1057"/>
      <c r="FQ29" s="669"/>
      <c r="FR29" s="404"/>
      <c r="FS29" s="404"/>
      <c r="FT29" s="404"/>
      <c r="FU29" s="404"/>
      <c r="FV29" s="404"/>
    </row>
    <row r="30" spans="1:178" ht="15" customHeight="1">
      <c r="A30" s="405">
        <f t="shared" ref="A30:A61" si="0">A29+1</f>
        <v>3</v>
      </c>
      <c r="B30" s="2048"/>
      <c r="C30" s="2048"/>
      <c r="D30" s="2032"/>
      <c r="E30" s="2052"/>
      <c r="F30" s="2032"/>
      <c r="G30" s="2032"/>
      <c r="H30" s="2049"/>
      <c r="I30" s="2050"/>
      <c r="J30" s="2032"/>
      <c r="K30" s="406" t="s">
        <v>1107</v>
      </c>
      <c r="L30" s="2032"/>
      <c r="M30" s="2032"/>
      <c r="N30" s="2032"/>
      <c r="O30" s="982" t="s">
        <v>1107</v>
      </c>
      <c r="P30" s="407" t="s">
        <v>1107</v>
      </c>
      <c r="Q30" s="401" t="s">
        <v>1107</v>
      </c>
      <c r="R30" s="401" t="s">
        <v>1107</v>
      </c>
      <c r="S30" s="401" t="s">
        <v>1107</v>
      </c>
      <c r="T30" s="410" t="s">
        <v>1107</v>
      </c>
      <c r="U30" s="407" t="s">
        <v>1107</v>
      </c>
      <c r="V30" s="401" t="s">
        <v>1107</v>
      </c>
      <c r="W30" s="410" t="s">
        <v>1107</v>
      </c>
      <c r="X30" s="2050"/>
      <c r="Y30" s="2032"/>
      <c r="Z30" s="406" t="s">
        <v>1107</v>
      </c>
      <c r="AA30" s="401" t="s">
        <v>1107</v>
      </c>
      <c r="AB30" s="401" t="s">
        <v>1107</v>
      </c>
      <c r="AC30" s="401" t="s">
        <v>1107</v>
      </c>
      <c r="AD30" s="2032"/>
      <c r="AE30" s="2032"/>
      <c r="AF30" s="2032"/>
      <c r="AG30" s="407" t="s">
        <v>1107</v>
      </c>
      <c r="AH30" s="2045"/>
      <c r="AI30" s="2046"/>
      <c r="AJ30" s="2047"/>
      <c r="AK30" s="406" t="s">
        <v>1107</v>
      </c>
      <c r="AL30" s="403"/>
      <c r="AM30" s="406" t="s">
        <v>1107</v>
      </c>
      <c r="AN30" s="403"/>
      <c r="AO30" s="984"/>
      <c r="AP30" s="401" t="s">
        <v>1107</v>
      </c>
      <c r="AQ30" s="401" t="s">
        <v>1107</v>
      </c>
      <c r="AR30" s="401" t="s">
        <v>1107</v>
      </c>
      <c r="AS30" s="401" t="s">
        <v>1107</v>
      </c>
      <c r="AT30" s="410"/>
      <c r="AU30" s="407" t="s">
        <v>1107</v>
      </c>
      <c r="AV30" s="401" t="s">
        <v>1107</v>
      </c>
      <c r="AW30" s="402" t="s">
        <v>1107</v>
      </c>
      <c r="AX30" s="406"/>
      <c r="AY30" s="401"/>
      <c r="AZ30" s="1032"/>
      <c r="BA30" s="1034"/>
      <c r="BB30" s="406"/>
      <c r="BC30" s="401"/>
      <c r="BD30" s="403"/>
      <c r="BE30" s="401" t="s">
        <v>1107</v>
      </c>
      <c r="BF30" s="401" t="s">
        <v>1107</v>
      </c>
      <c r="BG30" s="410" t="s">
        <v>1107</v>
      </c>
      <c r="BH30" s="407"/>
      <c r="BI30" s="403"/>
      <c r="BJ30" s="406" t="s">
        <v>1107</v>
      </c>
      <c r="BK30" s="401" t="s">
        <v>1107</v>
      </c>
      <c r="BL30" s="2032"/>
      <c r="BM30" s="2033"/>
      <c r="BN30" s="2033"/>
      <c r="BO30" s="2033"/>
      <c r="BP30" s="2033"/>
      <c r="BQ30" s="2034"/>
      <c r="BR30" s="406" t="s">
        <v>1107</v>
      </c>
      <c r="BS30" s="401" t="s">
        <v>1107</v>
      </c>
      <c r="BT30" s="401" t="s">
        <v>1107</v>
      </c>
      <c r="BU30" s="410" t="s">
        <v>1107</v>
      </c>
      <c r="BV30" s="407" t="s">
        <v>1107</v>
      </c>
      <c r="BW30" s="401" t="s">
        <v>1107</v>
      </c>
      <c r="BX30" s="401" t="s">
        <v>1107</v>
      </c>
      <c r="BY30" s="410" t="s">
        <v>1107</v>
      </c>
      <c r="BZ30" s="407" t="s">
        <v>1107</v>
      </c>
      <c r="CA30" s="401" t="s">
        <v>1107</v>
      </c>
      <c r="CB30" s="401" t="s">
        <v>1107</v>
      </c>
      <c r="CC30" s="408" t="s">
        <v>1107</v>
      </c>
      <c r="CD30" s="981"/>
      <c r="CE30" s="399"/>
      <c r="CF30" s="399"/>
      <c r="CG30" s="399"/>
      <c r="CH30" s="399"/>
      <c r="CI30" s="399"/>
      <c r="CJ30" s="409"/>
      <c r="CK30" s="400" t="s">
        <v>1107</v>
      </c>
      <c r="CL30" s="403"/>
      <c r="CM30" s="406" t="s">
        <v>1107</v>
      </c>
      <c r="CN30" s="402"/>
      <c r="CO30" s="412" t="s">
        <v>1107</v>
      </c>
      <c r="CP30" s="401" t="s">
        <v>1107</v>
      </c>
      <c r="CQ30" s="401" t="s">
        <v>1107</v>
      </c>
      <c r="CR30" s="411" t="s">
        <v>1107</v>
      </c>
      <c r="CS30" s="412" t="s">
        <v>1107</v>
      </c>
      <c r="CT30" s="401" t="s">
        <v>1107</v>
      </c>
      <c r="CU30" s="401" t="s">
        <v>1107</v>
      </c>
      <c r="CV30" s="411" t="s">
        <v>1107</v>
      </c>
      <c r="CW30" s="412" t="s">
        <v>1107</v>
      </c>
      <c r="CX30" s="401" t="s">
        <v>1107</v>
      </c>
      <c r="CY30" s="401" t="s">
        <v>1107</v>
      </c>
      <c r="CZ30" s="408" t="s">
        <v>1107</v>
      </c>
      <c r="DA30" s="406" t="s">
        <v>1107</v>
      </c>
      <c r="DB30" s="402"/>
      <c r="DC30" s="412" t="s">
        <v>1107</v>
      </c>
      <c r="DD30" s="401" t="s">
        <v>1107</v>
      </c>
      <c r="DE30" s="401" t="s">
        <v>1107</v>
      </c>
      <c r="DF30" s="411" t="s">
        <v>1107</v>
      </c>
      <c r="DG30" s="412" t="s">
        <v>1107</v>
      </c>
      <c r="DH30" s="401" t="s">
        <v>1107</v>
      </c>
      <c r="DI30" s="401" t="s">
        <v>1107</v>
      </c>
      <c r="DJ30" s="411" t="s">
        <v>1107</v>
      </c>
      <c r="DK30" s="412" t="s">
        <v>1107</v>
      </c>
      <c r="DL30" s="401" t="s">
        <v>1107</v>
      </c>
      <c r="DM30" s="401" t="s">
        <v>1107</v>
      </c>
      <c r="DN30" s="411" t="s">
        <v>1107</v>
      </c>
      <c r="DO30" s="412" t="s">
        <v>1107</v>
      </c>
      <c r="DP30" s="401" t="s">
        <v>1107</v>
      </c>
      <c r="DQ30" s="401" t="s">
        <v>1107</v>
      </c>
      <c r="DR30" s="408" t="s">
        <v>1107</v>
      </c>
      <c r="DS30" s="406" t="s">
        <v>1107</v>
      </c>
      <c r="DT30" s="402"/>
      <c r="DU30" s="412" t="s">
        <v>1107</v>
      </c>
      <c r="DV30" s="401" t="s">
        <v>1107</v>
      </c>
      <c r="DW30" s="401" t="s">
        <v>1107</v>
      </c>
      <c r="DX30" s="411" t="s">
        <v>1107</v>
      </c>
      <c r="DY30" s="412" t="s">
        <v>1107</v>
      </c>
      <c r="DZ30" s="401" t="s">
        <v>1107</v>
      </c>
      <c r="EA30" s="401" t="s">
        <v>1107</v>
      </c>
      <c r="EB30" s="411" t="s">
        <v>1107</v>
      </c>
      <c r="EC30" s="412" t="s">
        <v>1107</v>
      </c>
      <c r="ED30" s="401" t="s">
        <v>1107</v>
      </c>
      <c r="EE30" s="401" t="s">
        <v>1107</v>
      </c>
      <c r="EF30" s="411" t="s">
        <v>1107</v>
      </c>
      <c r="EG30" s="412" t="s">
        <v>1107</v>
      </c>
      <c r="EH30" s="401" t="s">
        <v>1107</v>
      </c>
      <c r="EI30" s="401" t="s">
        <v>1107</v>
      </c>
      <c r="EJ30" s="408" t="s">
        <v>1107</v>
      </c>
      <c r="EK30" s="400"/>
      <c r="EL30" s="401"/>
      <c r="EM30" s="401"/>
      <c r="EN30" s="401"/>
      <c r="EO30" s="401"/>
      <c r="EP30" s="401"/>
      <c r="EQ30" s="401"/>
      <c r="ER30" s="401"/>
      <c r="ES30" s="400"/>
      <c r="ET30" s="401"/>
      <c r="EU30" s="401"/>
      <c r="EV30" s="402"/>
      <c r="EW30" s="401"/>
      <c r="EX30" s="401"/>
      <c r="EY30" s="401"/>
      <c r="EZ30" s="401"/>
      <c r="FA30" s="400"/>
      <c r="FB30" s="400"/>
      <c r="FC30" s="401"/>
      <c r="FD30" s="401"/>
      <c r="FE30" s="403"/>
      <c r="FF30" s="254"/>
      <c r="FG30" s="404"/>
      <c r="FH30" s="404"/>
      <c r="FI30" s="404"/>
      <c r="FJ30" s="404"/>
      <c r="FK30" s="404"/>
      <c r="FL30" s="1057"/>
      <c r="FM30" s="669"/>
      <c r="FN30" s="1057"/>
      <c r="FO30" s="669"/>
      <c r="FP30" s="1057"/>
      <c r="FQ30" s="669"/>
      <c r="FR30" s="404"/>
      <c r="FS30" s="404"/>
      <c r="FT30" s="404"/>
      <c r="FU30" s="404"/>
      <c r="FV30" s="404"/>
    </row>
    <row r="31" spans="1:178" ht="15" customHeight="1">
      <c r="A31" s="405">
        <f t="shared" si="0"/>
        <v>4</v>
      </c>
      <c r="B31" s="2048"/>
      <c r="C31" s="2048"/>
      <c r="D31" s="2032"/>
      <c r="E31" s="2052"/>
      <c r="F31" s="2032"/>
      <c r="G31" s="2032"/>
      <c r="H31" s="2049"/>
      <c r="I31" s="2050"/>
      <c r="J31" s="2032"/>
      <c r="K31" s="406" t="s">
        <v>1107</v>
      </c>
      <c r="L31" s="2032"/>
      <c r="M31" s="2032"/>
      <c r="N31" s="2032"/>
      <c r="O31" s="982" t="s">
        <v>1107</v>
      </c>
      <c r="P31" s="407" t="s">
        <v>1107</v>
      </c>
      <c r="Q31" s="401" t="s">
        <v>1107</v>
      </c>
      <c r="R31" s="401" t="s">
        <v>1107</v>
      </c>
      <c r="S31" s="401" t="s">
        <v>1107</v>
      </c>
      <c r="T31" s="410" t="s">
        <v>1107</v>
      </c>
      <c r="U31" s="407" t="s">
        <v>1107</v>
      </c>
      <c r="V31" s="401" t="s">
        <v>1107</v>
      </c>
      <c r="W31" s="410" t="s">
        <v>1107</v>
      </c>
      <c r="X31" s="2050"/>
      <c r="Y31" s="2032"/>
      <c r="Z31" s="406" t="s">
        <v>1107</v>
      </c>
      <c r="AA31" s="401" t="s">
        <v>1107</v>
      </c>
      <c r="AB31" s="401" t="s">
        <v>1107</v>
      </c>
      <c r="AC31" s="401" t="s">
        <v>1107</v>
      </c>
      <c r="AD31" s="2032"/>
      <c r="AE31" s="2032"/>
      <c r="AF31" s="2032"/>
      <c r="AG31" s="407" t="s">
        <v>1107</v>
      </c>
      <c r="AH31" s="2045"/>
      <c r="AI31" s="2046"/>
      <c r="AJ31" s="2047"/>
      <c r="AK31" s="406" t="s">
        <v>1107</v>
      </c>
      <c r="AL31" s="403"/>
      <c r="AM31" s="406" t="s">
        <v>1107</v>
      </c>
      <c r="AN31" s="403"/>
      <c r="AO31" s="984"/>
      <c r="AP31" s="401" t="s">
        <v>1107</v>
      </c>
      <c r="AQ31" s="401" t="s">
        <v>1107</v>
      </c>
      <c r="AR31" s="401" t="s">
        <v>1107</v>
      </c>
      <c r="AS31" s="401" t="s">
        <v>1107</v>
      </c>
      <c r="AT31" s="410"/>
      <c r="AU31" s="407" t="s">
        <v>1107</v>
      </c>
      <c r="AV31" s="401" t="s">
        <v>1107</v>
      </c>
      <c r="AW31" s="402" t="s">
        <v>1107</v>
      </c>
      <c r="AX31" s="406"/>
      <c r="AY31" s="401"/>
      <c r="AZ31" s="1032"/>
      <c r="BA31" s="1034"/>
      <c r="BB31" s="406"/>
      <c r="BC31" s="401"/>
      <c r="BD31" s="403"/>
      <c r="BE31" s="401" t="s">
        <v>1107</v>
      </c>
      <c r="BF31" s="401" t="s">
        <v>1107</v>
      </c>
      <c r="BG31" s="410" t="s">
        <v>1107</v>
      </c>
      <c r="BH31" s="407"/>
      <c r="BI31" s="403"/>
      <c r="BJ31" s="406" t="s">
        <v>1107</v>
      </c>
      <c r="BK31" s="401" t="s">
        <v>1107</v>
      </c>
      <c r="BL31" s="2032"/>
      <c r="BM31" s="2033"/>
      <c r="BN31" s="2033"/>
      <c r="BO31" s="2033"/>
      <c r="BP31" s="2033"/>
      <c r="BQ31" s="2034"/>
      <c r="BR31" s="406" t="s">
        <v>1107</v>
      </c>
      <c r="BS31" s="401" t="s">
        <v>1107</v>
      </c>
      <c r="BT31" s="401" t="s">
        <v>1107</v>
      </c>
      <c r="BU31" s="410" t="s">
        <v>1107</v>
      </c>
      <c r="BV31" s="407" t="s">
        <v>1107</v>
      </c>
      <c r="BW31" s="401" t="s">
        <v>1107</v>
      </c>
      <c r="BX31" s="401" t="s">
        <v>1107</v>
      </c>
      <c r="BY31" s="410" t="s">
        <v>1107</v>
      </c>
      <c r="BZ31" s="407" t="s">
        <v>1107</v>
      </c>
      <c r="CA31" s="401" t="s">
        <v>1107</v>
      </c>
      <c r="CB31" s="401" t="s">
        <v>1107</v>
      </c>
      <c r="CC31" s="408" t="s">
        <v>1107</v>
      </c>
      <c r="CD31" s="981"/>
      <c r="CE31" s="413"/>
      <c r="CF31" s="399"/>
      <c r="CG31" s="399"/>
      <c r="CH31" s="399"/>
      <c r="CI31" s="399"/>
      <c r="CJ31" s="409"/>
      <c r="CK31" s="400" t="s">
        <v>1107</v>
      </c>
      <c r="CL31" s="403"/>
      <c r="CM31" s="406" t="s">
        <v>1107</v>
      </c>
      <c r="CN31" s="402"/>
      <c r="CO31" s="412" t="s">
        <v>1107</v>
      </c>
      <c r="CP31" s="401" t="s">
        <v>1107</v>
      </c>
      <c r="CQ31" s="401" t="s">
        <v>1107</v>
      </c>
      <c r="CR31" s="411" t="s">
        <v>1107</v>
      </c>
      <c r="CS31" s="412" t="s">
        <v>1107</v>
      </c>
      <c r="CT31" s="401" t="s">
        <v>1107</v>
      </c>
      <c r="CU31" s="401" t="s">
        <v>1107</v>
      </c>
      <c r="CV31" s="411" t="s">
        <v>1107</v>
      </c>
      <c r="CW31" s="412" t="s">
        <v>1107</v>
      </c>
      <c r="CX31" s="401" t="s">
        <v>1107</v>
      </c>
      <c r="CY31" s="401" t="s">
        <v>1107</v>
      </c>
      <c r="CZ31" s="408" t="s">
        <v>1107</v>
      </c>
      <c r="DA31" s="406" t="s">
        <v>1107</v>
      </c>
      <c r="DB31" s="402"/>
      <c r="DC31" s="412" t="s">
        <v>1107</v>
      </c>
      <c r="DD31" s="401" t="s">
        <v>1107</v>
      </c>
      <c r="DE31" s="401" t="s">
        <v>1107</v>
      </c>
      <c r="DF31" s="411" t="s">
        <v>1107</v>
      </c>
      <c r="DG31" s="412" t="s">
        <v>1107</v>
      </c>
      <c r="DH31" s="401" t="s">
        <v>1107</v>
      </c>
      <c r="DI31" s="401" t="s">
        <v>1107</v>
      </c>
      <c r="DJ31" s="411" t="s">
        <v>1107</v>
      </c>
      <c r="DK31" s="412" t="s">
        <v>1107</v>
      </c>
      <c r="DL31" s="401" t="s">
        <v>1107</v>
      </c>
      <c r="DM31" s="401" t="s">
        <v>1107</v>
      </c>
      <c r="DN31" s="411" t="s">
        <v>1107</v>
      </c>
      <c r="DO31" s="412" t="s">
        <v>1107</v>
      </c>
      <c r="DP31" s="401" t="s">
        <v>1107</v>
      </c>
      <c r="DQ31" s="401" t="s">
        <v>1107</v>
      </c>
      <c r="DR31" s="408" t="s">
        <v>1107</v>
      </c>
      <c r="DS31" s="406" t="s">
        <v>1107</v>
      </c>
      <c r="DT31" s="402"/>
      <c r="DU31" s="412" t="s">
        <v>1107</v>
      </c>
      <c r="DV31" s="401" t="s">
        <v>1107</v>
      </c>
      <c r="DW31" s="401" t="s">
        <v>1107</v>
      </c>
      <c r="DX31" s="411" t="s">
        <v>1107</v>
      </c>
      <c r="DY31" s="412" t="s">
        <v>1107</v>
      </c>
      <c r="DZ31" s="401" t="s">
        <v>1107</v>
      </c>
      <c r="EA31" s="401" t="s">
        <v>1107</v>
      </c>
      <c r="EB31" s="411" t="s">
        <v>1107</v>
      </c>
      <c r="EC31" s="412" t="s">
        <v>1107</v>
      </c>
      <c r="ED31" s="401" t="s">
        <v>1107</v>
      </c>
      <c r="EE31" s="401" t="s">
        <v>1107</v>
      </c>
      <c r="EF31" s="411" t="s">
        <v>1107</v>
      </c>
      <c r="EG31" s="412" t="s">
        <v>1107</v>
      </c>
      <c r="EH31" s="401" t="s">
        <v>1107</v>
      </c>
      <c r="EI31" s="401" t="s">
        <v>1107</v>
      </c>
      <c r="EJ31" s="408" t="s">
        <v>1107</v>
      </c>
      <c r="EK31" s="400"/>
      <c r="EL31" s="401"/>
      <c r="EM31" s="401"/>
      <c r="EN31" s="401"/>
      <c r="EO31" s="401"/>
      <c r="EP31" s="401"/>
      <c r="EQ31" s="401"/>
      <c r="ER31" s="401"/>
      <c r="ES31" s="400"/>
      <c r="ET31" s="401"/>
      <c r="EU31" s="401"/>
      <c r="EV31" s="402"/>
      <c r="EW31" s="401"/>
      <c r="EX31" s="401"/>
      <c r="EY31" s="401"/>
      <c r="EZ31" s="401"/>
      <c r="FA31" s="400"/>
      <c r="FB31" s="400"/>
      <c r="FC31" s="401"/>
      <c r="FD31" s="401"/>
      <c r="FE31" s="403"/>
      <c r="FF31" s="254"/>
      <c r="FG31" s="404"/>
      <c r="FH31" s="404"/>
      <c r="FI31" s="404"/>
      <c r="FJ31" s="404"/>
      <c r="FK31" s="404"/>
      <c r="FL31" s="1057"/>
      <c r="FM31" s="669"/>
      <c r="FN31" s="1057"/>
      <c r="FO31" s="669"/>
      <c r="FP31" s="1057"/>
      <c r="FQ31" s="669"/>
      <c r="FR31" s="404"/>
      <c r="FS31" s="404"/>
      <c r="FT31" s="404"/>
      <c r="FU31" s="404"/>
      <c r="FV31" s="404"/>
    </row>
    <row r="32" spans="1:178" ht="15" customHeight="1">
      <c r="A32" s="405">
        <f t="shared" si="0"/>
        <v>5</v>
      </c>
      <c r="B32" s="2048"/>
      <c r="C32" s="2048"/>
      <c r="D32" s="2032"/>
      <c r="E32" s="2052"/>
      <c r="F32" s="2032"/>
      <c r="G32" s="2032"/>
      <c r="H32" s="2049"/>
      <c r="I32" s="2050"/>
      <c r="J32" s="2032"/>
      <c r="K32" s="406" t="s">
        <v>1107</v>
      </c>
      <c r="L32" s="2032"/>
      <c r="M32" s="2032"/>
      <c r="N32" s="2032"/>
      <c r="O32" s="982" t="s">
        <v>1107</v>
      </c>
      <c r="P32" s="407" t="s">
        <v>1107</v>
      </c>
      <c r="Q32" s="401" t="s">
        <v>1107</v>
      </c>
      <c r="R32" s="401" t="s">
        <v>1107</v>
      </c>
      <c r="S32" s="401" t="s">
        <v>1107</v>
      </c>
      <c r="T32" s="410" t="s">
        <v>1107</v>
      </c>
      <c r="U32" s="407" t="s">
        <v>1107</v>
      </c>
      <c r="V32" s="401" t="s">
        <v>1107</v>
      </c>
      <c r="W32" s="410" t="s">
        <v>1107</v>
      </c>
      <c r="X32" s="2050"/>
      <c r="Y32" s="2032"/>
      <c r="Z32" s="406" t="s">
        <v>1107</v>
      </c>
      <c r="AA32" s="401" t="s">
        <v>1107</v>
      </c>
      <c r="AB32" s="401" t="s">
        <v>1107</v>
      </c>
      <c r="AC32" s="401" t="s">
        <v>1107</v>
      </c>
      <c r="AD32" s="2032"/>
      <c r="AE32" s="2032"/>
      <c r="AF32" s="2032"/>
      <c r="AG32" s="407" t="s">
        <v>1107</v>
      </c>
      <c r="AH32" s="2045"/>
      <c r="AI32" s="2046"/>
      <c r="AJ32" s="2047"/>
      <c r="AK32" s="406" t="s">
        <v>1107</v>
      </c>
      <c r="AL32" s="403"/>
      <c r="AM32" s="406" t="s">
        <v>1107</v>
      </c>
      <c r="AN32" s="403"/>
      <c r="AO32" s="984"/>
      <c r="AP32" s="401" t="s">
        <v>1107</v>
      </c>
      <c r="AQ32" s="401" t="s">
        <v>1107</v>
      </c>
      <c r="AR32" s="401" t="s">
        <v>1107</v>
      </c>
      <c r="AS32" s="401" t="s">
        <v>1107</v>
      </c>
      <c r="AT32" s="410"/>
      <c r="AU32" s="407" t="s">
        <v>1107</v>
      </c>
      <c r="AV32" s="401" t="s">
        <v>1107</v>
      </c>
      <c r="AW32" s="402" t="s">
        <v>1107</v>
      </c>
      <c r="AX32" s="406"/>
      <c r="AY32" s="401"/>
      <c r="AZ32" s="1032"/>
      <c r="BA32" s="1034"/>
      <c r="BB32" s="406"/>
      <c r="BC32" s="401"/>
      <c r="BD32" s="403"/>
      <c r="BE32" s="401" t="s">
        <v>1107</v>
      </c>
      <c r="BF32" s="401" t="s">
        <v>1107</v>
      </c>
      <c r="BG32" s="410" t="s">
        <v>1107</v>
      </c>
      <c r="BH32" s="407"/>
      <c r="BI32" s="403"/>
      <c r="BJ32" s="406" t="s">
        <v>1107</v>
      </c>
      <c r="BK32" s="401" t="s">
        <v>1107</v>
      </c>
      <c r="BL32" s="2032"/>
      <c r="BM32" s="2033"/>
      <c r="BN32" s="2033"/>
      <c r="BO32" s="2033"/>
      <c r="BP32" s="2033"/>
      <c r="BQ32" s="2034"/>
      <c r="BR32" s="406" t="s">
        <v>1107</v>
      </c>
      <c r="BS32" s="401" t="s">
        <v>1107</v>
      </c>
      <c r="BT32" s="401" t="s">
        <v>1107</v>
      </c>
      <c r="BU32" s="410" t="s">
        <v>1107</v>
      </c>
      <c r="BV32" s="407" t="s">
        <v>1107</v>
      </c>
      <c r="BW32" s="401" t="s">
        <v>1107</v>
      </c>
      <c r="BX32" s="401" t="s">
        <v>1107</v>
      </c>
      <c r="BY32" s="410" t="s">
        <v>1107</v>
      </c>
      <c r="BZ32" s="407" t="s">
        <v>1107</v>
      </c>
      <c r="CA32" s="401" t="s">
        <v>1107</v>
      </c>
      <c r="CB32" s="401" t="s">
        <v>1107</v>
      </c>
      <c r="CC32" s="408" t="s">
        <v>1107</v>
      </c>
      <c r="CD32" s="981"/>
      <c r="CE32" s="399"/>
      <c r="CF32" s="399"/>
      <c r="CG32" s="399"/>
      <c r="CH32" s="399"/>
      <c r="CI32" s="399"/>
      <c r="CJ32" s="409"/>
      <c r="CK32" s="400" t="s">
        <v>1107</v>
      </c>
      <c r="CL32" s="403"/>
      <c r="CM32" s="406" t="s">
        <v>1107</v>
      </c>
      <c r="CN32" s="402"/>
      <c r="CO32" s="412" t="s">
        <v>1107</v>
      </c>
      <c r="CP32" s="401" t="s">
        <v>1107</v>
      </c>
      <c r="CQ32" s="401" t="s">
        <v>1107</v>
      </c>
      <c r="CR32" s="411" t="s">
        <v>1107</v>
      </c>
      <c r="CS32" s="412" t="s">
        <v>1107</v>
      </c>
      <c r="CT32" s="401" t="s">
        <v>1107</v>
      </c>
      <c r="CU32" s="401" t="s">
        <v>1107</v>
      </c>
      <c r="CV32" s="411" t="s">
        <v>1107</v>
      </c>
      <c r="CW32" s="412" t="s">
        <v>1107</v>
      </c>
      <c r="CX32" s="401" t="s">
        <v>1107</v>
      </c>
      <c r="CY32" s="401" t="s">
        <v>1107</v>
      </c>
      <c r="CZ32" s="408" t="s">
        <v>1107</v>
      </c>
      <c r="DA32" s="406" t="s">
        <v>1107</v>
      </c>
      <c r="DB32" s="402"/>
      <c r="DC32" s="412" t="s">
        <v>1107</v>
      </c>
      <c r="DD32" s="401" t="s">
        <v>1107</v>
      </c>
      <c r="DE32" s="401" t="s">
        <v>1107</v>
      </c>
      <c r="DF32" s="411" t="s">
        <v>1107</v>
      </c>
      <c r="DG32" s="412" t="s">
        <v>1107</v>
      </c>
      <c r="DH32" s="401" t="s">
        <v>1107</v>
      </c>
      <c r="DI32" s="401" t="s">
        <v>1107</v>
      </c>
      <c r="DJ32" s="411" t="s">
        <v>1107</v>
      </c>
      <c r="DK32" s="412" t="s">
        <v>1107</v>
      </c>
      <c r="DL32" s="401" t="s">
        <v>1107</v>
      </c>
      <c r="DM32" s="401" t="s">
        <v>1107</v>
      </c>
      <c r="DN32" s="411" t="s">
        <v>1107</v>
      </c>
      <c r="DO32" s="412" t="s">
        <v>1107</v>
      </c>
      <c r="DP32" s="401" t="s">
        <v>1107</v>
      </c>
      <c r="DQ32" s="401" t="s">
        <v>1107</v>
      </c>
      <c r="DR32" s="408" t="s">
        <v>1107</v>
      </c>
      <c r="DS32" s="406" t="s">
        <v>1107</v>
      </c>
      <c r="DT32" s="402"/>
      <c r="DU32" s="412" t="s">
        <v>1107</v>
      </c>
      <c r="DV32" s="401" t="s">
        <v>1107</v>
      </c>
      <c r="DW32" s="401" t="s">
        <v>1107</v>
      </c>
      <c r="DX32" s="411" t="s">
        <v>1107</v>
      </c>
      <c r="DY32" s="412" t="s">
        <v>1107</v>
      </c>
      <c r="DZ32" s="401" t="s">
        <v>1107</v>
      </c>
      <c r="EA32" s="401" t="s">
        <v>1107</v>
      </c>
      <c r="EB32" s="411" t="s">
        <v>1107</v>
      </c>
      <c r="EC32" s="412" t="s">
        <v>1107</v>
      </c>
      <c r="ED32" s="401" t="s">
        <v>1107</v>
      </c>
      <c r="EE32" s="401" t="s">
        <v>1107</v>
      </c>
      <c r="EF32" s="411" t="s">
        <v>1107</v>
      </c>
      <c r="EG32" s="412" t="s">
        <v>1107</v>
      </c>
      <c r="EH32" s="401" t="s">
        <v>1107</v>
      </c>
      <c r="EI32" s="401" t="s">
        <v>1107</v>
      </c>
      <c r="EJ32" s="408" t="s">
        <v>1107</v>
      </c>
      <c r="EK32" s="400"/>
      <c r="EL32" s="401"/>
      <c r="EM32" s="401"/>
      <c r="EN32" s="401"/>
      <c r="EO32" s="401"/>
      <c r="EP32" s="401"/>
      <c r="EQ32" s="401"/>
      <c r="ER32" s="401"/>
      <c r="ES32" s="400"/>
      <c r="ET32" s="401"/>
      <c r="EU32" s="401"/>
      <c r="EV32" s="402"/>
      <c r="EW32" s="401"/>
      <c r="EX32" s="401"/>
      <c r="EY32" s="401"/>
      <c r="EZ32" s="401"/>
      <c r="FA32" s="400"/>
      <c r="FB32" s="400"/>
      <c r="FC32" s="401"/>
      <c r="FD32" s="401"/>
      <c r="FE32" s="403"/>
      <c r="FF32" s="254"/>
      <c r="FG32" s="404"/>
      <c r="FH32" s="404"/>
      <c r="FI32" s="404"/>
      <c r="FJ32" s="404"/>
      <c r="FK32" s="404"/>
      <c r="FL32" s="1057"/>
      <c r="FM32" s="669"/>
      <c r="FN32" s="1057"/>
      <c r="FO32" s="669"/>
      <c r="FP32" s="1057"/>
      <c r="FQ32" s="669"/>
      <c r="FR32" s="404"/>
      <c r="FS32" s="404"/>
      <c r="FT32" s="404"/>
      <c r="FU32" s="404"/>
      <c r="FV32" s="404"/>
    </row>
    <row r="33" spans="1:178" ht="15" customHeight="1">
      <c r="A33" s="405">
        <f t="shared" si="0"/>
        <v>6</v>
      </c>
      <c r="B33" s="2048"/>
      <c r="C33" s="2048"/>
      <c r="D33" s="2032"/>
      <c r="E33" s="2052"/>
      <c r="F33" s="2032"/>
      <c r="G33" s="2032"/>
      <c r="H33" s="2049"/>
      <c r="I33" s="2050"/>
      <c r="J33" s="2032"/>
      <c r="K33" s="406" t="s">
        <v>1107</v>
      </c>
      <c r="L33" s="2032"/>
      <c r="M33" s="2032"/>
      <c r="N33" s="2032"/>
      <c r="O33" s="982" t="s">
        <v>1107</v>
      </c>
      <c r="P33" s="407" t="s">
        <v>1107</v>
      </c>
      <c r="Q33" s="401" t="s">
        <v>1107</v>
      </c>
      <c r="R33" s="401" t="s">
        <v>1107</v>
      </c>
      <c r="S33" s="401" t="s">
        <v>1107</v>
      </c>
      <c r="T33" s="410" t="s">
        <v>1107</v>
      </c>
      <c r="U33" s="407" t="s">
        <v>1107</v>
      </c>
      <c r="V33" s="401" t="s">
        <v>1107</v>
      </c>
      <c r="W33" s="410" t="s">
        <v>1107</v>
      </c>
      <c r="X33" s="2050"/>
      <c r="Y33" s="2032"/>
      <c r="Z33" s="406" t="s">
        <v>1107</v>
      </c>
      <c r="AA33" s="401" t="s">
        <v>1107</v>
      </c>
      <c r="AB33" s="401" t="s">
        <v>1107</v>
      </c>
      <c r="AC33" s="401" t="s">
        <v>1107</v>
      </c>
      <c r="AD33" s="2032"/>
      <c r="AE33" s="2032"/>
      <c r="AF33" s="2032"/>
      <c r="AG33" s="407" t="s">
        <v>1107</v>
      </c>
      <c r="AH33" s="2045"/>
      <c r="AI33" s="2046"/>
      <c r="AJ33" s="2047"/>
      <c r="AK33" s="406" t="s">
        <v>1107</v>
      </c>
      <c r="AL33" s="403"/>
      <c r="AM33" s="406" t="s">
        <v>1107</v>
      </c>
      <c r="AN33" s="403"/>
      <c r="AO33" s="984"/>
      <c r="AP33" s="401" t="s">
        <v>1107</v>
      </c>
      <c r="AQ33" s="401" t="s">
        <v>1107</v>
      </c>
      <c r="AR33" s="401" t="s">
        <v>1107</v>
      </c>
      <c r="AS33" s="401" t="s">
        <v>1107</v>
      </c>
      <c r="AT33" s="410"/>
      <c r="AU33" s="407" t="s">
        <v>1107</v>
      </c>
      <c r="AV33" s="401" t="s">
        <v>1107</v>
      </c>
      <c r="AW33" s="402" t="s">
        <v>1107</v>
      </c>
      <c r="AX33" s="406"/>
      <c r="AY33" s="401"/>
      <c r="AZ33" s="1032"/>
      <c r="BA33" s="1034"/>
      <c r="BB33" s="406"/>
      <c r="BC33" s="401"/>
      <c r="BD33" s="403"/>
      <c r="BE33" s="401" t="s">
        <v>1107</v>
      </c>
      <c r="BF33" s="401" t="s">
        <v>1107</v>
      </c>
      <c r="BG33" s="410" t="s">
        <v>1107</v>
      </c>
      <c r="BH33" s="407"/>
      <c r="BI33" s="403"/>
      <c r="BJ33" s="406" t="s">
        <v>1107</v>
      </c>
      <c r="BK33" s="401" t="s">
        <v>1107</v>
      </c>
      <c r="BL33" s="2032"/>
      <c r="BM33" s="2033"/>
      <c r="BN33" s="2033"/>
      <c r="BO33" s="2033"/>
      <c r="BP33" s="2033"/>
      <c r="BQ33" s="2034"/>
      <c r="BR33" s="406" t="s">
        <v>1107</v>
      </c>
      <c r="BS33" s="401" t="s">
        <v>1107</v>
      </c>
      <c r="BT33" s="401" t="s">
        <v>1107</v>
      </c>
      <c r="BU33" s="410" t="s">
        <v>1107</v>
      </c>
      <c r="BV33" s="407" t="s">
        <v>1107</v>
      </c>
      <c r="BW33" s="401" t="s">
        <v>1107</v>
      </c>
      <c r="BX33" s="401" t="s">
        <v>1107</v>
      </c>
      <c r="BY33" s="410" t="s">
        <v>1107</v>
      </c>
      <c r="BZ33" s="407" t="s">
        <v>1107</v>
      </c>
      <c r="CA33" s="401" t="s">
        <v>1107</v>
      </c>
      <c r="CB33" s="401" t="s">
        <v>1107</v>
      </c>
      <c r="CC33" s="408" t="s">
        <v>1107</v>
      </c>
      <c r="CD33" s="981"/>
      <c r="CE33" s="399"/>
      <c r="CF33" s="399"/>
      <c r="CG33" s="399"/>
      <c r="CH33" s="399"/>
      <c r="CI33" s="399"/>
      <c r="CJ33" s="409"/>
      <c r="CK33" s="400" t="s">
        <v>1107</v>
      </c>
      <c r="CL33" s="403"/>
      <c r="CM33" s="406" t="s">
        <v>1107</v>
      </c>
      <c r="CN33" s="402"/>
      <c r="CO33" s="412" t="s">
        <v>1107</v>
      </c>
      <c r="CP33" s="401" t="s">
        <v>1107</v>
      </c>
      <c r="CQ33" s="401" t="s">
        <v>1107</v>
      </c>
      <c r="CR33" s="411" t="s">
        <v>1107</v>
      </c>
      <c r="CS33" s="412" t="s">
        <v>1107</v>
      </c>
      <c r="CT33" s="401" t="s">
        <v>1107</v>
      </c>
      <c r="CU33" s="401" t="s">
        <v>1107</v>
      </c>
      <c r="CV33" s="411" t="s">
        <v>1107</v>
      </c>
      <c r="CW33" s="412" t="s">
        <v>1107</v>
      </c>
      <c r="CX33" s="401" t="s">
        <v>1107</v>
      </c>
      <c r="CY33" s="401" t="s">
        <v>1107</v>
      </c>
      <c r="CZ33" s="408" t="s">
        <v>1107</v>
      </c>
      <c r="DA33" s="406" t="s">
        <v>1107</v>
      </c>
      <c r="DB33" s="402"/>
      <c r="DC33" s="412" t="s">
        <v>1107</v>
      </c>
      <c r="DD33" s="401" t="s">
        <v>1107</v>
      </c>
      <c r="DE33" s="401" t="s">
        <v>1107</v>
      </c>
      <c r="DF33" s="411" t="s">
        <v>1107</v>
      </c>
      <c r="DG33" s="412" t="s">
        <v>1107</v>
      </c>
      <c r="DH33" s="401" t="s">
        <v>1107</v>
      </c>
      <c r="DI33" s="401" t="s">
        <v>1107</v>
      </c>
      <c r="DJ33" s="411" t="s">
        <v>1107</v>
      </c>
      <c r="DK33" s="412" t="s">
        <v>1107</v>
      </c>
      <c r="DL33" s="401" t="s">
        <v>1107</v>
      </c>
      <c r="DM33" s="401" t="s">
        <v>1107</v>
      </c>
      <c r="DN33" s="411" t="s">
        <v>1107</v>
      </c>
      <c r="DO33" s="412" t="s">
        <v>1107</v>
      </c>
      <c r="DP33" s="401" t="s">
        <v>1107</v>
      </c>
      <c r="DQ33" s="401" t="s">
        <v>1107</v>
      </c>
      <c r="DR33" s="408" t="s">
        <v>1107</v>
      </c>
      <c r="DS33" s="406" t="s">
        <v>1107</v>
      </c>
      <c r="DT33" s="402"/>
      <c r="DU33" s="412" t="s">
        <v>1107</v>
      </c>
      <c r="DV33" s="401" t="s">
        <v>1107</v>
      </c>
      <c r="DW33" s="401" t="s">
        <v>1107</v>
      </c>
      <c r="DX33" s="411" t="s">
        <v>1107</v>
      </c>
      <c r="DY33" s="412" t="s">
        <v>1107</v>
      </c>
      <c r="DZ33" s="401" t="s">
        <v>1107</v>
      </c>
      <c r="EA33" s="401" t="s">
        <v>1107</v>
      </c>
      <c r="EB33" s="411" t="s">
        <v>1107</v>
      </c>
      <c r="EC33" s="412" t="s">
        <v>1107</v>
      </c>
      <c r="ED33" s="401" t="s">
        <v>1107</v>
      </c>
      <c r="EE33" s="401" t="s">
        <v>1107</v>
      </c>
      <c r="EF33" s="411" t="s">
        <v>1107</v>
      </c>
      <c r="EG33" s="412" t="s">
        <v>1107</v>
      </c>
      <c r="EH33" s="401" t="s">
        <v>1107</v>
      </c>
      <c r="EI33" s="401" t="s">
        <v>1107</v>
      </c>
      <c r="EJ33" s="408" t="s">
        <v>1107</v>
      </c>
      <c r="EK33" s="400"/>
      <c r="EL33" s="401"/>
      <c r="EM33" s="401"/>
      <c r="EN33" s="401"/>
      <c r="EO33" s="401"/>
      <c r="EP33" s="401"/>
      <c r="EQ33" s="401"/>
      <c r="ER33" s="401"/>
      <c r="ES33" s="400"/>
      <c r="ET33" s="401"/>
      <c r="EU33" s="401"/>
      <c r="EV33" s="402"/>
      <c r="EW33" s="401"/>
      <c r="EX33" s="401"/>
      <c r="EY33" s="401"/>
      <c r="EZ33" s="401"/>
      <c r="FA33" s="400"/>
      <c r="FB33" s="400"/>
      <c r="FC33" s="401"/>
      <c r="FD33" s="401"/>
      <c r="FE33" s="403"/>
      <c r="FF33" s="254"/>
      <c r="FG33" s="404"/>
      <c r="FH33" s="404"/>
      <c r="FI33" s="404"/>
      <c r="FJ33" s="404"/>
      <c r="FK33" s="404"/>
      <c r="FL33" s="1057"/>
      <c r="FM33" s="669"/>
      <c r="FN33" s="1057"/>
      <c r="FO33" s="669"/>
      <c r="FP33" s="1057"/>
      <c r="FQ33" s="669"/>
      <c r="FR33" s="404"/>
      <c r="FS33" s="404"/>
      <c r="FT33" s="404"/>
      <c r="FU33" s="404"/>
      <c r="FV33" s="404"/>
    </row>
    <row r="34" spans="1:178" ht="15" customHeight="1">
      <c r="A34" s="405">
        <f t="shared" si="0"/>
        <v>7</v>
      </c>
      <c r="B34" s="2048"/>
      <c r="C34" s="2048"/>
      <c r="D34" s="2032"/>
      <c r="E34" s="2052"/>
      <c r="F34" s="2032"/>
      <c r="G34" s="2032"/>
      <c r="H34" s="2049"/>
      <c r="I34" s="2050"/>
      <c r="J34" s="2032"/>
      <c r="K34" s="406" t="s">
        <v>1107</v>
      </c>
      <c r="L34" s="2032"/>
      <c r="M34" s="2032"/>
      <c r="N34" s="2032"/>
      <c r="O34" s="982" t="s">
        <v>1107</v>
      </c>
      <c r="P34" s="407" t="s">
        <v>1107</v>
      </c>
      <c r="Q34" s="401" t="s">
        <v>1107</v>
      </c>
      <c r="R34" s="401" t="s">
        <v>1107</v>
      </c>
      <c r="S34" s="401" t="s">
        <v>1107</v>
      </c>
      <c r="T34" s="410" t="s">
        <v>1107</v>
      </c>
      <c r="U34" s="407" t="s">
        <v>1107</v>
      </c>
      <c r="V34" s="401" t="s">
        <v>1107</v>
      </c>
      <c r="W34" s="410" t="s">
        <v>1107</v>
      </c>
      <c r="X34" s="2050"/>
      <c r="Y34" s="2032"/>
      <c r="Z34" s="406" t="s">
        <v>1107</v>
      </c>
      <c r="AA34" s="401" t="s">
        <v>1107</v>
      </c>
      <c r="AB34" s="401" t="s">
        <v>1107</v>
      </c>
      <c r="AC34" s="401" t="s">
        <v>1107</v>
      </c>
      <c r="AD34" s="2032"/>
      <c r="AE34" s="2032"/>
      <c r="AF34" s="2032"/>
      <c r="AG34" s="407" t="s">
        <v>1107</v>
      </c>
      <c r="AH34" s="2045"/>
      <c r="AI34" s="2046"/>
      <c r="AJ34" s="2047"/>
      <c r="AK34" s="406" t="s">
        <v>1107</v>
      </c>
      <c r="AL34" s="403"/>
      <c r="AM34" s="406" t="s">
        <v>1107</v>
      </c>
      <c r="AN34" s="403"/>
      <c r="AO34" s="984"/>
      <c r="AP34" s="401" t="s">
        <v>1107</v>
      </c>
      <c r="AQ34" s="401" t="s">
        <v>1107</v>
      </c>
      <c r="AR34" s="401" t="s">
        <v>1107</v>
      </c>
      <c r="AS34" s="401" t="s">
        <v>1107</v>
      </c>
      <c r="AT34" s="410"/>
      <c r="AU34" s="407" t="s">
        <v>1107</v>
      </c>
      <c r="AV34" s="401" t="s">
        <v>1107</v>
      </c>
      <c r="AW34" s="402" t="s">
        <v>1107</v>
      </c>
      <c r="AX34" s="406"/>
      <c r="AY34" s="401"/>
      <c r="AZ34" s="1032"/>
      <c r="BA34" s="1034"/>
      <c r="BB34" s="406"/>
      <c r="BC34" s="401"/>
      <c r="BD34" s="403"/>
      <c r="BE34" s="401" t="s">
        <v>1107</v>
      </c>
      <c r="BF34" s="401" t="s">
        <v>1107</v>
      </c>
      <c r="BG34" s="410" t="s">
        <v>1107</v>
      </c>
      <c r="BH34" s="407"/>
      <c r="BI34" s="403"/>
      <c r="BJ34" s="406" t="s">
        <v>1107</v>
      </c>
      <c r="BK34" s="401" t="s">
        <v>1107</v>
      </c>
      <c r="BL34" s="2032"/>
      <c r="BM34" s="2033"/>
      <c r="BN34" s="2033"/>
      <c r="BO34" s="2033"/>
      <c r="BP34" s="2033"/>
      <c r="BQ34" s="2034"/>
      <c r="BR34" s="406" t="s">
        <v>1107</v>
      </c>
      <c r="BS34" s="401" t="s">
        <v>1107</v>
      </c>
      <c r="BT34" s="401" t="s">
        <v>1107</v>
      </c>
      <c r="BU34" s="410" t="s">
        <v>1107</v>
      </c>
      <c r="BV34" s="407" t="s">
        <v>1107</v>
      </c>
      <c r="BW34" s="401" t="s">
        <v>1107</v>
      </c>
      <c r="BX34" s="401" t="s">
        <v>1107</v>
      </c>
      <c r="BY34" s="410" t="s">
        <v>1107</v>
      </c>
      <c r="BZ34" s="407" t="s">
        <v>1107</v>
      </c>
      <c r="CA34" s="401" t="s">
        <v>1107</v>
      </c>
      <c r="CB34" s="401" t="s">
        <v>1107</v>
      </c>
      <c r="CC34" s="408" t="s">
        <v>1107</v>
      </c>
      <c r="CD34" s="981"/>
      <c r="CE34" s="399"/>
      <c r="CF34" s="399"/>
      <c r="CG34" s="399"/>
      <c r="CH34" s="399"/>
      <c r="CI34" s="399"/>
      <c r="CJ34" s="409"/>
      <c r="CK34" s="400" t="s">
        <v>1107</v>
      </c>
      <c r="CL34" s="403"/>
      <c r="CM34" s="406" t="s">
        <v>1107</v>
      </c>
      <c r="CN34" s="402"/>
      <c r="CO34" s="412" t="s">
        <v>1107</v>
      </c>
      <c r="CP34" s="401" t="s">
        <v>1107</v>
      </c>
      <c r="CQ34" s="401" t="s">
        <v>1107</v>
      </c>
      <c r="CR34" s="411" t="s">
        <v>1107</v>
      </c>
      <c r="CS34" s="412" t="s">
        <v>1107</v>
      </c>
      <c r="CT34" s="401" t="s">
        <v>1107</v>
      </c>
      <c r="CU34" s="401" t="s">
        <v>1107</v>
      </c>
      <c r="CV34" s="411" t="s">
        <v>1107</v>
      </c>
      <c r="CW34" s="412" t="s">
        <v>1107</v>
      </c>
      <c r="CX34" s="401" t="s">
        <v>1107</v>
      </c>
      <c r="CY34" s="401" t="s">
        <v>1107</v>
      </c>
      <c r="CZ34" s="408" t="s">
        <v>1107</v>
      </c>
      <c r="DA34" s="406" t="s">
        <v>1107</v>
      </c>
      <c r="DB34" s="402"/>
      <c r="DC34" s="412" t="s">
        <v>1107</v>
      </c>
      <c r="DD34" s="401" t="s">
        <v>1107</v>
      </c>
      <c r="DE34" s="401" t="s">
        <v>1107</v>
      </c>
      <c r="DF34" s="411" t="s">
        <v>1107</v>
      </c>
      <c r="DG34" s="412" t="s">
        <v>1107</v>
      </c>
      <c r="DH34" s="401" t="s">
        <v>1107</v>
      </c>
      <c r="DI34" s="401" t="s">
        <v>1107</v>
      </c>
      <c r="DJ34" s="411" t="s">
        <v>1107</v>
      </c>
      <c r="DK34" s="412" t="s">
        <v>1107</v>
      </c>
      <c r="DL34" s="401" t="s">
        <v>1107</v>
      </c>
      <c r="DM34" s="401" t="s">
        <v>1107</v>
      </c>
      <c r="DN34" s="411" t="s">
        <v>1107</v>
      </c>
      <c r="DO34" s="412" t="s">
        <v>1107</v>
      </c>
      <c r="DP34" s="401" t="s">
        <v>1107</v>
      </c>
      <c r="DQ34" s="401" t="s">
        <v>1107</v>
      </c>
      <c r="DR34" s="408" t="s">
        <v>1107</v>
      </c>
      <c r="DS34" s="406" t="s">
        <v>1107</v>
      </c>
      <c r="DT34" s="402"/>
      <c r="DU34" s="412" t="s">
        <v>1107</v>
      </c>
      <c r="DV34" s="401" t="s">
        <v>1107</v>
      </c>
      <c r="DW34" s="401" t="s">
        <v>1107</v>
      </c>
      <c r="DX34" s="411" t="s">
        <v>1107</v>
      </c>
      <c r="DY34" s="412" t="s">
        <v>1107</v>
      </c>
      <c r="DZ34" s="401" t="s">
        <v>1107</v>
      </c>
      <c r="EA34" s="401" t="s">
        <v>1107</v>
      </c>
      <c r="EB34" s="411" t="s">
        <v>1107</v>
      </c>
      <c r="EC34" s="412" t="s">
        <v>1107</v>
      </c>
      <c r="ED34" s="401" t="s">
        <v>1107</v>
      </c>
      <c r="EE34" s="401" t="s">
        <v>1107</v>
      </c>
      <c r="EF34" s="411" t="s">
        <v>1107</v>
      </c>
      <c r="EG34" s="412" t="s">
        <v>1107</v>
      </c>
      <c r="EH34" s="401" t="s">
        <v>1107</v>
      </c>
      <c r="EI34" s="401" t="s">
        <v>1107</v>
      </c>
      <c r="EJ34" s="408" t="s">
        <v>1107</v>
      </c>
      <c r="EK34" s="400"/>
      <c r="EL34" s="401"/>
      <c r="EM34" s="401"/>
      <c r="EN34" s="401"/>
      <c r="EO34" s="401"/>
      <c r="EP34" s="401"/>
      <c r="EQ34" s="401"/>
      <c r="ER34" s="401"/>
      <c r="ES34" s="400"/>
      <c r="ET34" s="401"/>
      <c r="EU34" s="401"/>
      <c r="EV34" s="402"/>
      <c r="EW34" s="401"/>
      <c r="EX34" s="401"/>
      <c r="EY34" s="401"/>
      <c r="EZ34" s="401"/>
      <c r="FA34" s="400"/>
      <c r="FB34" s="400"/>
      <c r="FC34" s="401"/>
      <c r="FD34" s="401"/>
      <c r="FE34" s="403"/>
      <c r="FF34" s="254"/>
      <c r="FG34" s="404"/>
      <c r="FH34" s="404"/>
      <c r="FI34" s="404"/>
      <c r="FJ34" s="404"/>
      <c r="FK34" s="404"/>
      <c r="FL34" s="1057"/>
      <c r="FM34" s="669"/>
      <c r="FN34" s="1057"/>
      <c r="FO34" s="669"/>
      <c r="FP34" s="1057"/>
      <c r="FQ34" s="669"/>
      <c r="FR34" s="404"/>
      <c r="FS34" s="404"/>
      <c r="FT34" s="404"/>
      <c r="FU34" s="404"/>
      <c r="FV34" s="404"/>
    </row>
    <row r="35" spans="1:178" ht="15" customHeight="1">
      <c r="A35" s="405">
        <f t="shared" si="0"/>
        <v>8</v>
      </c>
      <c r="B35" s="2048"/>
      <c r="C35" s="2048"/>
      <c r="D35" s="2032"/>
      <c r="E35" s="2052"/>
      <c r="F35" s="2032"/>
      <c r="G35" s="2032"/>
      <c r="H35" s="2049"/>
      <c r="I35" s="2050"/>
      <c r="J35" s="2032"/>
      <c r="K35" s="406" t="s">
        <v>1107</v>
      </c>
      <c r="L35" s="2032"/>
      <c r="M35" s="2032"/>
      <c r="N35" s="2032"/>
      <c r="O35" s="982" t="s">
        <v>1107</v>
      </c>
      <c r="P35" s="407" t="s">
        <v>1107</v>
      </c>
      <c r="Q35" s="401" t="s">
        <v>1107</v>
      </c>
      <c r="R35" s="401" t="s">
        <v>1107</v>
      </c>
      <c r="S35" s="401" t="s">
        <v>1107</v>
      </c>
      <c r="T35" s="410" t="s">
        <v>1107</v>
      </c>
      <c r="U35" s="407" t="s">
        <v>1107</v>
      </c>
      <c r="V35" s="401" t="s">
        <v>1107</v>
      </c>
      <c r="W35" s="410" t="s">
        <v>1107</v>
      </c>
      <c r="X35" s="2050"/>
      <c r="Y35" s="2032"/>
      <c r="Z35" s="406" t="s">
        <v>1107</v>
      </c>
      <c r="AA35" s="401" t="s">
        <v>1107</v>
      </c>
      <c r="AB35" s="401" t="s">
        <v>1107</v>
      </c>
      <c r="AC35" s="401" t="s">
        <v>1107</v>
      </c>
      <c r="AD35" s="2032"/>
      <c r="AE35" s="2032"/>
      <c r="AF35" s="2032"/>
      <c r="AG35" s="407" t="s">
        <v>1107</v>
      </c>
      <c r="AH35" s="2045"/>
      <c r="AI35" s="2046"/>
      <c r="AJ35" s="2047"/>
      <c r="AK35" s="406" t="s">
        <v>1107</v>
      </c>
      <c r="AL35" s="403"/>
      <c r="AM35" s="406" t="s">
        <v>1107</v>
      </c>
      <c r="AN35" s="403"/>
      <c r="AO35" s="984"/>
      <c r="AP35" s="401" t="s">
        <v>1107</v>
      </c>
      <c r="AQ35" s="401" t="s">
        <v>1107</v>
      </c>
      <c r="AR35" s="401" t="s">
        <v>1107</v>
      </c>
      <c r="AS35" s="401" t="s">
        <v>1107</v>
      </c>
      <c r="AT35" s="410"/>
      <c r="AU35" s="407" t="s">
        <v>1107</v>
      </c>
      <c r="AV35" s="401" t="s">
        <v>1107</v>
      </c>
      <c r="AW35" s="402" t="s">
        <v>1107</v>
      </c>
      <c r="AX35" s="406"/>
      <c r="AY35" s="401"/>
      <c r="AZ35" s="1032"/>
      <c r="BA35" s="1034"/>
      <c r="BB35" s="406"/>
      <c r="BC35" s="401"/>
      <c r="BD35" s="403"/>
      <c r="BE35" s="401" t="s">
        <v>1107</v>
      </c>
      <c r="BF35" s="401" t="s">
        <v>1107</v>
      </c>
      <c r="BG35" s="410" t="s">
        <v>1107</v>
      </c>
      <c r="BH35" s="407"/>
      <c r="BI35" s="403"/>
      <c r="BJ35" s="406" t="s">
        <v>1107</v>
      </c>
      <c r="BK35" s="401" t="s">
        <v>1107</v>
      </c>
      <c r="BL35" s="2032"/>
      <c r="BM35" s="2033"/>
      <c r="BN35" s="2033"/>
      <c r="BO35" s="2033"/>
      <c r="BP35" s="2033"/>
      <c r="BQ35" s="2034"/>
      <c r="BR35" s="406" t="s">
        <v>1107</v>
      </c>
      <c r="BS35" s="401" t="s">
        <v>1107</v>
      </c>
      <c r="BT35" s="401" t="s">
        <v>1107</v>
      </c>
      <c r="BU35" s="410" t="s">
        <v>1107</v>
      </c>
      <c r="BV35" s="407" t="s">
        <v>1107</v>
      </c>
      <c r="BW35" s="401" t="s">
        <v>1107</v>
      </c>
      <c r="BX35" s="401" t="s">
        <v>1107</v>
      </c>
      <c r="BY35" s="410" t="s">
        <v>1107</v>
      </c>
      <c r="BZ35" s="407" t="s">
        <v>1107</v>
      </c>
      <c r="CA35" s="401" t="s">
        <v>1107</v>
      </c>
      <c r="CB35" s="401" t="s">
        <v>1107</v>
      </c>
      <c r="CC35" s="408" t="s">
        <v>1107</v>
      </c>
      <c r="CD35" s="981"/>
      <c r="CE35" s="414"/>
      <c r="CF35" s="399"/>
      <c r="CG35" s="399"/>
      <c r="CH35" s="399"/>
      <c r="CI35" s="399"/>
      <c r="CJ35" s="409"/>
      <c r="CK35" s="400" t="s">
        <v>1107</v>
      </c>
      <c r="CL35" s="403"/>
      <c r="CM35" s="406" t="s">
        <v>1107</v>
      </c>
      <c r="CN35" s="402"/>
      <c r="CO35" s="412" t="s">
        <v>1107</v>
      </c>
      <c r="CP35" s="401" t="s">
        <v>1107</v>
      </c>
      <c r="CQ35" s="401" t="s">
        <v>1107</v>
      </c>
      <c r="CR35" s="411" t="s">
        <v>1107</v>
      </c>
      <c r="CS35" s="412" t="s">
        <v>1107</v>
      </c>
      <c r="CT35" s="401" t="s">
        <v>1107</v>
      </c>
      <c r="CU35" s="401" t="s">
        <v>1107</v>
      </c>
      <c r="CV35" s="411" t="s">
        <v>1107</v>
      </c>
      <c r="CW35" s="412" t="s">
        <v>1107</v>
      </c>
      <c r="CX35" s="401" t="s">
        <v>1107</v>
      </c>
      <c r="CY35" s="401" t="s">
        <v>1107</v>
      </c>
      <c r="CZ35" s="408" t="s">
        <v>1107</v>
      </c>
      <c r="DA35" s="406" t="s">
        <v>1107</v>
      </c>
      <c r="DB35" s="402"/>
      <c r="DC35" s="412" t="s">
        <v>1107</v>
      </c>
      <c r="DD35" s="401" t="s">
        <v>1107</v>
      </c>
      <c r="DE35" s="401" t="s">
        <v>1107</v>
      </c>
      <c r="DF35" s="411" t="s">
        <v>1107</v>
      </c>
      <c r="DG35" s="412" t="s">
        <v>1107</v>
      </c>
      <c r="DH35" s="401" t="s">
        <v>1107</v>
      </c>
      <c r="DI35" s="401" t="s">
        <v>1107</v>
      </c>
      <c r="DJ35" s="411" t="s">
        <v>1107</v>
      </c>
      <c r="DK35" s="412" t="s">
        <v>1107</v>
      </c>
      <c r="DL35" s="401" t="s">
        <v>1107</v>
      </c>
      <c r="DM35" s="401" t="s">
        <v>1107</v>
      </c>
      <c r="DN35" s="411" t="s">
        <v>1107</v>
      </c>
      <c r="DO35" s="412" t="s">
        <v>1107</v>
      </c>
      <c r="DP35" s="401" t="s">
        <v>1107</v>
      </c>
      <c r="DQ35" s="401" t="s">
        <v>1107</v>
      </c>
      <c r="DR35" s="408" t="s">
        <v>1107</v>
      </c>
      <c r="DS35" s="406" t="s">
        <v>1107</v>
      </c>
      <c r="DT35" s="402"/>
      <c r="DU35" s="412" t="s">
        <v>1107</v>
      </c>
      <c r="DV35" s="401" t="s">
        <v>1107</v>
      </c>
      <c r="DW35" s="401" t="s">
        <v>1107</v>
      </c>
      <c r="DX35" s="411" t="s">
        <v>1107</v>
      </c>
      <c r="DY35" s="412" t="s">
        <v>1107</v>
      </c>
      <c r="DZ35" s="401" t="s">
        <v>1107</v>
      </c>
      <c r="EA35" s="401" t="s">
        <v>1107</v>
      </c>
      <c r="EB35" s="411" t="s">
        <v>1107</v>
      </c>
      <c r="EC35" s="412" t="s">
        <v>1107</v>
      </c>
      <c r="ED35" s="401" t="s">
        <v>1107</v>
      </c>
      <c r="EE35" s="401" t="s">
        <v>1107</v>
      </c>
      <c r="EF35" s="411" t="s">
        <v>1107</v>
      </c>
      <c r="EG35" s="412" t="s">
        <v>1107</v>
      </c>
      <c r="EH35" s="401" t="s">
        <v>1107</v>
      </c>
      <c r="EI35" s="401" t="s">
        <v>1107</v>
      </c>
      <c r="EJ35" s="408" t="s">
        <v>1107</v>
      </c>
      <c r="EK35" s="400"/>
      <c r="EL35" s="401"/>
      <c r="EM35" s="401"/>
      <c r="EN35" s="401"/>
      <c r="EO35" s="401"/>
      <c r="EP35" s="401"/>
      <c r="EQ35" s="401"/>
      <c r="ER35" s="401"/>
      <c r="ES35" s="400"/>
      <c r="ET35" s="401"/>
      <c r="EU35" s="401"/>
      <c r="EV35" s="402"/>
      <c r="EW35" s="401"/>
      <c r="EX35" s="401"/>
      <c r="EY35" s="401"/>
      <c r="EZ35" s="401"/>
      <c r="FA35" s="400"/>
      <c r="FB35" s="400"/>
      <c r="FC35" s="401"/>
      <c r="FD35" s="401"/>
      <c r="FE35" s="403"/>
      <c r="FF35" s="254"/>
      <c r="FG35" s="404"/>
      <c r="FH35" s="404"/>
      <c r="FI35" s="404"/>
      <c r="FJ35" s="404"/>
      <c r="FK35" s="404"/>
      <c r="FL35" s="1057"/>
      <c r="FM35" s="669"/>
      <c r="FN35" s="1057"/>
      <c r="FO35" s="669"/>
      <c r="FP35" s="1057"/>
      <c r="FQ35" s="669"/>
      <c r="FR35" s="404"/>
      <c r="FS35" s="404"/>
      <c r="FT35" s="404"/>
      <c r="FU35" s="404"/>
      <c r="FV35" s="404"/>
    </row>
    <row r="36" spans="1:178" ht="15" customHeight="1">
      <c r="A36" s="405">
        <f t="shared" si="0"/>
        <v>9</v>
      </c>
      <c r="B36" s="2048"/>
      <c r="C36" s="2048"/>
      <c r="D36" s="2032"/>
      <c r="E36" s="2052"/>
      <c r="F36" s="2032"/>
      <c r="G36" s="2032"/>
      <c r="H36" s="2049"/>
      <c r="I36" s="2050"/>
      <c r="J36" s="2032"/>
      <c r="K36" s="406" t="s">
        <v>1107</v>
      </c>
      <c r="L36" s="2032"/>
      <c r="M36" s="2032"/>
      <c r="N36" s="2032"/>
      <c r="O36" s="982" t="s">
        <v>1107</v>
      </c>
      <c r="P36" s="407" t="s">
        <v>1107</v>
      </c>
      <c r="Q36" s="401" t="s">
        <v>1107</v>
      </c>
      <c r="R36" s="401" t="s">
        <v>1107</v>
      </c>
      <c r="S36" s="401" t="s">
        <v>1107</v>
      </c>
      <c r="T36" s="410" t="s">
        <v>1107</v>
      </c>
      <c r="U36" s="407" t="s">
        <v>1107</v>
      </c>
      <c r="V36" s="401" t="s">
        <v>1107</v>
      </c>
      <c r="W36" s="410" t="s">
        <v>1107</v>
      </c>
      <c r="X36" s="2050"/>
      <c r="Y36" s="2032"/>
      <c r="Z36" s="406" t="s">
        <v>1107</v>
      </c>
      <c r="AA36" s="401" t="s">
        <v>1107</v>
      </c>
      <c r="AB36" s="401" t="s">
        <v>1107</v>
      </c>
      <c r="AC36" s="401" t="s">
        <v>1107</v>
      </c>
      <c r="AD36" s="2032"/>
      <c r="AE36" s="2032"/>
      <c r="AF36" s="2032"/>
      <c r="AG36" s="407" t="s">
        <v>1107</v>
      </c>
      <c r="AH36" s="2045"/>
      <c r="AI36" s="2046"/>
      <c r="AJ36" s="2047"/>
      <c r="AK36" s="406" t="s">
        <v>1107</v>
      </c>
      <c r="AL36" s="403"/>
      <c r="AM36" s="406" t="s">
        <v>1107</v>
      </c>
      <c r="AN36" s="403"/>
      <c r="AO36" s="984"/>
      <c r="AP36" s="401" t="s">
        <v>1107</v>
      </c>
      <c r="AQ36" s="401" t="s">
        <v>1107</v>
      </c>
      <c r="AR36" s="401" t="s">
        <v>1107</v>
      </c>
      <c r="AS36" s="401" t="s">
        <v>1107</v>
      </c>
      <c r="AT36" s="410"/>
      <c r="AU36" s="407" t="s">
        <v>1107</v>
      </c>
      <c r="AV36" s="401" t="s">
        <v>1107</v>
      </c>
      <c r="AW36" s="402" t="s">
        <v>1107</v>
      </c>
      <c r="AX36" s="406"/>
      <c r="AY36" s="401"/>
      <c r="AZ36" s="1032"/>
      <c r="BA36" s="1034"/>
      <c r="BB36" s="406"/>
      <c r="BC36" s="401"/>
      <c r="BD36" s="403"/>
      <c r="BE36" s="401" t="s">
        <v>1107</v>
      </c>
      <c r="BF36" s="401" t="s">
        <v>1107</v>
      </c>
      <c r="BG36" s="410" t="s">
        <v>1107</v>
      </c>
      <c r="BH36" s="407"/>
      <c r="BI36" s="403"/>
      <c r="BJ36" s="406" t="s">
        <v>1107</v>
      </c>
      <c r="BK36" s="401" t="s">
        <v>1107</v>
      </c>
      <c r="BL36" s="2032"/>
      <c r="BM36" s="2033"/>
      <c r="BN36" s="2033"/>
      <c r="BO36" s="2033"/>
      <c r="BP36" s="2033"/>
      <c r="BQ36" s="2034"/>
      <c r="BR36" s="406" t="s">
        <v>1107</v>
      </c>
      <c r="BS36" s="401" t="s">
        <v>1107</v>
      </c>
      <c r="BT36" s="401" t="s">
        <v>1107</v>
      </c>
      <c r="BU36" s="410" t="s">
        <v>1107</v>
      </c>
      <c r="BV36" s="407" t="s">
        <v>1107</v>
      </c>
      <c r="BW36" s="401" t="s">
        <v>1107</v>
      </c>
      <c r="BX36" s="401" t="s">
        <v>1107</v>
      </c>
      <c r="BY36" s="410" t="s">
        <v>1107</v>
      </c>
      <c r="BZ36" s="407" t="s">
        <v>1107</v>
      </c>
      <c r="CA36" s="401" t="s">
        <v>1107</v>
      </c>
      <c r="CB36" s="401" t="s">
        <v>1107</v>
      </c>
      <c r="CC36" s="408" t="s">
        <v>1107</v>
      </c>
      <c r="CD36" s="981"/>
      <c r="CE36" s="399"/>
      <c r="CF36" s="399"/>
      <c r="CG36" s="399"/>
      <c r="CH36" s="399"/>
      <c r="CI36" s="399"/>
      <c r="CJ36" s="409"/>
      <c r="CK36" s="400" t="s">
        <v>1107</v>
      </c>
      <c r="CL36" s="403"/>
      <c r="CM36" s="406" t="s">
        <v>1107</v>
      </c>
      <c r="CN36" s="402"/>
      <c r="CO36" s="412" t="s">
        <v>1107</v>
      </c>
      <c r="CP36" s="401" t="s">
        <v>1107</v>
      </c>
      <c r="CQ36" s="401" t="s">
        <v>1107</v>
      </c>
      <c r="CR36" s="411" t="s">
        <v>1107</v>
      </c>
      <c r="CS36" s="412" t="s">
        <v>1107</v>
      </c>
      <c r="CT36" s="401" t="s">
        <v>1107</v>
      </c>
      <c r="CU36" s="401" t="s">
        <v>1107</v>
      </c>
      <c r="CV36" s="411" t="s">
        <v>1107</v>
      </c>
      <c r="CW36" s="412" t="s">
        <v>1107</v>
      </c>
      <c r="CX36" s="401" t="s">
        <v>1107</v>
      </c>
      <c r="CY36" s="401" t="s">
        <v>1107</v>
      </c>
      <c r="CZ36" s="408" t="s">
        <v>1107</v>
      </c>
      <c r="DA36" s="406" t="s">
        <v>1107</v>
      </c>
      <c r="DB36" s="402"/>
      <c r="DC36" s="412" t="s">
        <v>1107</v>
      </c>
      <c r="DD36" s="401" t="s">
        <v>1107</v>
      </c>
      <c r="DE36" s="401" t="s">
        <v>1107</v>
      </c>
      <c r="DF36" s="411" t="s">
        <v>1107</v>
      </c>
      <c r="DG36" s="412" t="s">
        <v>1107</v>
      </c>
      <c r="DH36" s="401" t="s">
        <v>1107</v>
      </c>
      <c r="DI36" s="401" t="s">
        <v>1107</v>
      </c>
      <c r="DJ36" s="411" t="s">
        <v>1107</v>
      </c>
      <c r="DK36" s="412" t="s">
        <v>1107</v>
      </c>
      <c r="DL36" s="401" t="s">
        <v>1107</v>
      </c>
      <c r="DM36" s="401" t="s">
        <v>1107</v>
      </c>
      <c r="DN36" s="411" t="s">
        <v>1107</v>
      </c>
      <c r="DO36" s="412" t="s">
        <v>1107</v>
      </c>
      <c r="DP36" s="401" t="s">
        <v>1107</v>
      </c>
      <c r="DQ36" s="401" t="s">
        <v>1107</v>
      </c>
      <c r="DR36" s="408" t="s">
        <v>1107</v>
      </c>
      <c r="DS36" s="406" t="s">
        <v>1107</v>
      </c>
      <c r="DT36" s="402"/>
      <c r="DU36" s="412" t="s">
        <v>1107</v>
      </c>
      <c r="DV36" s="401" t="s">
        <v>1107</v>
      </c>
      <c r="DW36" s="401" t="s">
        <v>1107</v>
      </c>
      <c r="DX36" s="411" t="s">
        <v>1107</v>
      </c>
      <c r="DY36" s="412" t="s">
        <v>1107</v>
      </c>
      <c r="DZ36" s="401" t="s">
        <v>1107</v>
      </c>
      <c r="EA36" s="401" t="s">
        <v>1107</v>
      </c>
      <c r="EB36" s="411" t="s">
        <v>1107</v>
      </c>
      <c r="EC36" s="412" t="s">
        <v>1107</v>
      </c>
      <c r="ED36" s="401" t="s">
        <v>1107</v>
      </c>
      <c r="EE36" s="401" t="s">
        <v>1107</v>
      </c>
      <c r="EF36" s="411" t="s">
        <v>1107</v>
      </c>
      <c r="EG36" s="412" t="s">
        <v>1107</v>
      </c>
      <c r="EH36" s="401" t="s">
        <v>1107</v>
      </c>
      <c r="EI36" s="401" t="s">
        <v>1107</v>
      </c>
      <c r="EJ36" s="408" t="s">
        <v>1107</v>
      </c>
      <c r="EK36" s="400"/>
      <c r="EL36" s="401"/>
      <c r="EM36" s="401"/>
      <c r="EN36" s="401"/>
      <c r="EO36" s="401"/>
      <c r="EP36" s="401"/>
      <c r="EQ36" s="401"/>
      <c r="ER36" s="401"/>
      <c r="ES36" s="400"/>
      <c r="ET36" s="401"/>
      <c r="EU36" s="401"/>
      <c r="EV36" s="402"/>
      <c r="EW36" s="401"/>
      <c r="EX36" s="401"/>
      <c r="EY36" s="401"/>
      <c r="EZ36" s="401"/>
      <c r="FA36" s="400"/>
      <c r="FB36" s="400"/>
      <c r="FC36" s="401"/>
      <c r="FD36" s="401"/>
      <c r="FE36" s="403"/>
      <c r="FF36" s="254"/>
      <c r="FG36" s="404"/>
      <c r="FH36" s="404"/>
      <c r="FI36" s="404"/>
      <c r="FJ36" s="404"/>
      <c r="FK36" s="404"/>
      <c r="FL36" s="1057"/>
      <c r="FM36" s="669"/>
      <c r="FN36" s="1057"/>
      <c r="FO36" s="669"/>
      <c r="FP36" s="1057"/>
      <c r="FQ36" s="669"/>
      <c r="FR36" s="404"/>
      <c r="FS36" s="404"/>
      <c r="FT36" s="404"/>
      <c r="FU36" s="404"/>
      <c r="FV36" s="404"/>
    </row>
    <row r="37" spans="1:178" ht="15" customHeight="1">
      <c r="A37" s="405">
        <f t="shared" si="0"/>
        <v>10</v>
      </c>
      <c r="B37" s="2048"/>
      <c r="C37" s="2048"/>
      <c r="D37" s="2032"/>
      <c r="E37" s="2052"/>
      <c r="F37" s="2032"/>
      <c r="G37" s="2032"/>
      <c r="H37" s="2049"/>
      <c r="I37" s="2050"/>
      <c r="J37" s="2032"/>
      <c r="K37" s="406" t="s">
        <v>1107</v>
      </c>
      <c r="L37" s="2032"/>
      <c r="M37" s="2032"/>
      <c r="N37" s="2032"/>
      <c r="O37" s="982" t="s">
        <v>1107</v>
      </c>
      <c r="P37" s="407" t="s">
        <v>1107</v>
      </c>
      <c r="Q37" s="401" t="s">
        <v>1107</v>
      </c>
      <c r="R37" s="401" t="s">
        <v>1107</v>
      </c>
      <c r="S37" s="401" t="s">
        <v>1107</v>
      </c>
      <c r="T37" s="410" t="s">
        <v>1107</v>
      </c>
      <c r="U37" s="407" t="s">
        <v>1107</v>
      </c>
      <c r="V37" s="401" t="s">
        <v>1107</v>
      </c>
      <c r="W37" s="410" t="s">
        <v>1107</v>
      </c>
      <c r="X37" s="2050"/>
      <c r="Y37" s="2032"/>
      <c r="Z37" s="406" t="s">
        <v>1107</v>
      </c>
      <c r="AA37" s="401" t="s">
        <v>1107</v>
      </c>
      <c r="AB37" s="401" t="s">
        <v>1107</v>
      </c>
      <c r="AC37" s="401" t="s">
        <v>1107</v>
      </c>
      <c r="AD37" s="2032"/>
      <c r="AE37" s="2032"/>
      <c r="AF37" s="2032"/>
      <c r="AG37" s="407" t="s">
        <v>1107</v>
      </c>
      <c r="AH37" s="2045"/>
      <c r="AI37" s="2046"/>
      <c r="AJ37" s="2047"/>
      <c r="AK37" s="406" t="s">
        <v>1107</v>
      </c>
      <c r="AL37" s="403"/>
      <c r="AM37" s="406" t="s">
        <v>1107</v>
      </c>
      <c r="AN37" s="403"/>
      <c r="AO37" s="984"/>
      <c r="AP37" s="401" t="s">
        <v>1107</v>
      </c>
      <c r="AQ37" s="401" t="s">
        <v>1107</v>
      </c>
      <c r="AR37" s="401" t="s">
        <v>1107</v>
      </c>
      <c r="AS37" s="401" t="s">
        <v>1107</v>
      </c>
      <c r="AT37" s="410"/>
      <c r="AU37" s="407" t="s">
        <v>1107</v>
      </c>
      <c r="AV37" s="401" t="s">
        <v>1107</v>
      </c>
      <c r="AW37" s="402" t="s">
        <v>1107</v>
      </c>
      <c r="AX37" s="406"/>
      <c r="AY37" s="401"/>
      <c r="AZ37" s="1032"/>
      <c r="BA37" s="1034"/>
      <c r="BB37" s="406"/>
      <c r="BC37" s="401"/>
      <c r="BD37" s="403"/>
      <c r="BE37" s="401" t="s">
        <v>1107</v>
      </c>
      <c r="BF37" s="401" t="s">
        <v>1107</v>
      </c>
      <c r="BG37" s="410" t="s">
        <v>1107</v>
      </c>
      <c r="BH37" s="407"/>
      <c r="BI37" s="403"/>
      <c r="BJ37" s="406" t="s">
        <v>1107</v>
      </c>
      <c r="BK37" s="401" t="s">
        <v>1107</v>
      </c>
      <c r="BL37" s="2032"/>
      <c r="BM37" s="2033"/>
      <c r="BN37" s="2033"/>
      <c r="BO37" s="2033"/>
      <c r="BP37" s="2033"/>
      <c r="BQ37" s="2034"/>
      <c r="BR37" s="406" t="s">
        <v>1107</v>
      </c>
      <c r="BS37" s="401" t="s">
        <v>1107</v>
      </c>
      <c r="BT37" s="401" t="s">
        <v>1107</v>
      </c>
      <c r="BU37" s="410" t="s">
        <v>1107</v>
      </c>
      <c r="BV37" s="407" t="s">
        <v>1107</v>
      </c>
      <c r="BW37" s="401" t="s">
        <v>1107</v>
      </c>
      <c r="BX37" s="401" t="s">
        <v>1107</v>
      </c>
      <c r="BY37" s="410" t="s">
        <v>1107</v>
      </c>
      <c r="BZ37" s="407" t="s">
        <v>1107</v>
      </c>
      <c r="CA37" s="401" t="s">
        <v>1107</v>
      </c>
      <c r="CB37" s="401" t="s">
        <v>1107</v>
      </c>
      <c r="CC37" s="408" t="s">
        <v>1107</v>
      </c>
      <c r="CD37" s="981"/>
      <c r="CE37" s="399"/>
      <c r="CF37" s="399"/>
      <c r="CG37" s="399"/>
      <c r="CH37" s="399"/>
      <c r="CI37" s="399"/>
      <c r="CJ37" s="409"/>
      <c r="CK37" s="400" t="s">
        <v>1107</v>
      </c>
      <c r="CL37" s="403"/>
      <c r="CM37" s="406" t="s">
        <v>1107</v>
      </c>
      <c r="CN37" s="402"/>
      <c r="CO37" s="412" t="s">
        <v>1107</v>
      </c>
      <c r="CP37" s="401" t="s">
        <v>1107</v>
      </c>
      <c r="CQ37" s="401" t="s">
        <v>1107</v>
      </c>
      <c r="CR37" s="411" t="s">
        <v>1107</v>
      </c>
      <c r="CS37" s="412" t="s">
        <v>1107</v>
      </c>
      <c r="CT37" s="401" t="s">
        <v>1107</v>
      </c>
      <c r="CU37" s="401" t="s">
        <v>1107</v>
      </c>
      <c r="CV37" s="411" t="s">
        <v>1107</v>
      </c>
      <c r="CW37" s="412" t="s">
        <v>1107</v>
      </c>
      <c r="CX37" s="401" t="s">
        <v>1107</v>
      </c>
      <c r="CY37" s="401" t="s">
        <v>1107</v>
      </c>
      <c r="CZ37" s="408" t="s">
        <v>1107</v>
      </c>
      <c r="DA37" s="406" t="s">
        <v>1107</v>
      </c>
      <c r="DB37" s="402"/>
      <c r="DC37" s="412" t="s">
        <v>1107</v>
      </c>
      <c r="DD37" s="401" t="s">
        <v>1107</v>
      </c>
      <c r="DE37" s="401" t="s">
        <v>1107</v>
      </c>
      <c r="DF37" s="411" t="s">
        <v>1107</v>
      </c>
      <c r="DG37" s="412" t="s">
        <v>1107</v>
      </c>
      <c r="DH37" s="401" t="s">
        <v>1107</v>
      </c>
      <c r="DI37" s="401" t="s">
        <v>1107</v>
      </c>
      <c r="DJ37" s="411" t="s">
        <v>1107</v>
      </c>
      <c r="DK37" s="412" t="s">
        <v>1107</v>
      </c>
      <c r="DL37" s="401" t="s">
        <v>1107</v>
      </c>
      <c r="DM37" s="401" t="s">
        <v>1107</v>
      </c>
      <c r="DN37" s="411" t="s">
        <v>1107</v>
      </c>
      <c r="DO37" s="412" t="s">
        <v>1107</v>
      </c>
      <c r="DP37" s="401" t="s">
        <v>1107</v>
      </c>
      <c r="DQ37" s="401" t="s">
        <v>1107</v>
      </c>
      <c r="DR37" s="408" t="s">
        <v>1107</v>
      </c>
      <c r="DS37" s="406" t="s">
        <v>1107</v>
      </c>
      <c r="DT37" s="402"/>
      <c r="DU37" s="412" t="s">
        <v>1107</v>
      </c>
      <c r="DV37" s="401" t="s">
        <v>1107</v>
      </c>
      <c r="DW37" s="401" t="s">
        <v>1107</v>
      </c>
      <c r="DX37" s="411" t="s">
        <v>1107</v>
      </c>
      <c r="DY37" s="412" t="s">
        <v>1107</v>
      </c>
      <c r="DZ37" s="401" t="s">
        <v>1107</v>
      </c>
      <c r="EA37" s="401" t="s">
        <v>1107</v>
      </c>
      <c r="EB37" s="411" t="s">
        <v>1107</v>
      </c>
      <c r="EC37" s="412" t="s">
        <v>1107</v>
      </c>
      <c r="ED37" s="401" t="s">
        <v>1107</v>
      </c>
      <c r="EE37" s="401" t="s">
        <v>1107</v>
      </c>
      <c r="EF37" s="411" t="s">
        <v>1107</v>
      </c>
      <c r="EG37" s="412" t="s">
        <v>1107</v>
      </c>
      <c r="EH37" s="401" t="s">
        <v>1107</v>
      </c>
      <c r="EI37" s="401" t="s">
        <v>1107</v>
      </c>
      <c r="EJ37" s="408" t="s">
        <v>1107</v>
      </c>
      <c r="EK37" s="400"/>
      <c r="EL37" s="401"/>
      <c r="EM37" s="401"/>
      <c r="EN37" s="401"/>
      <c r="EO37" s="401"/>
      <c r="EP37" s="401"/>
      <c r="EQ37" s="401"/>
      <c r="ER37" s="401"/>
      <c r="ES37" s="400"/>
      <c r="ET37" s="401"/>
      <c r="EU37" s="401"/>
      <c r="EV37" s="402"/>
      <c r="EW37" s="401"/>
      <c r="EX37" s="401"/>
      <c r="EY37" s="401"/>
      <c r="EZ37" s="401"/>
      <c r="FA37" s="400"/>
      <c r="FB37" s="400"/>
      <c r="FC37" s="401"/>
      <c r="FD37" s="401"/>
      <c r="FE37" s="403"/>
      <c r="FF37" s="254"/>
      <c r="FG37" s="404"/>
      <c r="FH37" s="404"/>
      <c r="FI37" s="404"/>
      <c r="FJ37" s="404"/>
      <c r="FK37" s="404"/>
      <c r="FL37" s="1057"/>
      <c r="FM37" s="669"/>
      <c r="FN37" s="1057"/>
      <c r="FO37" s="669"/>
      <c r="FP37" s="1057"/>
      <c r="FQ37" s="669"/>
      <c r="FR37" s="404"/>
      <c r="FS37" s="404"/>
      <c r="FT37" s="404"/>
      <c r="FU37" s="404"/>
      <c r="FV37" s="404"/>
    </row>
    <row r="38" spans="1:178" ht="15" customHeight="1">
      <c r="A38" s="405">
        <f t="shared" si="0"/>
        <v>11</v>
      </c>
      <c r="B38" s="2048"/>
      <c r="C38" s="2048"/>
      <c r="D38" s="2032"/>
      <c r="E38" s="2052"/>
      <c r="F38" s="2032"/>
      <c r="G38" s="2032"/>
      <c r="H38" s="2049"/>
      <c r="I38" s="2050"/>
      <c r="J38" s="2032"/>
      <c r="K38" s="406" t="s">
        <v>1107</v>
      </c>
      <c r="L38" s="2032"/>
      <c r="M38" s="2032"/>
      <c r="N38" s="2032"/>
      <c r="O38" s="982" t="s">
        <v>1107</v>
      </c>
      <c r="P38" s="407" t="s">
        <v>1107</v>
      </c>
      <c r="Q38" s="401" t="s">
        <v>1107</v>
      </c>
      <c r="R38" s="401" t="s">
        <v>1107</v>
      </c>
      <c r="S38" s="401" t="s">
        <v>1107</v>
      </c>
      <c r="T38" s="410" t="s">
        <v>1107</v>
      </c>
      <c r="U38" s="407" t="s">
        <v>1107</v>
      </c>
      <c r="V38" s="401" t="s">
        <v>1107</v>
      </c>
      <c r="W38" s="410" t="s">
        <v>1107</v>
      </c>
      <c r="X38" s="2050"/>
      <c r="Y38" s="2032"/>
      <c r="Z38" s="406" t="s">
        <v>1107</v>
      </c>
      <c r="AA38" s="401" t="s">
        <v>1107</v>
      </c>
      <c r="AB38" s="401" t="s">
        <v>1107</v>
      </c>
      <c r="AC38" s="401" t="s">
        <v>1107</v>
      </c>
      <c r="AD38" s="2032"/>
      <c r="AE38" s="2032"/>
      <c r="AF38" s="2032"/>
      <c r="AG38" s="407" t="s">
        <v>1107</v>
      </c>
      <c r="AH38" s="2045"/>
      <c r="AI38" s="2046"/>
      <c r="AJ38" s="2047"/>
      <c r="AK38" s="406" t="s">
        <v>1107</v>
      </c>
      <c r="AL38" s="403"/>
      <c r="AM38" s="406" t="s">
        <v>1107</v>
      </c>
      <c r="AN38" s="403"/>
      <c r="AO38" s="984"/>
      <c r="AP38" s="401" t="s">
        <v>1107</v>
      </c>
      <c r="AQ38" s="401" t="s">
        <v>1107</v>
      </c>
      <c r="AR38" s="401" t="s">
        <v>1107</v>
      </c>
      <c r="AS38" s="401" t="s">
        <v>1107</v>
      </c>
      <c r="AT38" s="410"/>
      <c r="AU38" s="407" t="s">
        <v>1107</v>
      </c>
      <c r="AV38" s="401" t="s">
        <v>1107</v>
      </c>
      <c r="AW38" s="402" t="s">
        <v>1107</v>
      </c>
      <c r="AX38" s="406"/>
      <c r="AY38" s="401"/>
      <c r="AZ38" s="1032"/>
      <c r="BA38" s="1034"/>
      <c r="BB38" s="406"/>
      <c r="BC38" s="401"/>
      <c r="BD38" s="403"/>
      <c r="BE38" s="401" t="s">
        <v>1107</v>
      </c>
      <c r="BF38" s="401" t="s">
        <v>1107</v>
      </c>
      <c r="BG38" s="410" t="s">
        <v>1107</v>
      </c>
      <c r="BH38" s="407"/>
      <c r="BI38" s="403"/>
      <c r="BJ38" s="406" t="s">
        <v>1107</v>
      </c>
      <c r="BK38" s="401" t="s">
        <v>1107</v>
      </c>
      <c r="BL38" s="2032"/>
      <c r="BM38" s="2033"/>
      <c r="BN38" s="2033"/>
      <c r="BO38" s="2033"/>
      <c r="BP38" s="2033"/>
      <c r="BQ38" s="2034"/>
      <c r="BR38" s="406" t="s">
        <v>1107</v>
      </c>
      <c r="BS38" s="401" t="s">
        <v>1107</v>
      </c>
      <c r="BT38" s="401" t="s">
        <v>1107</v>
      </c>
      <c r="BU38" s="410" t="s">
        <v>1107</v>
      </c>
      <c r="BV38" s="407" t="s">
        <v>1107</v>
      </c>
      <c r="BW38" s="401" t="s">
        <v>1107</v>
      </c>
      <c r="BX38" s="401" t="s">
        <v>1107</v>
      </c>
      <c r="BY38" s="410" t="s">
        <v>1107</v>
      </c>
      <c r="BZ38" s="407" t="s">
        <v>1107</v>
      </c>
      <c r="CA38" s="401" t="s">
        <v>1107</v>
      </c>
      <c r="CB38" s="401" t="s">
        <v>1107</v>
      </c>
      <c r="CC38" s="408" t="s">
        <v>1107</v>
      </c>
      <c r="CD38" s="981"/>
      <c r="CE38" s="399"/>
      <c r="CF38" s="399"/>
      <c r="CG38" s="399"/>
      <c r="CH38" s="399"/>
      <c r="CI38" s="399"/>
      <c r="CJ38" s="409"/>
      <c r="CK38" s="400" t="s">
        <v>1107</v>
      </c>
      <c r="CL38" s="403"/>
      <c r="CM38" s="406" t="s">
        <v>1107</v>
      </c>
      <c r="CN38" s="402"/>
      <c r="CO38" s="412" t="s">
        <v>1107</v>
      </c>
      <c r="CP38" s="401" t="s">
        <v>1107</v>
      </c>
      <c r="CQ38" s="401" t="s">
        <v>1107</v>
      </c>
      <c r="CR38" s="411" t="s">
        <v>1107</v>
      </c>
      <c r="CS38" s="412" t="s">
        <v>1107</v>
      </c>
      <c r="CT38" s="401" t="s">
        <v>1107</v>
      </c>
      <c r="CU38" s="401" t="s">
        <v>1107</v>
      </c>
      <c r="CV38" s="411" t="s">
        <v>1107</v>
      </c>
      <c r="CW38" s="412" t="s">
        <v>1107</v>
      </c>
      <c r="CX38" s="401" t="s">
        <v>1107</v>
      </c>
      <c r="CY38" s="401" t="s">
        <v>1107</v>
      </c>
      <c r="CZ38" s="408" t="s">
        <v>1107</v>
      </c>
      <c r="DA38" s="406" t="s">
        <v>1107</v>
      </c>
      <c r="DB38" s="402"/>
      <c r="DC38" s="412" t="s">
        <v>1107</v>
      </c>
      <c r="DD38" s="401" t="s">
        <v>1107</v>
      </c>
      <c r="DE38" s="401" t="s">
        <v>1107</v>
      </c>
      <c r="DF38" s="411" t="s">
        <v>1107</v>
      </c>
      <c r="DG38" s="412" t="s">
        <v>1107</v>
      </c>
      <c r="DH38" s="401" t="s">
        <v>1107</v>
      </c>
      <c r="DI38" s="401" t="s">
        <v>1107</v>
      </c>
      <c r="DJ38" s="411" t="s">
        <v>1107</v>
      </c>
      <c r="DK38" s="412" t="s">
        <v>1107</v>
      </c>
      <c r="DL38" s="401" t="s">
        <v>1107</v>
      </c>
      <c r="DM38" s="401" t="s">
        <v>1107</v>
      </c>
      <c r="DN38" s="411" t="s">
        <v>1107</v>
      </c>
      <c r="DO38" s="412" t="s">
        <v>1107</v>
      </c>
      <c r="DP38" s="401" t="s">
        <v>1107</v>
      </c>
      <c r="DQ38" s="401" t="s">
        <v>1107</v>
      </c>
      <c r="DR38" s="408" t="s">
        <v>1107</v>
      </c>
      <c r="DS38" s="406" t="s">
        <v>1107</v>
      </c>
      <c r="DT38" s="402"/>
      <c r="DU38" s="412" t="s">
        <v>1107</v>
      </c>
      <c r="DV38" s="401" t="s">
        <v>1107</v>
      </c>
      <c r="DW38" s="401" t="s">
        <v>1107</v>
      </c>
      <c r="DX38" s="411" t="s">
        <v>1107</v>
      </c>
      <c r="DY38" s="412" t="s">
        <v>1107</v>
      </c>
      <c r="DZ38" s="401" t="s">
        <v>1107</v>
      </c>
      <c r="EA38" s="401" t="s">
        <v>1107</v>
      </c>
      <c r="EB38" s="411" t="s">
        <v>1107</v>
      </c>
      <c r="EC38" s="412" t="s">
        <v>1107</v>
      </c>
      <c r="ED38" s="401" t="s">
        <v>1107</v>
      </c>
      <c r="EE38" s="401" t="s">
        <v>1107</v>
      </c>
      <c r="EF38" s="411" t="s">
        <v>1107</v>
      </c>
      <c r="EG38" s="412" t="s">
        <v>1107</v>
      </c>
      <c r="EH38" s="401" t="s">
        <v>1107</v>
      </c>
      <c r="EI38" s="401" t="s">
        <v>1107</v>
      </c>
      <c r="EJ38" s="408" t="s">
        <v>1107</v>
      </c>
      <c r="EK38" s="400"/>
      <c r="EL38" s="401"/>
      <c r="EM38" s="401"/>
      <c r="EN38" s="401"/>
      <c r="EO38" s="401"/>
      <c r="EP38" s="401"/>
      <c r="EQ38" s="401"/>
      <c r="ER38" s="401"/>
      <c r="ES38" s="400"/>
      <c r="ET38" s="401"/>
      <c r="EU38" s="401"/>
      <c r="EV38" s="402"/>
      <c r="EW38" s="401"/>
      <c r="EX38" s="401"/>
      <c r="EY38" s="401"/>
      <c r="EZ38" s="401"/>
      <c r="FA38" s="400"/>
      <c r="FB38" s="400"/>
      <c r="FC38" s="401"/>
      <c r="FD38" s="401"/>
      <c r="FE38" s="403"/>
      <c r="FF38" s="254"/>
      <c r="FG38" s="404"/>
      <c r="FH38" s="404"/>
      <c r="FI38" s="404"/>
      <c r="FJ38" s="404"/>
      <c r="FK38" s="404"/>
      <c r="FL38" s="1057"/>
      <c r="FM38" s="669"/>
      <c r="FN38" s="1057"/>
      <c r="FO38" s="669"/>
      <c r="FP38" s="1057"/>
      <c r="FQ38" s="669"/>
      <c r="FR38" s="404"/>
      <c r="FS38" s="404"/>
      <c r="FT38" s="404"/>
      <c r="FU38" s="404"/>
      <c r="FV38" s="404"/>
    </row>
    <row r="39" spans="1:178" ht="15" customHeight="1">
      <c r="A39" s="405">
        <f t="shared" si="0"/>
        <v>12</v>
      </c>
      <c r="B39" s="2048"/>
      <c r="C39" s="2048"/>
      <c r="D39" s="2032"/>
      <c r="E39" s="2052"/>
      <c r="F39" s="2032"/>
      <c r="G39" s="2032"/>
      <c r="H39" s="2049"/>
      <c r="I39" s="2050"/>
      <c r="J39" s="2032"/>
      <c r="K39" s="406" t="s">
        <v>1107</v>
      </c>
      <c r="L39" s="2032"/>
      <c r="M39" s="2032"/>
      <c r="N39" s="2032"/>
      <c r="O39" s="982" t="s">
        <v>1107</v>
      </c>
      <c r="P39" s="407" t="s">
        <v>1107</v>
      </c>
      <c r="Q39" s="401" t="s">
        <v>1107</v>
      </c>
      <c r="R39" s="401" t="s">
        <v>1107</v>
      </c>
      <c r="S39" s="401" t="s">
        <v>1107</v>
      </c>
      <c r="T39" s="410" t="s">
        <v>1107</v>
      </c>
      <c r="U39" s="407" t="s">
        <v>1107</v>
      </c>
      <c r="V39" s="401" t="s">
        <v>1107</v>
      </c>
      <c r="W39" s="410" t="s">
        <v>1107</v>
      </c>
      <c r="X39" s="2050"/>
      <c r="Y39" s="2032"/>
      <c r="Z39" s="406" t="s">
        <v>1107</v>
      </c>
      <c r="AA39" s="401" t="s">
        <v>1107</v>
      </c>
      <c r="AB39" s="401" t="s">
        <v>1107</v>
      </c>
      <c r="AC39" s="401" t="s">
        <v>1107</v>
      </c>
      <c r="AD39" s="2032"/>
      <c r="AE39" s="2032"/>
      <c r="AF39" s="2032"/>
      <c r="AG39" s="407" t="s">
        <v>1107</v>
      </c>
      <c r="AH39" s="2045"/>
      <c r="AI39" s="2046"/>
      <c r="AJ39" s="2047"/>
      <c r="AK39" s="406" t="s">
        <v>1107</v>
      </c>
      <c r="AL39" s="403"/>
      <c r="AM39" s="406" t="s">
        <v>1107</v>
      </c>
      <c r="AN39" s="403"/>
      <c r="AO39" s="984"/>
      <c r="AP39" s="401" t="s">
        <v>1107</v>
      </c>
      <c r="AQ39" s="401" t="s">
        <v>1107</v>
      </c>
      <c r="AR39" s="401" t="s">
        <v>1107</v>
      </c>
      <c r="AS39" s="401" t="s">
        <v>1107</v>
      </c>
      <c r="AT39" s="410"/>
      <c r="AU39" s="407" t="s">
        <v>1107</v>
      </c>
      <c r="AV39" s="401" t="s">
        <v>1107</v>
      </c>
      <c r="AW39" s="402" t="s">
        <v>1107</v>
      </c>
      <c r="AX39" s="406"/>
      <c r="AY39" s="401"/>
      <c r="AZ39" s="1032"/>
      <c r="BA39" s="1034"/>
      <c r="BB39" s="406"/>
      <c r="BC39" s="401"/>
      <c r="BD39" s="403"/>
      <c r="BE39" s="401" t="s">
        <v>1107</v>
      </c>
      <c r="BF39" s="401" t="s">
        <v>1107</v>
      </c>
      <c r="BG39" s="410" t="s">
        <v>1107</v>
      </c>
      <c r="BH39" s="407"/>
      <c r="BI39" s="403"/>
      <c r="BJ39" s="406" t="s">
        <v>1107</v>
      </c>
      <c r="BK39" s="401" t="s">
        <v>1107</v>
      </c>
      <c r="BL39" s="2032"/>
      <c r="BM39" s="2033"/>
      <c r="BN39" s="2033"/>
      <c r="BO39" s="2033"/>
      <c r="BP39" s="2033"/>
      <c r="BQ39" s="2034"/>
      <c r="BR39" s="406" t="s">
        <v>1107</v>
      </c>
      <c r="BS39" s="401" t="s">
        <v>1107</v>
      </c>
      <c r="BT39" s="401" t="s">
        <v>1107</v>
      </c>
      <c r="BU39" s="410" t="s">
        <v>1107</v>
      </c>
      <c r="BV39" s="407" t="s">
        <v>1107</v>
      </c>
      <c r="BW39" s="401" t="s">
        <v>1107</v>
      </c>
      <c r="BX39" s="401" t="s">
        <v>1107</v>
      </c>
      <c r="BY39" s="410" t="s">
        <v>1107</v>
      </c>
      <c r="BZ39" s="407" t="s">
        <v>1107</v>
      </c>
      <c r="CA39" s="401" t="s">
        <v>1107</v>
      </c>
      <c r="CB39" s="401" t="s">
        <v>1107</v>
      </c>
      <c r="CC39" s="408" t="s">
        <v>1107</v>
      </c>
      <c r="CD39" s="981"/>
      <c r="CE39" s="414"/>
      <c r="CF39" s="399"/>
      <c r="CG39" s="399"/>
      <c r="CH39" s="399"/>
      <c r="CI39" s="399"/>
      <c r="CJ39" s="409"/>
      <c r="CK39" s="400" t="s">
        <v>1107</v>
      </c>
      <c r="CL39" s="403"/>
      <c r="CM39" s="406" t="s">
        <v>1107</v>
      </c>
      <c r="CN39" s="402"/>
      <c r="CO39" s="412" t="s">
        <v>1107</v>
      </c>
      <c r="CP39" s="401" t="s">
        <v>1107</v>
      </c>
      <c r="CQ39" s="401" t="s">
        <v>1107</v>
      </c>
      <c r="CR39" s="411" t="s">
        <v>1107</v>
      </c>
      <c r="CS39" s="412" t="s">
        <v>1107</v>
      </c>
      <c r="CT39" s="401" t="s">
        <v>1107</v>
      </c>
      <c r="CU39" s="401" t="s">
        <v>1107</v>
      </c>
      <c r="CV39" s="411" t="s">
        <v>1107</v>
      </c>
      <c r="CW39" s="412" t="s">
        <v>1107</v>
      </c>
      <c r="CX39" s="401" t="s">
        <v>1107</v>
      </c>
      <c r="CY39" s="401" t="s">
        <v>1107</v>
      </c>
      <c r="CZ39" s="408" t="s">
        <v>1107</v>
      </c>
      <c r="DA39" s="406" t="s">
        <v>1107</v>
      </c>
      <c r="DB39" s="402"/>
      <c r="DC39" s="412" t="s">
        <v>1107</v>
      </c>
      <c r="DD39" s="401" t="s">
        <v>1107</v>
      </c>
      <c r="DE39" s="401" t="s">
        <v>1107</v>
      </c>
      <c r="DF39" s="411" t="s">
        <v>1107</v>
      </c>
      <c r="DG39" s="412" t="s">
        <v>1107</v>
      </c>
      <c r="DH39" s="401" t="s">
        <v>1107</v>
      </c>
      <c r="DI39" s="401" t="s">
        <v>1107</v>
      </c>
      <c r="DJ39" s="411" t="s">
        <v>1107</v>
      </c>
      <c r="DK39" s="412" t="s">
        <v>1107</v>
      </c>
      <c r="DL39" s="401" t="s">
        <v>1107</v>
      </c>
      <c r="DM39" s="401" t="s">
        <v>1107</v>
      </c>
      <c r="DN39" s="411" t="s">
        <v>1107</v>
      </c>
      <c r="DO39" s="412" t="s">
        <v>1107</v>
      </c>
      <c r="DP39" s="401" t="s">
        <v>1107</v>
      </c>
      <c r="DQ39" s="401" t="s">
        <v>1107</v>
      </c>
      <c r="DR39" s="408" t="s">
        <v>1107</v>
      </c>
      <c r="DS39" s="406" t="s">
        <v>1107</v>
      </c>
      <c r="DT39" s="402"/>
      <c r="DU39" s="412" t="s">
        <v>1107</v>
      </c>
      <c r="DV39" s="401" t="s">
        <v>1107</v>
      </c>
      <c r="DW39" s="401" t="s">
        <v>1107</v>
      </c>
      <c r="DX39" s="411" t="s">
        <v>1107</v>
      </c>
      <c r="DY39" s="412" t="s">
        <v>1107</v>
      </c>
      <c r="DZ39" s="401" t="s">
        <v>1107</v>
      </c>
      <c r="EA39" s="401" t="s">
        <v>1107</v>
      </c>
      <c r="EB39" s="411" t="s">
        <v>1107</v>
      </c>
      <c r="EC39" s="412" t="s">
        <v>1107</v>
      </c>
      <c r="ED39" s="401" t="s">
        <v>1107</v>
      </c>
      <c r="EE39" s="401" t="s">
        <v>1107</v>
      </c>
      <c r="EF39" s="411" t="s">
        <v>1107</v>
      </c>
      <c r="EG39" s="412" t="s">
        <v>1107</v>
      </c>
      <c r="EH39" s="401" t="s">
        <v>1107</v>
      </c>
      <c r="EI39" s="401" t="s">
        <v>1107</v>
      </c>
      <c r="EJ39" s="408" t="s">
        <v>1107</v>
      </c>
      <c r="EK39" s="400"/>
      <c r="EL39" s="401"/>
      <c r="EM39" s="401"/>
      <c r="EN39" s="401"/>
      <c r="EO39" s="401"/>
      <c r="EP39" s="401"/>
      <c r="EQ39" s="401"/>
      <c r="ER39" s="401"/>
      <c r="ES39" s="400"/>
      <c r="ET39" s="401"/>
      <c r="EU39" s="401"/>
      <c r="EV39" s="402"/>
      <c r="EW39" s="401"/>
      <c r="EX39" s="401"/>
      <c r="EY39" s="401"/>
      <c r="EZ39" s="401"/>
      <c r="FA39" s="400"/>
      <c r="FB39" s="400"/>
      <c r="FC39" s="401"/>
      <c r="FD39" s="401"/>
      <c r="FE39" s="403"/>
      <c r="FF39" s="254"/>
      <c r="FG39" s="404"/>
      <c r="FH39" s="404"/>
      <c r="FI39" s="404"/>
      <c r="FJ39" s="404"/>
      <c r="FK39" s="404"/>
      <c r="FL39" s="1057"/>
      <c r="FM39" s="669"/>
      <c r="FN39" s="1057"/>
      <c r="FO39" s="669"/>
      <c r="FP39" s="1057"/>
      <c r="FQ39" s="669"/>
      <c r="FR39" s="404"/>
      <c r="FS39" s="404"/>
      <c r="FT39" s="404"/>
      <c r="FU39" s="404"/>
      <c r="FV39" s="404"/>
    </row>
    <row r="40" spans="1:178" ht="15" customHeight="1">
      <c r="A40" s="405">
        <f t="shared" si="0"/>
        <v>13</v>
      </c>
      <c r="B40" s="2048"/>
      <c r="C40" s="2048"/>
      <c r="D40" s="2032"/>
      <c r="E40" s="2052"/>
      <c r="F40" s="2032"/>
      <c r="G40" s="2032"/>
      <c r="H40" s="2049"/>
      <c r="I40" s="2050"/>
      <c r="J40" s="2032"/>
      <c r="K40" s="406" t="s">
        <v>1107</v>
      </c>
      <c r="L40" s="2032"/>
      <c r="M40" s="2032"/>
      <c r="N40" s="2032"/>
      <c r="O40" s="982" t="s">
        <v>1107</v>
      </c>
      <c r="P40" s="407" t="s">
        <v>1107</v>
      </c>
      <c r="Q40" s="401" t="s">
        <v>1107</v>
      </c>
      <c r="R40" s="401" t="s">
        <v>1107</v>
      </c>
      <c r="S40" s="401" t="s">
        <v>1107</v>
      </c>
      <c r="T40" s="410" t="s">
        <v>1107</v>
      </c>
      <c r="U40" s="407" t="s">
        <v>1107</v>
      </c>
      <c r="V40" s="401" t="s">
        <v>1107</v>
      </c>
      <c r="W40" s="410" t="s">
        <v>1107</v>
      </c>
      <c r="X40" s="2050"/>
      <c r="Y40" s="2032"/>
      <c r="Z40" s="406" t="s">
        <v>1107</v>
      </c>
      <c r="AA40" s="401" t="s">
        <v>1107</v>
      </c>
      <c r="AB40" s="401" t="s">
        <v>1107</v>
      </c>
      <c r="AC40" s="401" t="s">
        <v>1107</v>
      </c>
      <c r="AD40" s="2032"/>
      <c r="AE40" s="2032"/>
      <c r="AF40" s="2032"/>
      <c r="AG40" s="407" t="s">
        <v>1107</v>
      </c>
      <c r="AH40" s="2045"/>
      <c r="AI40" s="2046"/>
      <c r="AJ40" s="2047"/>
      <c r="AK40" s="406" t="s">
        <v>1107</v>
      </c>
      <c r="AL40" s="403"/>
      <c r="AM40" s="406" t="s">
        <v>1107</v>
      </c>
      <c r="AN40" s="403"/>
      <c r="AO40" s="984"/>
      <c r="AP40" s="401" t="s">
        <v>1107</v>
      </c>
      <c r="AQ40" s="401" t="s">
        <v>1107</v>
      </c>
      <c r="AR40" s="401" t="s">
        <v>1107</v>
      </c>
      <c r="AS40" s="401" t="s">
        <v>1107</v>
      </c>
      <c r="AT40" s="410"/>
      <c r="AU40" s="407" t="s">
        <v>1107</v>
      </c>
      <c r="AV40" s="401" t="s">
        <v>1107</v>
      </c>
      <c r="AW40" s="402" t="s">
        <v>1107</v>
      </c>
      <c r="AX40" s="406"/>
      <c r="AY40" s="401"/>
      <c r="AZ40" s="1032"/>
      <c r="BA40" s="1034"/>
      <c r="BB40" s="406"/>
      <c r="BC40" s="401"/>
      <c r="BD40" s="403"/>
      <c r="BE40" s="401" t="s">
        <v>1107</v>
      </c>
      <c r="BF40" s="401" t="s">
        <v>1107</v>
      </c>
      <c r="BG40" s="410" t="s">
        <v>1107</v>
      </c>
      <c r="BH40" s="407"/>
      <c r="BI40" s="403"/>
      <c r="BJ40" s="406" t="s">
        <v>1107</v>
      </c>
      <c r="BK40" s="401" t="s">
        <v>1107</v>
      </c>
      <c r="BL40" s="2032"/>
      <c r="BM40" s="2033"/>
      <c r="BN40" s="2033"/>
      <c r="BO40" s="2033"/>
      <c r="BP40" s="2033"/>
      <c r="BQ40" s="2034"/>
      <c r="BR40" s="406" t="s">
        <v>1107</v>
      </c>
      <c r="BS40" s="401" t="s">
        <v>1107</v>
      </c>
      <c r="BT40" s="401" t="s">
        <v>1107</v>
      </c>
      <c r="BU40" s="410" t="s">
        <v>1107</v>
      </c>
      <c r="BV40" s="407" t="s">
        <v>1107</v>
      </c>
      <c r="BW40" s="401" t="s">
        <v>1107</v>
      </c>
      <c r="BX40" s="401" t="s">
        <v>1107</v>
      </c>
      <c r="BY40" s="410" t="s">
        <v>1107</v>
      </c>
      <c r="BZ40" s="407" t="s">
        <v>1107</v>
      </c>
      <c r="CA40" s="401" t="s">
        <v>1107</v>
      </c>
      <c r="CB40" s="401" t="s">
        <v>1107</v>
      </c>
      <c r="CC40" s="408" t="s">
        <v>1107</v>
      </c>
      <c r="CD40" s="981"/>
      <c r="CE40" s="399"/>
      <c r="CF40" s="399"/>
      <c r="CG40" s="399"/>
      <c r="CH40" s="399"/>
      <c r="CI40" s="399"/>
      <c r="CJ40" s="409"/>
      <c r="CK40" s="400" t="s">
        <v>1107</v>
      </c>
      <c r="CL40" s="403"/>
      <c r="CM40" s="406" t="s">
        <v>1107</v>
      </c>
      <c r="CN40" s="402"/>
      <c r="CO40" s="412" t="s">
        <v>1107</v>
      </c>
      <c r="CP40" s="401" t="s">
        <v>1107</v>
      </c>
      <c r="CQ40" s="401" t="s">
        <v>1107</v>
      </c>
      <c r="CR40" s="411" t="s">
        <v>1107</v>
      </c>
      <c r="CS40" s="412" t="s">
        <v>1107</v>
      </c>
      <c r="CT40" s="401" t="s">
        <v>1107</v>
      </c>
      <c r="CU40" s="401" t="s">
        <v>1107</v>
      </c>
      <c r="CV40" s="411" t="s">
        <v>1107</v>
      </c>
      <c r="CW40" s="412" t="s">
        <v>1107</v>
      </c>
      <c r="CX40" s="401" t="s">
        <v>1107</v>
      </c>
      <c r="CY40" s="401" t="s">
        <v>1107</v>
      </c>
      <c r="CZ40" s="408" t="s">
        <v>1107</v>
      </c>
      <c r="DA40" s="406" t="s">
        <v>1107</v>
      </c>
      <c r="DB40" s="402"/>
      <c r="DC40" s="412" t="s">
        <v>1107</v>
      </c>
      <c r="DD40" s="401" t="s">
        <v>1107</v>
      </c>
      <c r="DE40" s="401" t="s">
        <v>1107</v>
      </c>
      <c r="DF40" s="411" t="s">
        <v>1107</v>
      </c>
      <c r="DG40" s="412" t="s">
        <v>1107</v>
      </c>
      <c r="DH40" s="401" t="s">
        <v>1107</v>
      </c>
      <c r="DI40" s="401" t="s">
        <v>1107</v>
      </c>
      <c r="DJ40" s="411" t="s">
        <v>1107</v>
      </c>
      <c r="DK40" s="412" t="s">
        <v>1107</v>
      </c>
      <c r="DL40" s="401" t="s">
        <v>1107</v>
      </c>
      <c r="DM40" s="401" t="s">
        <v>1107</v>
      </c>
      <c r="DN40" s="411" t="s">
        <v>1107</v>
      </c>
      <c r="DO40" s="412" t="s">
        <v>1107</v>
      </c>
      <c r="DP40" s="401" t="s">
        <v>1107</v>
      </c>
      <c r="DQ40" s="401" t="s">
        <v>1107</v>
      </c>
      <c r="DR40" s="408" t="s">
        <v>1107</v>
      </c>
      <c r="DS40" s="406" t="s">
        <v>1107</v>
      </c>
      <c r="DT40" s="402"/>
      <c r="DU40" s="412" t="s">
        <v>1107</v>
      </c>
      <c r="DV40" s="401" t="s">
        <v>1107</v>
      </c>
      <c r="DW40" s="401" t="s">
        <v>1107</v>
      </c>
      <c r="DX40" s="411" t="s">
        <v>1107</v>
      </c>
      <c r="DY40" s="412" t="s">
        <v>1107</v>
      </c>
      <c r="DZ40" s="401" t="s">
        <v>1107</v>
      </c>
      <c r="EA40" s="401" t="s">
        <v>1107</v>
      </c>
      <c r="EB40" s="411" t="s">
        <v>1107</v>
      </c>
      <c r="EC40" s="412" t="s">
        <v>1107</v>
      </c>
      <c r="ED40" s="401" t="s">
        <v>1107</v>
      </c>
      <c r="EE40" s="401" t="s">
        <v>1107</v>
      </c>
      <c r="EF40" s="411" t="s">
        <v>1107</v>
      </c>
      <c r="EG40" s="412" t="s">
        <v>1107</v>
      </c>
      <c r="EH40" s="401" t="s">
        <v>1107</v>
      </c>
      <c r="EI40" s="401" t="s">
        <v>1107</v>
      </c>
      <c r="EJ40" s="408" t="s">
        <v>1107</v>
      </c>
      <c r="EK40" s="400"/>
      <c r="EL40" s="401"/>
      <c r="EM40" s="401"/>
      <c r="EN40" s="401"/>
      <c r="EO40" s="401"/>
      <c r="EP40" s="401"/>
      <c r="EQ40" s="401"/>
      <c r="ER40" s="401"/>
      <c r="ES40" s="400"/>
      <c r="ET40" s="401"/>
      <c r="EU40" s="401"/>
      <c r="EV40" s="402"/>
      <c r="EW40" s="401"/>
      <c r="EX40" s="401"/>
      <c r="EY40" s="401"/>
      <c r="EZ40" s="401"/>
      <c r="FA40" s="400"/>
      <c r="FB40" s="400"/>
      <c r="FC40" s="401"/>
      <c r="FD40" s="401"/>
      <c r="FE40" s="403"/>
      <c r="FF40" s="254"/>
      <c r="FG40" s="404"/>
      <c r="FH40" s="404"/>
      <c r="FI40" s="404"/>
      <c r="FJ40" s="404"/>
      <c r="FK40" s="404"/>
      <c r="FL40" s="1057"/>
      <c r="FM40" s="669"/>
      <c r="FN40" s="1057"/>
      <c r="FO40" s="669"/>
      <c r="FP40" s="1057"/>
      <c r="FQ40" s="669"/>
      <c r="FR40" s="404"/>
      <c r="FS40" s="404"/>
      <c r="FT40" s="404"/>
      <c r="FU40" s="404"/>
      <c r="FV40" s="404"/>
    </row>
    <row r="41" spans="1:178" ht="15" customHeight="1">
      <c r="A41" s="405">
        <f t="shared" si="0"/>
        <v>14</v>
      </c>
      <c r="B41" s="2048"/>
      <c r="C41" s="2048"/>
      <c r="D41" s="2032"/>
      <c r="E41" s="2052"/>
      <c r="F41" s="2032"/>
      <c r="G41" s="2032"/>
      <c r="H41" s="2049"/>
      <c r="I41" s="2050"/>
      <c r="J41" s="2032"/>
      <c r="K41" s="406" t="s">
        <v>1107</v>
      </c>
      <c r="L41" s="2032"/>
      <c r="M41" s="2032"/>
      <c r="N41" s="2032"/>
      <c r="O41" s="982" t="s">
        <v>1107</v>
      </c>
      <c r="P41" s="407" t="s">
        <v>1107</v>
      </c>
      <c r="Q41" s="401" t="s">
        <v>1107</v>
      </c>
      <c r="R41" s="401" t="s">
        <v>1107</v>
      </c>
      <c r="S41" s="401" t="s">
        <v>1107</v>
      </c>
      <c r="T41" s="410" t="s">
        <v>1107</v>
      </c>
      <c r="U41" s="407" t="s">
        <v>1107</v>
      </c>
      <c r="V41" s="401" t="s">
        <v>1107</v>
      </c>
      <c r="W41" s="410" t="s">
        <v>1107</v>
      </c>
      <c r="X41" s="2050"/>
      <c r="Y41" s="2032"/>
      <c r="Z41" s="406" t="s">
        <v>1107</v>
      </c>
      <c r="AA41" s="401" t="s">
        <v>1107</v>
      </c>
      <c r="AB41" s="401" t="s">
        <v>1107</v>
      </c>
      <c r="AC41" s="401" t="s">
        <v>1107</v>
      </c>
      <c r="AD41" s="2032"/>
      <c r="AE41" s="2032"/>
      <c r="AF41" s="2032"/>
      <c r="AG41" s="407" t="s">
        <v>1107</v>
      </c>
      <c r="AH41" s="2045"/>
      <c r="AI41" s="2046"/>
      <c r="AJ41" s="2047"/>
      <c r="AK41" s="406" t="s">
        <v>1107</v>
      </c>
      <c r="AL41" s="403"/>
      <c r="AM41" s="406" t="s">
        <v>1107</v>
      </c>
      <c r="AN41" s="403"/>
      <c r="AO41" s="984"/>
      <c r="AP41" s="401" t="s">
        <v>1107</v>
      </c>
      <c r="AQ41" s="401" t="s">
        <v>1107</v>
      </c>
      <c r="AR41" s="401" t="s">
        <v>1107</v>
      </c>
      <c r="AS41" s="401" t="s">
        <v>1107</v>
      </c>
      <c r="AT41" s="410"/>
      <c r="AU41" s="407" t="s">
        <v>1107</v>
      </c>
      <c r="AV41" s="401" t="s">
        <v>1107</v>
      </c>
      <c r="AW41" s="402" t="s">
        <v>1107</v>
      </c>
      <c r="AX41" s="406"/>
      <c r="AY41" s="401"/>
      <c r="AZ41" s="1032"/>
      <c r="BA41" s="1034"/>
      <c r="BB41" s="406"/>
      <c r="BC41" s="401"/>
      <c r="BD41" s="403"/>
      <c r="BE41" s="401" t="s">
        <v>1107</v>
      </c>
      <c r="BF41" s="401" t="s">
        <v>1107</v>
      </c>
      <c r="BG41" s="410" t="s">
        <v>1107</v>
      </c>
      <c r="BH41" s="407"/>
      <c r="BI41" s="403"/>
      <c r="BJ41" s="406" t="s">
        <v>1107</v>
      </c>
      <c r="BK41" s="401" t="s">
        <v>1107</v>
      </c>
      <c r="BL41" s="2032"/>
      <c r="BM41" s="2033"/>
      <c r="BN41" s="2033"/>
      <c r="BO41" s="2033"/>
      <c r="BP41" s="2033"/>
      <c r="BQ41" s="2034"/>
      <c r="BR41" s="406" t="s">
        <v>1107</v>
      </c>
      <c r="BS41" s="401" t="s">
        <v>1107</v>
      </c>
      <c r="BT41" s="401" t="s">
        <v>1107</v>
      </c>
      <c r="BU41" s="410" t="s">
        <v>1107</v>
      </c>
      <c r="BV41" s="407" t="s">
        <v>1107</v>
      </c>
      <c r="BW41" s="401" t="s">
        <v>1107</v>
      </c>
      <c r="BX41" s="401" t="s">
        <v>1107</v>
      </c>
      <c r="BY41" s="410" t="s">
        <v>1107</v>
      </c>
      <c r="BZ41" s="407" t="s">
        <v>1107</v>
      </c>
      <c r="CA41" s="401" t="s">
        <v>1107</v>
      </c>
      <c r="CB41" s="401" t="s">
        <v>1107</v>
      </c>
      <c r="CC41" s="408" t="s">
        <v>1107</v>
      </c>
      <c r="CD41" s="981"/>
      <c r="CE41" s="399"/>
      <c r="CF41" s="399"/>
      <c r="CG41" s="399"/>
      <c r="CH41" s="399"/>
      <c r="CI41" s="399"/>
      <c r="CJ41" s="409"/>
      <c r="CK41" s="400" t="s">
        <v>1107</v>
      </c>
      <c r="CL41" s="403"/>
      <c r="CM41" s="406" t="s">
        <v>1107</v>
      </c>
      <c r="CN41" s="402"/>
      <c r="CO41" s="412" t="s">
        <v>1107</v>
      </c>
      <c r="CP41" s="401" t="s">
        <v>1107</v>
      </c>
      <c r="CQ41" s="401" t="s">
        <v>1107</v>
      </c>
      <c r="CR41" s="411" t="s">
        <v>1107</v>
      </c>
      <c r="CS41" s="412" t="s">
        <v>1107</v>
      </c>
      <c r="CT41" s="401" t="s">
        <v>1107</v>
      </c>
      <c r="CU41" s="401" t="s">
        <v>1107</v>
      </c>
      <c r="CV41" s="411" t="s">
        <v>1107</v>
      </c>
      <c r="CW41" s="412" t="s">
        <v>1107</v>
      </c>
      <c r="CX41" s="401" t="s">
        <v>1107</v>
      </c>
      <c r="CY41" s="401" t="s">
        <v>1107</v>
      </c>
      <c r="CZ41" s="408" t="s">
        <v>1107</v>
      </c>
      <c r="DA41" s="406" t="s">
        <v>1107</v>
      </c>
      <c r="DB41" s="402"/>
      <c r="DC41" s="412" t="s">
        <v>1107</v>
      </c>
      <c r="DD41" s="401" t="s">
        <v>1107</v>
      </c>
      <c r="DE41" s="401" t="s">
        <v>1107</v>
      </c>
      <c r="DF41" s="411" t="s">
        <v>1107</v>
      </c>
      <c r="DG41" s="412" t="s">
        <v>1107</v>
      </c>
      <c r="DH41" s="401" t="s">
        <v>1107</v>
      </c>
      <c r="DI41" s="401" t="s">
        <v>1107</v>
      </c>
      <c r="DJ41" s="411" t="s">
        <v>1107</v>
      </c>
      <c r="DK41" s="412" t="s">
        <v>1107</v>
      </c>
      <c r="DL41" s="401" t="s">
        <v>1107</v>
      </c>
      <c r="DM41" s="401" t="s">
        <v>1107</v>
      </c>
      <c r="DN41" s="411" t="s">
        <v>1107</v>
      </c>
      <c r="DO41" s="412" t="s">
        <v>1107</v>
      </c>
      <c r="DP41" s="401" t="s">
        <v>1107</v>
      </c>
      <c r="DQ41" s="401" t="s">
        <v>1107</v>
      </c>
      <c r="DR41" s="408" t="s">
        <v>1107</v>
      </c>
      <c r="DS41" s="406" t="s">
        <v>1107</v>
      </c>
      <c r="DT41" s="402"/>
      <c r="DU41" s="412" t="s">
        <v>1107</v>
      </c>
      <c r="DV41" s="401" t="s">
        <v>1107</v>
      </c>
      <c r="DW41" s="401" t="s">
        <v>1107</v>
      </c>
      <c r="DX41" s="411" t="s">
        <v>1107</v>
      </c>
      <c r="DY41" s="412" t="s">
        <v>1107</v>
      </c>
      <c r="DZ41" s="401" t="s">
        <v>1107</v>
      </c>
      <c r="EA41" s="401" t="s">
        <v>1107</v>
      </c>
      <c r="EB41" s="411" t="s">
        <v>1107</v>
      </c>
      <c r="EC41" s="412" t="s">
        <v>1107</v>
      </c>
      <c r="ED41" s="401" t="s">
        <v>1107</v>
      </c>
      <c r="EE41" s="401" t="s">
        <v>1107</v>
      </c>
      <c r="EF41" s="411" t="s">
        <v>1107</v>
      </c>
      <c r="EG41" s="412" t="s">
        <v>1107</v>
      </c>
      <c r="EH41" s="401" t="s">
        <v>1107</v>
      </c>
      <c r="EI41" s="401" t="s">
        <v>1107</v>
      </c>
      <c r="EJ41" s="408" t="s">
        <v>1107</v>
      </c>
      <c r="EK41" s="400"/>
      <c r="EL41" s="401"/>
      <c r="EM41" s="401"/>
      <c r="EN41" s="401"/>
      <c r="EO41" s="401"/>
      <c r="EP41" s="401"/>
      <c r="EQ41" s="401"/>
      <c r="ER41" s="401"/>
      <c r="ES41" s="400"/>
      <c r="ET41" s="401"/>
      <c r="EU41" s="401"/>
      <c r="EV41" s="402"/>
      <c r="EW41" s="401"/>
      <c r="EX41" s="401"/>
      <c r="EY41" s="401"/>
      <c r="EZ41" s="401"/>
      <c r="FA41" s="400"/>
      <c r="FB41" s="400"/>
      <c r="FC41" s="401"/>
      <c r="FD41" s="401"/>
      <c r="FE41" s="403"/>
      <c r="FF41" s="254"/>
      <c r="FG41" s="404"/>
      <c r="FH41" s="404"/>
      <c r="FI41" s="404"/>
      <c r="FJ41" s="404"/>
      <c r="FK41" s="404"/>
      <c r="FL41" s="1057"/>
      <c r="FM41" s="669"/>
      <c r="FN41" s="1057"/>
      <c r="FO41" s="669"/>
      <c r="FP41" s="1057"/>
      <c r="FQ41" s="669"/>
      <c r="FR41" s="404"/>
      <c r="FS41" s="404"/>
      <c r="FT41" s="404"/>
      <c r="FU41" s="404"/>
      <c r="FV41" s="404"/>
    </row>
    <row r="42" spans="1:178" ht="15" customHeight="1">
      <c r="A42" s="405">
        <f t="shared" si="0"/>
        <v>15</v>
      </c>
      <c r="B42" s="2048"/>
      <c r="C42" s="2048"/>
      <c r="D42" s="2032"/>
      <c r="E42" s="2052"/>
      <c r="F42" s="2032"/>
      <c r="G42" s="2032"/>
      <c r="H42" s="2049"/>
      <c r="I42" s="2050"/>
      <c r="J42" s="2032"/>
      <c r="K42" s="406" t="s">
        <v>1107</v>
      </c>
      <c r="L42" s="2032"/>
      <c r="M42" s="2032"/>
      <c r="N42" s="2032"/>
      <c r="O42" s="982" t="s">
        <v>1107</v>
      </c>
      <c r="P42" s="407" t="s">
        <v>1107</v>
      </c>
      <c r="Q42" s="401" t="s">
        <v>1107</v>
      </c>
      <c r="R42" s="401" t="s">
        <v>1107</v>
      </c>
      <c r="S42" s="401" t="s">
        <v>1107</v>
      </c>
      <c r="T42" s="410" t="s">
        <v>1107</v>
      </c>
      <c r="U42" s="407" t="s">
        <v>1107</v>
      </c>
      <c r="V42" s="401" t="s">
        <v>1107</v>
      </c>
      <c r="W42" s="410" t="s">
        <v>1107</v>
      </c>
      <c r="X42" s="2050"/>
      <c r="Y42" s="2032"/>
      <c r="Z42" s="406" t="s">
        <v>1107</v>
      </c>
      <c r="AA42" s="401" t="s">
        <v>1107</v>
      </c>
      <c r="AB42" s="401" t="s">
        <v>1107</v>
      </c>
      <c r="AC42" s="401" t="s">
        <v>1107</v>
      </c>
      <c r="AD42" s="2032"/>
      <c r="AE42" s="2032"/>
      <c r="AF42" s="2032"/>
      <c r="AG42" s="407" t="s">
        <v>1107</v>
      </c>
      <c r="AH42" s="2045"/>
      <c r="AI42" s="2046"/>
      <c r="AJ42" s="2047"/>
      <c r="AK42" s="406" t="s">
        <v>1107</v>
      </c>
      <c r="AL42" s="403"/>
      <c r="AM42" s="406" t="s">
        <v>1107</v>
      </c>
      <c r="AN42" s="403"/>
      <c r="AO42" s="984"/>
      <c r="AP42" s="401" t="s">
        <v>1107</v>
      </c>
      <c r="AQ42" s="401" t="s">
        <v>1107</v>
      </c>
      <c r="AR42" s="401" t="s">
        <v>1107</v>
      </c>
      <c r="AS42" s="401" t="s">
        <v>1107</v>
      </c>
      <c r="AT42" s="410"/>
      <c r="AU42" s="407" t="s">
        <v>1107</v>
      </c>
      <c r="AV42" s="401" t="s">
        <v>1107</v>
      </c>
      <c r="AW42" s="402" t="s">
        <v>1107</v>
      </c>
      <c r="AX42" s="406"/>
      <c r="AY42" s="401"/>
      <c r="AZ42" s="1032"/>
      <c r="BA42" s="1034"/>
      <c r="BB42" s="406"/>
      <c r="BC42" s="401"/>
      <c r="BD42" s="403"/>
      <c r="BE42" s="401" t="s">
        <v>1107</v>
      </c>
      <c r="BF42" s="401" t="s">
        <v>1107</v>
      </c>
      <c r="BG42" s="410" t="s">
        <v>1107</v>
      </c>
      <c r="BH42" s="407"/>
      <c r="BI42" s="403"/>
      <c r="BJ42" s="406" t="s">
        <v>1107</v>
      </c>
      <c r="BK42" s="401" t="s">
        <v>1107</v>
      </c>
      <c r="BL42" s="2032"/>
      <c r="BM42" s="2033"/>
      <c r="BN42" s="2033"/>
      <c r="BO42" s="2033"/>
      <c r="BP42" s="2033"/>
      <c r="BQ42" s="2034"/>
      <c r="BR42" s="406" t="s">
        <v>1107</v>
      </c>
      <c r="BS42" s="401" t="s">
        <v>1107</v>
      </c>
      <c r="BT42" s="401" t="s">
        <v>1107</v>
      </c>
      <c r="BU42" s="410" t="s">
        <v>1107</v>
      </c>
      <c r="BV42" s="407" t="s">
        <v>1107</v>
      </c>
      <c r="BW42" s="401" t="s">
        <v>1107</v>
      </c>
      <c r="BX42" s="401" t="s">
        <v>1107</v>
      </c>
      <c r="BY42" s="410" t="s">
        <v>1107</v>
      </c>
      <c r="BZ42" s="407" t="s">
        <v>1107</v>
      </c>
      <c r="CA42" s="401" t="s">
        <v>1107</v>
      </c>
      <c r="CB42" s="401" t="s">
        <v>1107</v>
      </c>
      <c r="CC42" s="408" t="s">
        <v>1107</v>
      </c>
      <c r="CD42" s="981"/>
      <c r="CE42" s="414"/>
      <c r="CF42" s="399"/>
      <c r="CG42" s="399"/>
      <c r="CH42" s="399"/>
      <c r="CI42" s="399"/>
      <c r="CJ42" s="409"/>
      <c r="CK42" s="400" t="s">
        <v>1107</v>
      </c>
      <c r="CL42" s="403"/>
      <c r="CM42" s="406" t="s">
        <v>1107</v>
      </c>
      <c r="CN42" s="402"/>
      <c r="CO42" s="412" t="s">
        <v>1107</v>
      </c>
      <c r="CP42" s="401" t="s">
        <v>1107</v>
      </c>
      <c r="CQ42" s="401" t="s">
        <v>1107</v>
      </c>
      <c r="CR42" s="411" t="s">
        <v>1107</v>
      </c>
      <c r="CS42" s="412" t="s">
        <v>1107</v>
      </c>
      <c r="CT42" s="401" t="s">
        <v>1107</v>
      </c>
      <c r="CU42" s="401" t="s">
        <v>1107</v>
      </c>
      <c r="CV42" s="411" t="s">
        <v>1107</v>
      </c>
      <c r="CW42" s="412" t="s">
        <v>1107</v>
      </c>
      <c r="CX42" s="401" t="s">
        <v>1107</v>
      </c>
      <c r="CY42" s="401" t="s">
        <v>1107</v>
      </c>
      <c r="CZ42" s="408" t="s">
        <v>1107</v>
      </c>
      <c r="DA42" s="406" t="s">
        <v>1107</v>
      </c>
      <c r="DB42" s="402"/>
      <c r="DC42" s="412" t="s">
        <v>1107</v>
      </c>
      <c r="DD42" s="401" t="s">
        <v>1107</v>
      </c>
      <c r="DE42" s="401" t="s">
        <v>1107</v>
      </c>
      <c r="DF42" s="411" t="s">
        <v>1107</v>
      </c>
      <c r="DG42" s="412" t="s">
        <v>1107</v>
      </c>
      <c r="DH42" s="401" t="s">
        <v>1107</v>
      </c>
      <c r="DI42" s="401" t="s">
        <v>1107</v>
      </c>
      <c r="DJ42" s="411" t="s">
        <v>1107</v>
      </c>
      <c r="DK42" s="412" t="s">
        <v>1107</v>
      </c>
      <c r="DL42" s="401" t="s">
        <v>1107</v>
      </c>
      <c r="DM42" s="401" t="s">
        <v>1107</v>
      </c>
      <c r="DN42" s="411" t="s">
        <v>1107</v>
      </c>
      <c r="DO42" s="412" t="s">
        <v>1107</v>
      </c>
      <c r="DP42" s="401" t="s">
        <v>1107</v>
      </c>
      <c r="DQ42" s="401" t="s">
        <v>1107</v>
      </c>
      <c r="DR42" s="408" t="s">
        <v>1107</v>
      </c>
      <c r="DS42" s="406" t="s">
        <v>1107</v>
      </c>
      <c r="DT42" s="402"/>
      <c r="DU42" s="412" t="s">
        <v>1107</v>
      </c>
      <c r="DV42" s="401" t="s">
        <v>1107</v>
      </c>
      <c r="DW42" s="401" t="s">
        <v>1107</v>
      </c>
      <c r="DX42" s="411" t="s">
        <v>1107</v>
      </c>
      <c r="DY42" s="412" t="s">
        <v>1107</v>
      </c>
      <c r="DZ42" s="401" t="s">
        <v>1107</v>
      </c>
      <c r="EA42" s="401" t="s">
        <v>1107</v>
      </c>
      <c r="EB42" s="411" t="s">
        <v>1107</v>
      </c>
      <c r="EC42" s="412" t="s">
        <v>1107</v>
      </c>
      <c r="ED42" s="401" t="s">
        <v>1107</v>
      </c>
      <c r="EE42" s="401" t="s">
        <v>1107</v>
      </c>
      <c r="EF42" s="411" t="s">
        <v>1107</v>
      </c>
      <c r="EG42" s="412" t="s">
        <v>1107</v>
      </c>
      <c r="EH42" s="401" t="s">
        <v>1107</v>
      </c>
      <c r="EI42" s="401" t="s">
        <v>1107</v>
      </c>
      <c r="EJ42" s="408" t="s">
        <v>1107</v>
      </c>
      <c r="EK42" s="400"/>
      <c r="EL42" s="401"/>
      <c r="EM42" s="401"/>
      <c r="EN42" s="401"/>
      <c r="EO42" s="401"/>
      <c r="EP42" s="401"/>
      <c r="EQ42" s="401"/>
      <c r="ER42" s="401"/>
      <c r="ES42" s="400"/>
      <c r="ET42" s="401"/>
      <c r="EU42" s="401"/>
      <c r="EV42" s="402"/>
      <c r="EW42" s="401"/>
      <c r="EX42" s="401"/>
      <c r="EY42" s="401"/>
      <c r="EZ42" s="401"/>
      <c r="FA42" s="400"/>
      <c r="FB42" s="400"/>
      <c r="FC42" s="401"/>
      <c r="FD42" s="401"/>
      <c r="FE42" s="403"/>
      <c r="FF42" s="254"/>
      <c r="FG42" s="404"/>
      <c r="FH42" s="404"/>
      <c r="FI42" s="404"/>
      <c r="FJ42" s="404"/>
      <c r="FK42" s="404"/>
      <c r="FL42" s="1057"/>
      <c r="FM42" s="669"/>
      <c r="FN42" s="1057"/>
      <c r="FO42" s="669"/>
      <c r="FP42" s="1057"/>
      <c r="FQ42" s="669"/>
      <c r="FR42" s="404"/>
      <c r="FS42" s="404"/>
      <c r="FT42" s="404"/>
      <c r="FU42" s="404"/>
      <c r="FV42" s="404"/>
    </row>
    <row r="43" spans="1:178" ht="15" customHeight="1">
      <c r="A43" s="405">
        <f t="shared" si="0"/>
        <v>16</v>
      </c>
      <c r="B43" s="2048"/>
      <c r="C43" s="2048"/>
      <c r="D43" s="2032"/>
      <c r="E43" s="2052"/>
      <c r="F43" s="2032"/>
      <c r="G43" s="2032"/>
      <c r="H43" s="2049"/>
      <c r="I43" s="2050"/>
      <c r="J43" s="2032"/>
      <c r="K43" s="406" t="s">
        <v>1107</v>
      </c>
      <c r="L43" s="2032"/>
      <c r="M43" s="2032"/>
      <c r="N43" s="2032"/>
      <c r="O43" s="982" t="s">
        <v>1107</v>
      </c>
      <c r="P43" s="407" t="s">
        <v>1107</v>
      </c>
      <c r="Q43" s="401" t="s">
        <v>1107</v>
      </c>
      <c r="R43" s="401" t="s">
        <v>1107</v>
      </c>
      <c r="S43" s="401" t="s">
        <v>1107</v>
      </c>
      <c r="T43" s="410" t="s">
        <v>1107</v>
      </c>
      <c r="U43" s="407" t="s">
        <v>1107</v>
      </c>
      <c r="V43" s="401" t="s">
        <v>1107</v>
      </c>
      <c r="W43" s="410" t="s">
        <v>1107</v>
      </c>
      <c r="X43" s="2050"/>
      <c r="Y43" s="2032"/>
      <c r="Z43" s="406" t="s">
        <v>1107</v>
      </c>
      <c r="AA43" s="401" t="s">
        <v>1107</v>
      </c>
      <c r="AB43" s="401" t="s">
        <v>1107</v>
      </c>
      <c r="AC43" s="401" t="s">
        <v>1107</v>
      </c>
      <c r="AD43" s="2032"/>
      <c r="AE43" s="2032"/>
      <c r="AF43" s="2032"/>
      <c r="AG43" s="407" t="s">
        <v>1107</v>
      </c>
      <c r="AH43" s="2045"/>
      <c r="AI43" s="2046"/>
      <c r="AJ43" s="2047"/>
      <c r="AK43" s="406" t="s">
        <v>1107</v>
      </c>
      <c r="AL43" s="403"/>
      <c r="AM43" s="406" t="s">
        <v>1107</v>
      </c>
      <c r="AN43" s="403"/>
      <c r="AO43" s="984"/>
      <c r="AP43" s="401" t="s">
        <v>1107</v>
      </c>
      <c r="AQ43" s="401" t="s">
        <v>1107</v>
      </c>
      <c r="AR43" s="401" t="s">
        <v>1107</v>
      </c>
      <c r="AS43" s="401" t="s">
        <v>1107</v>
      </c>
      <c r="AT43" s="410"/>
      <c r="AU43" s="407" t="s">
        <v>1107</v>
      </c>
      <c r="AV43" s="401" t="s">
        <v>1107</v>
      </c>
      <c r="AW43" s="402" t="s">
        <v>1107</v>
      </c>
      <c r="AX43" s="406"/>
      <c r="AY43" s="401"/>
      <c r="AZ43" s="1032"/>
      <c r="BA43" s="1034"/>
      <c r="BB43" s="406"/>
      <c r="BC43" s="401"/>
      <c r="BD43" s="403"/>
      <c r="BE43" s="401" t="s">
        <v>1107</v>
      </c>
      <c r="BF43" s="401" t="s">
        <v>1107</v>
      </c>
      <c r="BG43" s="410" t="s">
        <v>1107</v>
      </c>
      <c r="BH43" s="407"/>
      <c r="BI43" s="403"/>
      <c r="BJ43" s="406" t="s">
        <v>1107</v>
      </c>
      <c r="BK43" s="401" t="s">
        <v>1107</v>
      </c>
      <c r="BL43" s="2032"/>
      <c r="BM43" s="2033"/>
      <c r="BN43" s="2033"/>
      <c r="BO43" s="2033"/>
      <c r="BP43" s="2033"/>
      <c r="BQ43" s="2034"/>
      <c r="BR43" s="406" t="s">
        <v>1107</v>
      </c>
      <c r="BS43" s="401" t="s">
        <v>1107</v>
      </c>
      <c r="BT43" s="401" t="s">
        <v>1107</v>
      </c>
      <c r="BU43" s="410" t="s">
        <v>1107</v>
      </c>
      <c r="BV43" s="407" t="s">
        <v>1107</v>
      </c>
      <c r="BW43" s="401" t="s">
        <v>1107</v>
      </c>
      <c r="BX43" s="401" t="s">
        <v>1107</v>
      </c>
      <c r="BY43" s="410" t="s">
        <v>1107</v>
      </c>
      <c r="BZ43" s="407" t="s">
        <v>1107</v>
      </c>
      <c r="CA43" s="401" t="s">
        <v>1107</v>
      </c>
      <c r="CB43" s="401" t="s">
        <v>1107</v>
      </c>
      <c r="CC43" s="408" t="s">
        <v>1107</v>
      </c>
      <c r="CD43" s="981"/>
      <c r="CE43" s="399"/>
      <c r="CF43" s="399"/>
      <c r="CG43" s="399"/>
      <c r="CH43" s="399"/>
      <c r="CI43" s="399"/>
      <c r="CJ43" s="409"/>
      <c r="CK43" s="400" t="s">
        <v>1107</v>
      </c>
      <c r="CL43" s="403"/>
      <c r="CM43" s="406" t="s">
        <v>1107</v>
      </c>
      <c r="CN43" s="402"/>
      <c r="CO43" s="412" t="s">
        <v>1107</v>
      </c>
      <c r="CP43" s="401" t="s">
        <v>1107</v>
      </c>
      <c r="CQ43" s="401" t="s">
        <v>1107</v>
      </c>
      <c r="CR43" s="411" t="s">
        <v>1107</v>
      </c>
      <c r="CS43" s="412" t="s">
        <v>1107</v>
      </c>
      <c r="CT43" s="401" t="s">
        <v>1107</v>
      </c>
      <c r="CU43" s="401" t="s">
        <v>1107</v>
      </c>
      <c r="CV43" s="411" t="s">
        <v>1107</v>
      </c>
      <c r="CW43" s="412" t="s">
        <v>1107</v>
      </c>
      <c r="CX43" s="401" t="s">
        <v>1107</v>
      </c>
      <c r="CY43" s="401" t="s">
        <v>1107</v>
      </c>
      <c r="CZ43" s="408" t="s">
        <v>1107</v>
      </c>
      <c r="DA43" s="406" t="s">
        <v>1107</v>
      </c>
      <c r="DB43" s="402"/>
      <c r="DC43" s="412" t="s">
        <v>1107</v>
      </c>
      <c r="DD43" s="401" t="s">
        <v>1107</v>
      </c>
      <c r="DE43" s="401" t="s">
        <v>1107</v>
      </c>
      <c r="DF43" s="411" t="s">
        <v>1107</v>
      </c>
      <c r="DG43" s="412" t="s">
        <v>1107</v>
      </c>
      <c r="DH43" s="401" t="s">
        <v>1107</v>
      </c>
      <c r="DI43" s="401" t="s">
        <v>1107</v>
      </c>
      <c r="DJ43" s="411" t="s">
        <v>1107</v>
      </c>
      <c r="DK43" s="412" t="s">
        <v>1107</v>
      </c>
      <c r="DL43" s="401" t="s">
        <v>1107</v>
      </c>
      <c r="DM43" s="401" t="s">
        <v>1107</v>
      </c>
      <c r="DN43" s="411" t="s">
        <v>1107</v>
      </c>
      <c r="DO43" s="412" t="s">
        <v>1107</v>
      </c>
      <c r="DP43" s="401" t="s">
        <v>1107</v>
      </c>
      <c r="DQ43" s="401" t="s">
        <v>1107</v>
      </c>
      <c r="DR43" s="408" t="s">
        <v>1107</v>
      </c>
      <c r="DS43" s="406" t="s">
        <v>1107</v>
      </c>
      <c r="DT43" s="402"/>
      <c r="DU43" s="412" t="s">
        <v>1107</v>
      </c>
      <c r="DV43" s="401" t="s">
        <v>1107</v>
      </c>
      <c r="DW43" s="401" t="s">
        <v>1107</v>
      </c>
      <c r="DX43" s="411" t="s">
        <v>1107</v>
      </c>
      <c r="DY43" s="412" t="s">
        <v>1107</v>
      </c>
      <c r="DZ43" s="401" t="s">
        <v>1107</v>
      </c>
      <c r="EA43" s="401" t="s">
        <v>1107</v>
      </c>
      <c r="EB43" s="411" t="s">
        <v>1107</v>
      </c>
      <c r="EC43" s="412" t="s">
        <v>1107</v>
      </c>
      <c r="ED43" s="401" t="s">
        <v>1107</v>
      </c>
      <c r="EE43" s="401" t="s">
        <v>1107</v>
      </c>
      <c r="EF43" s="411" t="s">
        <v>1107</v>
      </c>
      <c r="EG43" s="412" t="s">
        <v>1107</v>
      </c>
      <c r="EH43" s="401" t="s">
        <v>1107</v>
      </c>
      <c r="EI43" s="401" t="s">
        <v>1107</v>
      </c>
      <c r="EJ43" s="408" t="s">
        <v>1107</v>
      </c>
      <c r="EK43" s="400"/>
      <c r="EL43" s="401"/>
      <c r="EM43" s="401"/>
      <c r="EN43" s="401"/>
      <c r="EO43" s="401"/>
      <c r="EP43" s="401"/>
      <c r="EQ43" s="401"/>
      <c r="ER43" s="401"/>
      <c r="ES43" s="400"/>
      <c r="ET43" s="401"/>
      <c r="EU43" s="401"/>
      <c r="EV43" s="402"/>
      <c r="EW43" s="401"/>
      <c r="EX43" s="401"/>
      <c r="EY43" s="401"/>
      <c r="EZ43" s="401"/>
      <c r="FA43" s="400"/>
      <c r="FB43" s="400"/>
      <c r="FC43" s="401"/>
      <c r="FD43" s="401"/>
      <c r="FE43" s="403"/>
      <c r="FF43" s="254"/>
      <c r="FG43" s="404"/>
      <c r="FH43" s="404"/>
      <c r="FI43" s="404"/>
      <c r="FJ43" s="404"/>
      <c r="FK43" s="404"/>
      <c r="FL43" s="1057"/>
      <c r="FM43" s="669"/>
      <c r="FN43" s="1057"/>
      <c r="FO43" s="669"/>
      <c r="FP43" s="1057"/>
      <c r="FQ43" s="669"/>
      <c r="FR43" s="404"/>
      <c r="FS43" s="404"/>
      <c r="FT43" s="404"/>
      <c r="FU43" s="404"/>
      <c r="FV43" s="404"/>
    </row>
    <row r="44" spans="1:178" ht="15" customHeight="1">
      <c r="A44" s="405">
        <f t="shared" si="0"/>
        <v>17</v>
      </c>
      <c r="B44" s="2048"/>
      <c r="C44" s="2048"/>
      <c r="D44" s="2032"/>
      <c r="E44" s="2052"/>
      <c r="F44" s="2032"/>
      <c r="G44" s="2032"/>
      <c r="H44" s="2049"/>
      <c r="I44" s="2050"/>
      <c r="J44" s="2032"/>
      <c r="K44" s="406" t="s">
        <v>1107</v>
      </c>
      <c r="L44" s="2032"/>
      <c r="M44" s="2032"/>
      <c r="N44" s="2032"/>
      <c r="O44" s="982" t="s">
        <v>1107</v>
      </c>
      <c r="P44" s="407" t="s">
        <v>1107</v>
      </c>
      <c r="Q44" s="401" t="s">
        <v>1107</v>
      </c>
      <c r="R44" s="401" t="s">
        <v>1107</v>
      </c>
      <c r="S44" s="401" t="s">
        <v>1107</v>
      </c>
      <c r="T44" s="410" t="s">
        <v>1107</v>
      </c>
      <c r="U44" s="407" t="s">
        <v>1107</v>
      </c>
      <c r="V44" s="401" t="s">
        <v>1107</v>
      </c>
      <c r="W44" s="410" t="s">
        <v>1107</v>
      </c>
      <c r="X44" s="2050"/>
      <c r="Y44" s="2032"/>
      <c r="Z44" s="406" t="s">
        <v>1107</v>
      </c>
      <c r="AA44" s="401" t="s">
        <v>1107</v>
      </c>
      <c r="AB44" s="401" t="s">
        <v>1107</v>
      </c>
      <c r="AC44" s="401" t="s">
        <v>1107</v>
      </c>
      <c r="AD44" s="2032"/>
      <c r="AE44" s="2032"/>
      <c r="AF44" s="2032"/>
      <c r="AG44" s="407" t="s">
        <v>1107</v>
      </c>
      <c r="AH44" s="2045"/>
      <c r="AI44" s="2046"/>
      <c r="AJ44" s="2047"/>
      <c r="AK44" s="406" t="s">
        <v>1107</v>
      </c>
      <c r="AL44" s="403"/>
      <c r="AM44" s="406" t="s">
        <v>1107</v>
      </c>
      <c r="AN44" s="403"/>
      <c r="AO44" s="984"/>
      <c r="AP44" s="401" t="s">
        <v>1107</v>
      </c>
      <c r="AQ44" s="401" t="s">
        <v>1107</v>
      </c>
      <c r="AR44" s="401" t="s">
        <v>1107</v>
      </c>
      <c r="AS44" s="401" t="s">
        <v>1107</v>
      </c>
      <c r="AT44" s="410"/>
      <c r="AU44" s="407" t="s">
        <v>1107</v>
      </c>
      <c r="AV44" s="401" t="s">
        <v>1107</v>
      </c>
      <c r="AW44" s="402" t="s">
        <v>1107</v>
      </c>
      <c r="AX44" s="406"/>
      <c r="AY44" s="401"/>
      <c r="AZ44" s="1032"/>
      <c r="BA44" s="1034"/>
      <c r="BB44" s="406"/>
      <c r="BC44" s="401"/>
      <c r="BD44" s="403"/>
      <c r="BE44" s="401" t="s">
        <v>1107</v>
      </c>
      <c r="BF44" s="401" t="s">
        <v>1107</v>
      </c>
      <c r="BG44" s="410" t="s">
        <v>1107</v>
      </c>
      <c r="BH44" s="407"/>
      <c r="BI44" s="403"/>
      <c r="BJ44" s="406" t="s">
        <v>1107</v>
      </c>
      <c r="BK44" s="401" t="s">
        <v>1107</v>
      </c>
      <c r="BL44" s="2032"/>
      <c r="BM44" s="2033"/>
      <c r="BN44" s="2033"/>
      <c r="BO44" s="2033"/>
      <c r="BP44" s="2033"/>
      <c r="BQ44" s="2034"/>
      <c r="BR44" s="406" t="s">
        <v>1107</v>
      </c>
      <c r="BS44" s="401" t="s">
        <v>1107</v>
      </c>
      <c r="BT44" s="401" t="s">
        <v>1107</v>
      </c>
      <c r="BU44" s="410" t="s">
        <v>1107</v>
      </c>
      <c r="BV44" s="407" t="s">
        <v>1107</v>
      </c>
      <c r="BW44" s="401" t="s">
        <v>1107</v>
      </c>
      <c r="BX44" s="401" t="s">
        <v>1107</v>
      </c>
      <c r="BY44" s="410" t="s">
        <v>1107</v>
      </c>
      <c r="BZ44" s="407" t="s">
        <v>1107</v>
      </c>
      <c r="CA44" s="401" t="s">
        <v>1107</v>
      </c>
      <c r="CB44" s="401" t="s">
        <v>1107</v>
      </c>
      <c r="CC44" s="408" t="s">
        <v>1107</v>
      </c>
      <c r="CD44" s="981"/>
      <c r="CE44" s="399"/>
      <c r="CF44" s="399"/>
      <c r="CG44" s="399"/>
      <c r="CH44" s="399"/>
      <c r="CI44" s="399"/>
      <c r="CJ44" s="409"/>
      <c r="CK44" s="400" t="s">
        <v>1107</v>
      </c>
      <c r="CL44" s="403"/>
      <c r="CM44" s="406" t="s">
        <v>1107</v>
      </c>
      <c r="CN44" s="402"/>
      <c r="CO44" s="412" t="s">
        <v>1107</v>
      </c>
      <c r="CP44" s="401" t="s">
        <v>1107</v>
      </c>
      <c r="CQ44" s="401" t="s">
        <v>1107</v>
      </c>
      <c r="CR44" s="411" t="s">
        <v>1107</v>
      </c>
      <c r="CS44" s="412" t="s">
        <v>1107</v>
      </c>
      <c r="CT44" s="401" t="s">
        <v>1107</v>
      </c>
      <c r="CU44" s="401" t="s">
        <v>1107</v>
      </c>
      <c r="CV44" s="411" t="s">
        <v>1107</v>
      </c>
      <c r="CW44" s="412" t="s">
        <v>1107</v>
      </c>
      <c r="CX44" s="401" t="s">
        <v>1107</v>
      </c>
      <c r="CY44" s="401" t="s">
        <v>1107</v>
      </c>
      <c r="CZ44" s="408" t="s">
        <v>1107</v>
      </c>
      <c r="DA44" s="406" t="s">
        <v>1107</v>
      </c>
      <c r="DB44" s="402"/>
      <c r="DC44" s="412" t="s">
        <v>1107</v>
      </c>
      <c r="DD44" s="401" t="s">
        <v>1107</v>
      </c>
      <c r="DE44" s="401" t="s">
        <v>1107</v>
      </c>
      <c r="DF44" s="411" t="s">
        <v>1107</v>
      </c>
      <c r="DG44" s="412" t="s">
        <v>1107</v>
      </c>
      <c r="DH44" s="401" t="s">
        <v>1107</v>
      </c>
      <c r="DI44" s="401" t="s">
        <v>1107</v>
      </c>
      <c r="DJ44" s="411" t="s">
        <v>1107</v>
      </c>
      <c r="DK44" s="412" t="s">
        <v>1107</v>
      </c>
      <c r="DL44" s="401" t="s">
        <v>1107</v>
      </c>
      <c r="DM44" s="401" t="s">
        <v>1107</v>
      </c>
      <c r="DN44" s="411" t="s">
        <v>1107</v>
      </c>
      <c r="DO44" s="412" t="s">
        <v>1107</v>
      </c>
      <c r="DP44" s="401" t="s">
        <v>1107</v>
      </c>
      <c r="DQ44" s="401" t="s">
        <v>1107</v>
      </c>
      <c r="DR44" s="408" t="s">
        <v>1107</v>
      </c>
      <c r="DS44" s="406" t="s">
        <v>1107</v>
      </c>
      <c r="DT44" s="402"/>
      <c r="DU44" s="412" t="s">
        <v>1107</v>
      </c>
      <c r="DV44" s="401" t="s">
        <v>1107</v>
      </c>
      <c r="DW44" s="401" t="s">
        <v>1107</v>
      </c>
      <c r="DX44" s="411" t="s">
        <v>1107</v>
      </c>
      <c r="DY44" s="412" t="s">
        <v>1107</v>
      </c>
      <c r="DZ44" s="401" t="s">
        <v>1107</v>
      </c>
      <c r="EA44" s="401" t="s">
        <v>1107</v>
      </c>
      <c r="EB44" s="411" t="s">
        <v>1107</v>
      </c>
      <c r="EC44" s="412" t="s">
        <v>1107</v>
      </c>
      <c r="ED44" s="401" t="s">
        <v>1107</v>
      </c>
      <c r="EE44" s="401" t="s">
        <v>1107</v>
      </c>
      <c r="EF44" s="411" t="s">
        <v>1107</v>
      </c>
      <c r="EG44" s="412" t="s">
        <v>1107</v>
      </c>
      <c r="EH44" s="401" t="s">
        <v>1107</v>
      </c>
      <c r="EI44" s="401" t="s">
        <v>1107</v>
      </c>
      <c r="EJ44" s="408" t="s">
        <v>1107</v>
      </c>
      <c r="EK44" s="400"/>
      <c r="EL44" s="401"/>
      <c r="EM44" s="401"/>
      <c r="EN44" s="401"/>
      <c r="EO44" s="401"/>
      <c r="EP44" s="401"/>
      <c r="EQ44" s="401"/>
      <c r="ER44" s="401"/>
      <c r="ES44" s="400"/>
      <c r="ET44" s="401"/>
      <c r="EU44" s="401"/>
      <c r="EV44" s="402"/>
      <c r="EW44" s="401"/>
      <c r="EX44" s="401"/>
      <c r="EY44" s="401"/>
      <c r="EZ44" s="401"/>
      <c r="FA44" s="400"/>
      <c r="FB44" s="400"/>
      <c r="FC44" s="401"/>
      <c r="FD44" s="401"/>
      <c r="FE44" s="403"/>
      <c r="FF44" s="254"/>
      <c r="FG44" s="404"/>
      <c r="FH44" s="404"/>
      <c r="FI44" s="404"/>
      <c r="FJ44" s="404"/>
      <c r="FK44" s="404"/>
      <c r="FL44" s="1057"/>
      <c r="FM44" s="669"/>
      <c r="FN44" s="1057"/>
      <c r="FO44" s="669"/>
      <c r="FP44" s="1057"/>
      <c r="FQ44" s="669"/>
      <c r="FR44" s="404"/>
      <c r="FS44" s="404"/>
      <c r="FT44" s="404"/>
      <c r="FU44" s="404"/>
      <c r="FV44" s="404"/>
    </row>
    <row r="45" spans="1:178" ht="15" customHeight="1">
      <c r="A45" s="405">
        <f t="shared" si="0"/>
        <v>18</v>
      </c>
      <c r="B45" s="2048"/>
      <c r="C45" s="2048"/>
      <c r="D45" s="2032"/>
      <c r="E45" s="2052"/>
      <c r="F45" s="2032"/>
      <c r="G45" s="2032"/>
      <c r="H45" s="2049"/>
      <c r="I45" s="2050"/>
      <c r="J45" s="2032"/>
      <c r="K45" s="406" t="s">
        <v>1107</v>
      </c>
      <c r="L45" s="2032"/>
      <c r="M45" s="2032"/>
      <c r="N45" s="2032"/>
      <c r="O45" s="982" t="s">
        <v>1107</v>
      </c>
      <c r="P45" s="407" t="s">
        <v>1107</v>
      </c>
      <c r="Q45" s="401" t="s">
        <v>1107</v>
      </c>
      <c r="R45" s="401" t="s">
        <v>1107</v>
      </c>
      <c r="S45" s="401" t="s">
        <v>1107</v>
      </c>
      <c r="T45" s="410" t="s">
        <v>1107</v>
      </c>
      <c r="U45" s="407" t="s">
        <v>1107</v>
      </c>
      <c r="V45" s="401" t="s">
        <v>1107</v>
      </c>
      <c r="W45" s="410" t="s">
        <v>1107</v>
      </c>
      <c r="X45" s="2050"/>
      <c r="Y45" s="2032"/>
      <c r="Z45" s="406" t="s">
        <v>1107</v>
      </c>
      <c r="AA45" s="401" t="s">
        <v>1107</v>
      </c>
      <c r="AB45" s="401" t="s">
        <v>1107</v>
      </c>
      <c r="AC45" s="401" t="s">
        <v>1107</v>
      </c>
      <c r="AD45" s="2032"/>
      <c r="AE45" s="2032"/>
      <c r="AF45" s="2032"/>
      <c r="AG45" s="407" t="s">
        <v>1107</v>
      </c>
      <c r="AH45" s="2045"/>
      <c r="AI45" s="2046"/>
      <c r="AJ45" s="2047"/>
      <c r="AK45" s="406" t="s">
        <v>1107</v>
      </c>
      <c r="AL45" s="403"/>
      <c r="AM45" s="406" t="s">
        <v>1107</v>
      </c>
      <c r="AN45" s="403"/>
      <c r="AO45" s="984"/>
      <c r="AP45" s="401" t="s">
        <v>1107</v>
      </c>
      <c r="AQ45" s="401" t="s">
        <v>1107</v>
      </c>
      <c r="AR45" s="401" t="s">
        <v>1107</v>
      </c>
      <c r="AS45" s="401" t="s">
        <v>1107</v>
      </c>
      <c r="AT45" s="410"/>
      <c r="AU45" s="407" t="s">
        <v>1107</v>
      </c>
      <c r="AV45" s="401" t="s">
        <v>1107</v>
      </c>
      <c r="AW45" s="402" t="s">
        <v>1107</v>
      </c>
      <c r="AX45" s="406"/>
      <c r="AY45" s="401"/>
      <c r="AZ45" s="1032"/>
      <c r="BA45" s="1034"/>
      <c r="BB45" s="406"/>
      <c r="BC45" s="401"/>
      <c r="BD45" s="403"/>
      <c r="BE45" s="401" t="s">
        <v>1107</v>
      </c>
      <c r="BF45" s="401" t="s">
        <v>1107</v>
      </c>
      <c r="BG45" s="410" t="s">
        <v>1107</v>
      </c>
      <c r="BH45" s="407"/>
      <c r="BI45" s="403"/>
      <c r="BJ45" s="406" t="s">
        <v>1107</v>
      </c>
      <c r="BK45" s="401" t="s">
        <v>1107</v>
      </c>
      <c r="BL45" s="2032"/>
      <c r="BM45" s="2033"/>
      <c r="BN45" s="2033"/>
      <c r="BO45" s="2033"/>
      <c r="BP45" s="2033"/>
      <c r="BQ45" s="2034"/>
      <c r="BR45" s="406" t="s">
        <v>1107</v>
      </c>
      <c r="BS45" s="401" t="s">
        <v>1107</v>
      </c>
      <c r="BT45" s="401" t="s">
        <v>1107</v>
      </c>
      <c r="BU45" s="410" t="s">
        <v>1107</v>
      </c>
      <c r="BV45" s="407" t="s">
        <v>1107</v>
      </c>
      <c r="BW45" s="401" t="s">
        <v>1107</v>
      </c>
      <c r="BX45" s="401" t="s">
        <v>1107</v>
      </c>
      <c r="BY45" s="410" t="s">
        <v>1107</v>
      </c>
      <c r="BZ45" s="407" t="s">
        <v>1107</v>
      </c>
      <c r="CA45" s="401" t="s">
        <v>1107</v>
      </c>
      <c r="CB45" s="401" t="s">
        <v>1107</v>
      </c>
      <c r="CC45" s="408" t="s">
        <v>1107</v>
      </c>
      <c r="CD45" s="981"/>
      <c r="CE45" s="414"/>
      <c r="CF45" s="399"/>
      <c r="CG45" s="399"/>
      <c r="CH45" s="399"/>
      <c r="CI45" s="399"/>
      <c r="CJ45" s="409"/>
      <c r="CK45" s="400" t="s">
        <v>1107</v>
      </c>
      <c r="CL45" s="403"/>
      <c r="CM45" s="406" t="s">
        <v>1107</v>
      </c>
      <c r="CN45" s="402"/>
      <c r="CO45" s="412" t="s">
        <v>1107</v>
      </c>
      <c r="CP45" s="401" t="s">
        <v>1107</v>
      </c>
      <c r="CQ45" s="401" t="s">
        <v>1107</v>
      </c>
      <c r="CR45" s="411" t="s">
        <v>1107</v>
      </c>
      <c r="CS45" s="412" t="s">
        <v>1107</v>
      </c>
      <c r="CT45" s="401" t="s">
        <v>1107</v>
      </c>
      <c r="CU45" s="401" t="s">
        <v>1107</v>
      </c>
      <c r="CV45" s="411" t="s">
        <v>1107</v>
      </c>
      <c r="CW45" s="412" t="s">
        <v>1107</v>
      </c>
      <c r="CX45" s="401" t="s">
        <v>1107</v>
      </c>
      <c r="CY45" s="401" t="s">
        <v>1107</v>
      </c>
      <c r="CZ45" s="408" t="s">
        <v>1107</v>
      </c>
      <c r="DA45" s="406" t="s">
        <v>1107</v>
      </c>
      <c r="DB45" s="402"/>
      <c r="DC45" s="412" t="s">
        <v>1107</v>
      </c>
      <c r="DD45" s="401" t="s">
        <v>1107</v>
      </c>
      <c r="DE45" s="401" t="s">
        <v>1107</v>
      </c>
      <c r="DF45" s="411" t="s">
        <v>1107</v>
      </c>
      <c r="DG45" s="412" t="s">
        <v>1107</v>
      </c>
      <c r="DH45" s="401" t="s">
        <v>1107</v>
      </c>
      <c r="DI45" s="401" t="s">
        <v>1107</v>
      </c>
      <c r="DJ45" s="411" t="s">
        <v>1107</v>
      </c>
      <c r="DK45" s="412" t="s">
        <v>1107</v>
      </c>
      <c r="DL45" s="401" t="s">
        <v>1107</v>
      </c>
      <c r="DM45" s="401" t="s">
        <v>1107</v>
      </c>
      <c r="DN45" s="411" t="s">
        <v>1107</v>
      </c>
      <c r="DO45" s="412" t="s">
        <v>1107</v>
      </c>
      <c r="DP45" s="401" t="s">
        <v>1107</v>
      </c>
      <c r="DQ45" s="401" t="s">
        <v>1107</v>
      </c>
      <c r="DR45" s="408" t="s">
        <v>1107</v>
      </c>
      <c r="DS45" s="406" t="s">
        <v>1107</v>
      </c>
      <c r="DT45" s="402"/>
      <c r="DU45" s="412" t="s">
        <v>1107</v>
      </c>
      <c r="DV45" s="401" t="s">
        <v>1107</v>
      </c>
      <c r="DW45" s="401" t="s">
        <v>1107</v>
      </c>
      <c r="DX45" s="411" t="s">
        <v>1107</v>
      </c>
      <c r="DY45" s="412" t="s">
        <v>1107</v>
      </c>
      <c r="DZ45" s="401" t="s">
        <v>1107</v>
      </c>
      <c r="EA45" s="401" t="s">
        <v>1107</v>
      </c>
      <c r="EB45" s="411" t="s">
        <v>1107</v>
      </c>
      <c r="EC45" s="412" t="s">
        <v>1107</v>
      </c>
      <c r="ED45" s="401" t="s">
        <v>1107</v>
      </c>
      <c r="EE45" s="401" t="s">
        <v>1107</v>
      </c>
      <c r="EF45" s="411" t="s">
        <v>1107</v>
      </c>
      <c r="EG45" s="412" t="s">
        <v>1107</v>
      </c>
      <c r="EH45" s="401" t="s">
        <v>1107</v>
      </c>
      <c r="EI45" s="401" t="s">
        <v>1107</v>
      </c>
      <c r="EJ45" s="408" t="s">
        <v>1107</v>
      </c>
      <c r="EK45" s="400"/>
      <c r="EL45" s="401"/>
      <c r="EM45" s="401"/>
      <c r="EN45" s="401"/>
      <c r="EO45" s="401"/>
      <c r="EP45" s="401"/>
      <c r="EQ45" s="401"/>
      <c r="ER45" s="401"/>
      <c r="ES45" s="400"/>
      <c r="ET45" s="401"/>
      <c r="EU45" s="401"/>
      <c r="EV45" s="402"/>
      <c r="EW45" s="401"/>
      <c r="EX45" s="401"/>
      <c r="EY45" s="401"/>
      <c r="EZ45" s="401"/>
      <c r="FA45" s="400"/>
      <c r="FB45" s="400"/>
      <c r="FC45" s="401"/>
      <c r="FD45" s="401"/>
      <c r="FE45" s="403"/>
      <c r="FF45" s="254"/>
      <c r="FG45" s="404"/>
      <c r="FH45" s="404"/>
      <c r="FI45" s="404"/>
      <c r="FJ45" s="404"/>
      <c r="FK45" s="404"/>
      <c r="FL45" s="1057"/>
      <c r="FM45" s="669"/>
      <c r="FN45" s="1057"/>
      <c r="FO45" s="669"/>
      <c r="FP45" s="1057"/>
      <c r="FQ45" s="669"/>
      <c r="FR45" s="404"/>
      <c r="FS45" s="404"/>
      <c r="FT45" s="404"/>
      <c r="FU45" s="404"/>
      <c r="FV45" s="404"/>
    </row>
    <row r="46" spans="1:178" ht="15" customHeight="1">
      <c r="A46" s="405">
        <f t="shared" si="0"/>
        <v>19</v>
      </c>
      <c r="B46" s="2048"/>
      <c r="C46" s="2048"/>
      <c r="D46" s="2032"/>
      <c r="E46" s="2052"/>
      <c r="F46" s="2032"/>
      <c r="G46" s="2032"/>
      <c r="H46" s="2049"/>
      <c r="I46" s="2050"/>
      <c r="J46" s="2032"/>
      <c r="K46" s="406" t="s">
        <v>1107</v>
      </c>
      <c r="L46" s="2032"/>
      <c r="M46" s="2032"/>
      <c r="N46" s="2032"/>
      <c r="O46" s="982" t="s">
        <v>1107</v>
      </c>
      <c r="P46" s="407" t="s">
        <v>1107</v>
      </c>
      <c r="Q46" s="401" t="s">
        <v>1107</v>
      </c>
      <c r="R46" s="401" t="s">
        <v>1107</v>
      </c>
      <c r="S46" s="401" t="s">
        <v>1107</v>
      </c>
      <c r="T46" s="410" t="s">
        <v>1107</v>
      </c>
      <c r="U46" s="407" t="s">
        <v>1107</v>
      </c>
      <c r="V46" s="401" t="s">
        <v>1107</v>
      </c>
      <c r="W46" s="410" t="s">
        <v>1107</v>
      </c>
      <c r="X46" s="2050"/>
      <c r="Y46" s="2032"/>
      <c r="Z46" s="406" t="s">
        <v>1107</v>
      </c>
      <c r="AA46" s="401" t="s">
        <v>1107</v>
      </c>
      <c r="AB46" s="401" t="s">
        <v>1107</v>
      </c>
      <c r="AC46" s="401" t="s">
        <v>1107</v>
      </c>
      <c r="AD46" s="2032"/>
      <c r="AE46" s="2032"/>
      <c r="AF46" s="2032"/>
      <c r="AG46" s="407" t="s">
        <v>1107</v>
      </c>
      <c r="AH46" s="2045"/>
      <c r="AI46" s="2046"/>
      <c r="AJ46" s="2047"/>
      <c r="AK46" s="406" t="s">
        <v>1107</v>
      </c>
      <c r="AL46" s="403"/>
      <c r="AM46" s="406" t="s">
        <v>1107</v>
      </c>
      <c r="AN46" s="403"/>
      <c r="AO46" s="984"/>
      <c r="AP46" s="401" t="s">
        <v>1107</v>
      </c>
      <c r="AQ46" s="401" t="s">
        <v>1107</v>
      </c>
      <c r="AR46" s="401" t="s">
        <v>1107</v>
      </c>
      <c r="AS46" s="401" t="s">
        <v>1107</v>
      </c>
      <c r="AT46" s="410"/>
      <c r="AU46" s="407" t="s">
        <v>1107</v>
      </c>
      <c r="AV46" s="401" t="s">
        <v>1107</v>
      </c>
      <c r="AW46" s="402" t="s">
        <v>1107</v>
      </c>
      <c r="AX46" s="406"/>
      <c r="AY46" s="401"/>
      <c r="AZ46" s="1032"/>
      <c r="BA46" s="1034"/>
      <c r="BB46" s="406"/>
      <c r="BC46" s="401"/>
      <c r="BD46" s="403"/>
      <c r="BE46" s="401" t="s">
        <v>1107</v>
      </c>
      <c r="BF46" s="401" t="s">
        <v>1107</v>
      </c>
      <c r="BG46" s="410" t="s">
        <v>1107</v>
      </c>
      <c r="BH46" s="407"/>
      <c r="BI46" s="403"/>
      <c r="BJ46" s="406" t="s">
        <v>1107</v>
      </c>
      <c r="BK46" s="401" t="s">
        <v>1107</v>
      </c>
      <c r="BL46" s="2032"/>
      <c r="BM46" s="2033"/>
      <c r="BN46" s="2033"/>
      <c r="BO46" s="2033"/>
      <c r="BP46" s="2033"/>
      <c r="BQ46" s="2034"/>
      <c r="BR46" s="406" t="s">
        <v>1107</v>
      </c>
      <c r="BS46" s="401" t="s">
        <v>1107</v>
      </c>
      <c r="BT46" s="401" t="s">
        <v>1107</v>
      </c>
      <c r="BU46" s="410" t="s">
        <v>1107</v>
      </c>
      <c r="BV46" s="407" t="s">
        <v>1107</v>
      </c>
      <c r="BW46" s="401" t="s">
        <v>1107</v>
      </c>
      <c r="BX46" s="401" t="s">
        <v>1107</v>
      </c>
      <c r="BY46" s="410" t="s">
        <v>1107</v>
      </c>
      <c r="BZ46" s="407" t="s">
        <v>1107</v>
      </c>
      <c r="CA46" s="401" t="s">
        <v>1107</v>
      </c>
      <c r="CB46" s="401" t="s">
        <v>1107</v>
      </c>
      <c r="CC46" s="408" t="s">
        <v>1107</v>
      </c>
      <c r="CD46" s="981"/>
      <c r="CE46" s="399"/>
      <c r="CF46" s="399"/>
      <c r="CG46" s="399"/>
      <c r="CH46" s="399"/>
      <c r="CI46" s="399"/>
      <c r="CJ46" s="409"/>
      <c r="CK46" s="400" t="s">
        <v>1107</v>
      </c>
      <c r="CL46" s="403"/>
      <c r="CM46" s="406" t="s">
        <v>1107</v>
      </c>
      <c r="CN46" s="402"/>
      <c r="CO46" s="412" t="s">
        <v>1107</v>
      </c>
      <c r="CP46" s="401" t="s">
        <v>1107</v>
      </c>
      <c r="CQ46" s="401" t="s">
        <v>1107</v>
      </c>
      <c r="CR46" s="411" t="s">
        <v>1107</v>
      </c>
      <c r="CS46" s="412" t="s">
        <v>1107</v>
      </c>
      <c r="CT46" s="401" t="s">
        <v>1107</v>
      </c>
      <c r="CU46" s="401" t="s">
        <v>1107</v>
      </c>
      <c r="CV46" s="411" t="s">
        <v>1107</v>
      </c>
      <c r="CW46" s="412" t="s">
        <v>1107</v>
      </c>
      <c r="CX46" s="401" t="s">
        <v>1107</v>
      </c>
      <c r="CY46" s="401" t="s">
        <v>1107</v>
      </c>
      <c r="CZ46" s="408" t="s">
        <v>1107</v>
      </c>
      <c r="DA46" s="406" t="s">
        <v>1107</v>
      </c>
      <c r="DB46" s="402"/>
      <c r="DC46" s="412" t="s">
        <v>1107</v>
      </c>
      <c r="DD46" s="401" t="s">
        <v>1107</v>
      </c>
      <c r="DE46" s="401" t="s">
        <v>1107</v>
      </c>
      <c r="DF46" s="411" t="s">
        <v>1107</v>
      </c>
      <c r="DG46" s="412" t="s">
        <v>1107</v>
      </c>
      <c r="DH46" s="401" t="s">
        <v>1107</v>
      </c>
      <c r="DI46" s="401" t="s">
        <v>1107</v>
      </c>
      <c r="DJ46" s="411" t="s">
        <v>1107</v>
      </c>
      <c r="DK46" s="412" t="s">
        <v>1107</v>
      </c>
      <c r="DL46" s="401" t="s">
        <v>1107</v>
      </c>
      <c r="DM46" s="401" t="s">
        <v>1107</v>
      </c>
      <c r="DN46" s="411" t="s">
        <v>1107</v>
      </c>
      <c r="DO46" s="412" t="s">
        <v>1107</v>
      </c>
      <c r="DP46" s="401" t="s">
        <v>1107</v>
      </c>
      <c r="DQ46" s="401" t="s">
        <v>1107</v>
      </c>
      <c r="DR46" s="408" t="s">
        <v>1107</v>
      </c>
      <c r="DS46" s="406" t="s">
        <v>1107</v>
      </c>
      <c r="DT46" s="402"/>
      <c r="DU46" s="412" t="s">
        <v>1107</v>
      </c>
      <c r="DV46" s="401" t="s">
        <v>1107</v>
      </c>
      <c r="DW46" s="401" t="s">
        <v>1107</v>
      </c>
      <c r="DX46" s="411" t="s">
        <v>1107</v>
      </c>
      <c r="DY46" s="412" t="s">
        <v>1107</v>
      </c>
      <c r="DZ46" s="401" t="s">
        <v>1107</v>
      </c>
      <c r="EA46" s="401" t="s">
        <v>1107</v>
      </c>
      <c r="EB46" s="411" t="s">
        <v>1107</v>
      </c>
      <c r="EC46" s="412" t="s">
        <v>1107</v>
      </c>
      <c r="ED46" s="401" t="s">
        <v>1107</v>
      </c>
      <c r="EE46" s="401" t="s">
        <v>1107</v>
      </c>
      <c r="EF46" s="411" t="s">
        <v>1107</v>
      </c>
      <c r="EG46" s="412" t="s">
        <v>1107</v>
      </c>
      <c r="EH46" s="401" t="s">
        <v>1107</v>
      </c>
      <c r="EI46" s="401" t="s">
        <v>1107</v>
      </c>
      <c r="EJ46" s="408" t="s">
        <v>1107</v>
      </c>
      <c r="EK46" s="400"/>
      <c r="EL46" s="401"/>
      <c r="EM46" s="401"/>
      <c r="EN46" s="401"/>
      <c r="EO46" s="401"/>
      <c r="EP46" s="401"/>
      <c r="EQ46" s="401"/>
      <c r="ER46" s="401"/>
      <c r="ES46" s="400"/>
      <c r="ET46" s="401"/>
      <c r="EU46" s="401"/>
      <c r="EV46" s="402"/>
      <c r="EW46" s="401"/>
      <c r="EX46" s="401"/>
      <c r="EY46" s="401"/>
      <c r="EZ46" s="401"/>
      <c r="FA46" s="400"/>
      <c r="FB46" s="400"/>
      <c r="FC46" s="401"/>
      <c r="FD46" s="401"/>
      <c r="FE46" s="403"/>
      <c r="FF46" s="254"/>
      <c r="FG46" s="404"/>
      <c r="FH46" s="404"/>
      <c r="FI46" s="404"/>
      <c r="FJ46" s="404"/>
      <c r="FK46" s="404"/>
      <c r="FL46" s="1057"/>
      <c r="FM46" s="669"/>
      <c r="FN46" s="1057"/>
      <c r="FO46" s="669"/>
      <c r="FP46" s="1057"/>
      <c r="FQ46" s="669"/>
      <c r="FR46" s="404"/>
      <c r="FS46" s="404"/>
      <c r="FT46" s="404"/>
      <c r="FU46" s="404"/>
      <c r="FV46" s="404"/>
    </row>
    <row r="47" spans="1:178" ht="15" customHeight="1">
      <c r="A47" s="405">
        <f t="shared" si="0"/>
        <v>20</v>
      </c>
      <c r="B47" s="2048"/>
      <c r="C47" s="2048"/>
      <c r="D47" s="2032"/>
      <c r="E47" s="2052"/>
      <c r="F47" s="2032"/>
      <c r="G47" s="2032"/>
      <c r="H47" s="2049"/>
      <c r="I47" s="2050"/>
      <c r="J47" s="2032"/>
      <c r="K47" s="406" t="s">
        <v>1107</v>
      </c>
      <c r="L47" s="2032"/>
      <c r="M47" s="2032"/>
      <c r="N47" s="2032"/>
      <c r="O47" s="982" t="s">
        <v>1107</v>
      </c>
      <c r="P47" s="407" t="s">
        <v>1107</v>
      </c>
      <c r="Q47" s="401" t="s">
        <v>1107</v>
      </c>
      <c r="R47" s="401" t="s">
        <v>1107</v>
      </c>
      <c r="S47" s="401" t="s">
        <v>1107</v>
      </c>
      <c r="T47" s="410" t="s">
        <v>1107</v>
      </c>
      <c r="U47" s="407" t="s">
        <v>1107</v>
      </c>
      <c r="V47" s="401" t="s">
        <v>1107</v>
      </c>
      <c r="W47" s="410" t="s">
        <v>1107</v>
      </c>
      <c r="X47" s="2050"/>
      <c r="Y47" s="2032"/>
      <c r="Z47" s="406" t="s">
        <v>1107</v>
      </c>
      <c r="AA47" s="401" t="s">
        <v>1107</v>
      </c>
      <c r="AB47" s="401" t="s">
        <v>1107</v>
      </c>
      <c r="AC47" s="401" t="s">
        <v>1107</v>
      </c>
      <c r="AD47" s="2032"/>
      <c r="AE47" s="2032"/>
      <c r="AF47" s="2032"/>
      <c r="AG47" s="407" t="s">
        <v>1107</v>
      </c>
      <c r="AH47" s="2045"/>
      <c r="AI47" s="2046"/>
      <c r="AJ47" s="2047"/>
      <c r="AK47" s="406" t="s">
        <v>1107</v>
      </c>
      <c r="AL47" s="403"/>
      <c r="AM47" s="406" t="s">
        <v>1107</v>
      </c>
      <c r="AN47" s="403"/>
      <c r="AO47" s="984"/>
      <c r="AP47" s="401" t="s">
        <v>1107</v>
      </c>
      <c r="AQ47" s="401" t="s">
        <v>1107</v>
      </c>
      <c r="AR47" s="401" t="s">
        <v>1107</v>
      </c>
      <c r="AS47" s="401" t="s">
        <v>1107</v>
      </c>
      <c r="AT47" s="410"/>
      <c r="AU47" s="407" t="s">
        <v>1107</v>
      </c>
      <c r="AV47" s="401" t="s">
        <v>1107</v>
      </c>
      <c r="AW47" s="402" t="s">
        <v>1107</v>
      </c>
      <c r="AX47" s="406"/>
      <c r="AY47" s="401"/>
      <c r="AZ47" s="1032"/>
      <c r="BA47" s="1034"/>
      <c r="BB47" s="406"/>
      <c r="BC47" s="401"/>
      <c r="BD47" s="403"/>
      <c r="BE47" s="401" t="s">
        <v>1107</v>
      </c>
      <c r="BF47" s="401" t="s">
        <v>1107</v>
      </c>
      <c r="BG47" s="410" t="s">
        <v>1107</v>
      </c>
      <c r="BH47" s="407"/>
      <c r="BI47" s="403"/>
      <c r="BJ47" s="406" t="s">
        <v>1107</v>
      </c>
      <c r="BK47" s="401" t="s">
        <v>1107</v>
      </c>
      <c r="BL47" s="2032"/>
      <c r="BM47" s="2033"/>
      <c r="BN47" s="2033"/>
      <c r="BO47" s="2033"/>
      <c r="BP47" s="2033"/>
      <c r="BQ47" s="2034"/>
      <c r="BR47" s="406" t="s">
        <v>1107</v>
      </c>
      <c r="BS47" s="401" t="s">
        <v>1107</v>
      </c>
      <c r="BT47" s="401" t="s">
        <v>1107</v>
      </c>
      <c r="BU47" s="410" t="s">
        <v>1107</v>
      </c>
      <c r="BV47" s="407" t="s">
        <v>1107</v>
      </c>
      <c r="BW47" s="401" t="s">
        <v>1107</v>
      </c>
      <c r="BX47" s="401" t="s">
        <v>1107</v>
      </c>
      <c r="BY47" s="410" t="s">
        <v>1107</v>
      </c>
      <c r="BZ47" s="407" t="s">
        <v>1107</v>
      </c>
      <c r="CA47" s="401" t="s">
        <v>1107</v>
      </c>
      <c r="CB47" s="401" t="s">
        <v>1107</v>
      </c>
      <c r="CC47" s="408" t="s">
        <v>1107</v>
      </c>
      <c r="CD47" s="981"/>
      <c r="CE47" s="399"/>
      <c r="CF47" s="399"/>
      <c r="CG47" s="399"/>
      <c r="CH47" s="399"/>
      <c r="CI47" s="399"/>
      <c r="CJ47" s="409"/>
      <c r="CK47" s="400" t="s">
        <v>1107</v>
      </c>
      <c r="CL47" s="403"/>
      <c r="CM47" s="406" t="s">
        <v>1107</v>
      </c>
      <c r="CN47" s="402"/>
      <c r="CO47" s="412" t="s">
        <v>1107</v>
      </c>
      <c r="CP47" s="401" t="s">
        <v>1107</v>
      </c>
      <c r="CQ47" s="401" t="s">
        <v>1107</v>
      </c>
      <c r="CR47" s="411" t="s">
        <v>1107</v>
      </c>
      <c r="CS47" s="412" t="s">
        <v>1107</v>
      </c>
      <c r="CT47" s="401" t="s">
        <v>1107</v>
      </c>
      <c r="CU47" s="401" t="s">
        <v>1107</v>
      </c>
      <c r="CV47" s="411" t="s">
        <v>1107</v>
      </c>
      <c r="CW47" s="412" t="s">
        <v>1107</v>
      </c>
      <c r="CX47" s="401" t="s">
        <v>1107</v>
      </c>
      <c r="CY47" s="401" t="s">
        <v>1107</v>
      </c>
      <c r="CZ47" s="408" t="s">
        <v>1107</v>
      </c>
      <c r="DA47" s="406" t="s">
        <v>1107</v>
      </c>
      <c r="DB47" s="402"/>
      <c r="DC47" s="412" t="s">
        <v>1107</v>
      </c>
      <c r="DD47" s="401" t="s">
        <v>1107</v>
      </c>
      <c r="DE47" s="401" t="s">
        <v>1107</v>
      </c>
      <c r="DF47" s="411" t="s">
        <v>1107</v>
      </c>
      <c r="DG47" s="412" t="s">
        <v>1107</v>
      </c>
      <c r="DH47" s="401" t="s">
        <v>1107</v>
      </c>
      <c r="DI47" s="401" t="s">
        <v>1107</v>
      </c>
      <c r="DJ47" s="411" t="s">
        <v>1107</v>
      </c>
      <c r="DK47" s="412" t="s">
        <v>1107</v>
      </c>
      <c r="DL47" s="401" t="s">
        <v>1107</v>
      </c>
      <c r="DM47" s="401" t="s">
        <v>1107</v>
      </c>
      <c r="DN47" s="411" t="s">
        <v>1107</v>
      </c>
      <c r="DO47" s="412" t="s">
        <v>1107</v>
      </c>
      <c r="DP47" s="401" t="s">
        <v>1107</v>
      </c>
      <c r="DQ47" s="401" t="s">
        <v>1107</v>
      </c>
      <c r="DR47" s="408" t="s">
        <v>1107</v>
      </c>
      <c r="DS47" s="406" t="s">
        <v>1107</v>
      </c>
      <c r="DT47" s="402"/>
      <c r="DU47" s="412" t="s">
        <v>1107</v>
      </c>
      <c r="DV47" s="401" t="s">
        <v>1107</v>
      </c>
      <c r="DW47" s="401" t="s">
        <v>1107</v>
      </c>
      <c r="DX47" s="411" t="s">
        <v>1107</v>
      </c>
      <c r="DY47" s="412" t="s">
        <v>1107</v>
      </c>
      <c r="DZ47" s="401" t="s">
        <v>1107</v>
      </c>
      <c r="EA47" s="401" t="s">
        <v>1107</v>
      </c>
      <c r="EB47" s="411" t="s">
        <v>1107</v>
      </c>
      <c r="EC47" s="412" t="s">
        <v>1107</v>
      </c>
      <c r="ED47" s="401" t="s">
        <v>1107</v>
      </c>
      <c r="EE47" s="401" t="s">
        <v>1107</v>
      </c>
      <c r="EF47" s="411" t="s">
        <v>1107</v>
      </c>
      <c r="EG47" s="412" t="s">
        <v>1107</v>
      </c>
      <c r="EH47" s="401" t="s">
        <v>1107</v>
      </c>
      <c r="EI47" s="401" t="s">
        <v>1107</v>
      </c>
      <c r="EJ47" s="408" t="s">
        <v>1107</v>
      </c>
      <c r="EK47" s="400"/>
      <c r="EL47" s="401"/>
      <c r="EM47" s="401"/>
      <c r="EN47" s="401"/>
      <c r="EO47" s="401"/>
      <c r="EP47" s="401"/>
      <c r="EQ47" s="401"/>
      <c r="ER47" s="401"/>
      <c r="ES47" s="400"/>
      <c r="ET47" s="401"/>
      <c r="EU47" s="401"/>
      <c r="EV47" s="402"/>
      <c r="EW47" s="401"/>
      <c r="EX47" s="401"/>
      <c r="EY47" s="401"/>
      <c r="EZ47" s="401"/>
      <c r="FA47" s="400"/>
      <c r="FB47" s="400"/>
      <c r="FC47" s="401"/>
      <c r="FD47" s="401"/>
      <c r="FE47" s="403"/>
      <c r="FF47" s="254"/>
      <c r="FG47" s="404"/>
      <c r="FH47" s="404"/>
      <c r="FI47" s="404"/>
      <c r="FJ47" s="404"/>
      <c r="FK47" s="404"/>
      <c r="FL47" s="1057"/>
      <c r="FM47" s="669"/>
      <c r="FN47" s="1057"/>
      <c r="FO47" s="669"/>
      <c r="FP47" s="1057"/>
      <c r="FQ47" s="669"/>
      <c r="FR47" s="404"/>
      <c r="FS47" s="404"/>
      <c r="FT47" s="404"/>
      <c r="FU47" s="404"/>
      <c r="FV47" s="404"/>
    </row>
    <row r="48" spans="1:178" ht="15" customHeight="1">
      <c r="A48" s="405">
        <f t="shared" si="0"/>
        <v>21</v>
      </c>
      <c r="B48" s="2048"/>
      <c r="C48" s="2048"/>
      <c r="D48" s="2032"/>
      <c r="E48" s="2052"/>
      <c r="F48" s="2032"/>
      <c r="G48" s="2032"/>
      <c r="H48" s="2049"/>
      <c r="I48" s="2050"/>
      <c r="J48" s="2032"/>
      <c r="K48" s="406" t="s">
        <v>1107</v>
      </c>
      <c r="L48" s="2032"/>
      <c r="M48" s="2032"/>
      <c r="N48" s="2032"/>
      <c r="O48" s="982" t="s">
        <v>1107</v>
      </c>
      <c r="P48" s="407" t="s">
        <v>1107</v>
      </c>
      <c r="Q48" s="401" t="s">
        <v>1107</v>
      </c>
      <c r="R48" s="401" t="s">
        <v>1107</v>
      </c>
      <c r="S48" s="401" t="s">
        <v>1107</v>
      </c>
      <c r="T48" s="410" t="s">
        <v>1107</v>
      </c>
      <c r="U48" s="407" t="s">
        <v>1107</v>
      </c>
      <c r="V48" s="401" t="s">
        <v>1107</v>
      </c>
      <c r="W48" s="410" t="s">
        <v>1107</v>
      </c>
      <c r="X48" s="2050"/>
      <c r="Y48" s="2032"/>
      <c r="Z48" s="406" t="s">
        <v>1107</v>
      </c>
      <c r="AA48" s="401" t="s">
        <v>1107</v>
      </c>
      <c r="AB48" s="401" t="s">
        <v>1107</v>
      </c>
      <c r="AC48" s="401" t="s">
        <v>1107</v>
      </c>
      <c r="AD48" s="2032"/>
      <c r="AE48" s="2032"/>
      <c r="AF48" s="2032"/>
      <c r="AG48" s="407" t="s">
        <v>1107</v>
      </c>
      <c r="AH48" s="2045"/>
      <c r="AI48" s="2046"/>
      <c r="AJ48" s="2047"/>
      <c r="AK48" s="406" t="s">
        <v>1107</v>
      </c>
      <c r="AL48" s="403"/>
      <c r="AM48" s="406" t="s">
        <v>1107</v>
      </c>
      <c r="AN48" s="403"/>
      <c r="AO48" s="984"/>
      <c r="AP48" s="401" t="s">
        <v>1107</v>
      </c>
      <c r="AQ48" s="401" t="s">
        <v>1107</v>
      </c>
      <c r="AR48" s="401" t="s">
        <v>1107</v>
      </c>
      <c r="AS48" s="401" t="s">
        <v>1107</v>
      </c>
      <c r="AT48" s="410"/>
      <c r="AU48" s="407" t="s">
        <v>1107</v>
      </c>
      <c r="AV48" s="401" t="s">
        <v>1107</v>
      </c>
      <c r="AW48" s="402" t="s">
        <v>1107</v>
      </c>
      <c r="AX48" s="406"/>
      <c r="AY48" s="401"/>
      <c r="AZ48" s="1032"/>
      <c r="BA48" s="1034"/>
      <c r="BB48" s="406"/>
      <c r="BC48" s="401"/>
      <c r="BD48" s="403"/>
      <c r="BE48" s="401" t="s">
        <v>1107</v>
      </c>
      <c r="BF48" s="401" t="s">
        <v>1107</v>
      </c>
      <c r="BG48" s="410" t="s">
        <v>1107</v>
      </c>
      <c r="BH48" s="407"/>
      <c r="BI48" s="403"/>
      <c r="BJ48" s="406" t="s">
        <v>1107</v>
      </c>
      <c r="BK48" s="401" t="s">
        <v>1107</v>
      </c>
      <c r="BL48" s="2032"/>
      <c r="BM48" s="2033"/>
      <c r="BN48" s="2033"/>
      <c r="BO48" s="2033"/>
      <c r="BP48" s="2033"/>
      <c r="BQ48" s="2034"/>
      <c r="BR48" s="406" t="s">
        <v>1107</v>
      </c>
      <c r="BS48" s="401" t="s">
        <v>1107</v>
      </c>
      <c r="BT48" s="401" t="s">
        <v>1107</v>
      </c>
      <c r="BU48" s="410" t="s">
        <v>1107</v>
      </c>
      <c r="BV48" s="407" t="s">
        <v>1107</v>
      </c>
      <c r="BW48" s="401" t="s">
        <v>1107</v>
      </c>
      <c r="BX48" s="401" t="s">
        <v>1107</v>
      </c>
      <c r="BY48" s="410" t="s">
        <v>1107</v>
      </c>
      <c r="BZ48" s="407" t="s">
        <v>1107</v>
      </c>
      <c r="CA48" s="401" t="s">
        <v>1107</v>
      </c>
      <c r="CB48" s="401" t="s">
        <v>1107</v>
      </c>
      <c r="CC48" s="408" t="s">
        <v>1107</v>
      </c>
      <c r="CD48" s="981"/>
      <c r="CE48" s="414"/>
      <c r="CF48" s="399"/>
      <c r="CG48" s="399"/>
      <c r="CH48" s="399"/>
      <c r="CI48" s="399"/>
      <c r="CJ48" s="409"/>
      <c r="CK48" s="400" t="s">
        <v>1107</v>
      </c>
      <c r="CL48" s="403"/>
      <c r="CM48" s="406" t="s">
        <v>1107</v>
      </c>
      <c r="CN48" s="402"/>
      <c r="CO48" s="412" t="s">
        <v>1107</v>
      </c>
      <c r="CP48" s="401" t="s">
        <v>1107</v>
      </c>
      <c r="CQ48" s="401" t="s">
        <v>1107</v>
      </c>
      <c r="CR48" s="411" t="s">
        <v>1107</v>
      </c>
      <c r="CS48" s="412" t="s">
        <v>1107</v>
      </c>
      <c r="CT48" s="401" t="s">
        <v>1107</v>
      </c>
      <c r="CU48" s="401" t="s">
        <v>1107</v>
      </c>
      <c r="CV48" s="411" t="s">
        <v>1107</v>
      </c>
      <c r="CW48" s="412" t="s">
        <v>1107</v>
      </c>
      <c r="CX48" s="401" t="s">
        <v>1107</v>
      </c>
      <c r="CY48" s="401" t="s">
        <v>1107</v>
      </c>
      <c r="CZ48" s="408" t="s">
        <v>1107</v>
      </c>
      <c r="DA48" s="406" t="s">
        <v>1107</v>
      </c>
      <c r="DB48" s="402"/>
      <c r="DC48" s="412" t="s">
        <v>1107</v>
      </c>
      <c r="DD48" s="401" t="s">
        <v>1107</v>
      </c>
      <c r="DE48" s="401" t="s">
        <v>1107</v>
      </c>
      <c r="DF48" s="411" t="s">
        <v>1107</v>
      </c>
      <c r="DG48" s="412" t="s">
        <v>1107</v>
      </c>
      <c r="DH48" s="401" t="s">
        <v>1107</v>
      </c>
      <c r="DI48" s="401" t="s">
        <v>1107</v>
      </c>
      <c r="DJ48" s="411" t="s">
        <v>1107</v>
      </c>
      <c r="DK48" s="412" t="s">
        <v>1107</v>
      </c>
      <c r="DL48" s="401" t="s">
        <v>1107</v>
      </c>
      <c r="DM48" s="401" t="s">
        <v>1107</v>
      </c>
      <c r="DN48" s="411" t="s">
        <v>1107</v>
      </c>
      <c r="DO48" s="412" t="s">
        <v>1107</v>
      </c>
      <c r="DP48" s="401" t="s">
        <v>1107</v>
      </c>
      <c r="DQ48" s="401" t="s">
        <v>1107</v>
      </c>
      <c r="DR48" s="408" t="s">
        <v>1107</v>
      </c>
      <c r="DS48" s="406" t="s">
        <v>1107</v>
      </c>
      <c r="DT48" s="402"/>
      <c r="DU48" s="412" t="s">
        <v>1107</v>
      </c>
      <c r="DV48" s="401" t="s">
        <v>1107</v>
      </c>
      <c r="DW48" s="401" t="s">
        <v>1107</v>
      </c>
      <c r="DX48" s="411" t="s">
        <v>1107</v>
      </c>
      <c r="DY48" s="412" t="s">
        <v>1107</v>
      </c>
      <c r="DZ48" s="401" t="s">
        <v>1107</v>
      </c>
      <c r="EA48" s="401" t="s">
        <v>1107</v>
      </c>
      <c r="EB48" s="411" t="s">
        <v>1107</v>
      </c>
      <c r="EC48" s="412" t="s">
        <v>1107</v>
      </c>
      <c r="ED48" s="401" t="s">
        <v>1107</v>
      </c>
      <c r="EE48" s="401" t="s">
        <v>1107</v>
      </c>
      <c r="EF48" s="411" t="s">
        <v>1107</v>
      </c>
      <c r="EG48" s="412" t="s">
        <v>1107</v>
      </c>
      <c r="EH48" s="401" t="s">
        <v>1107</v>
      </c>
      <c r="EI48" s="401" t="s">
        <v>1107</v>
      </c>
      <c r="EJ48" s="408" t="s">
        <v>1107</v>
      </c>
      <c r="EK48" s="400"/>
      <c r="EL48" s="401"/>
      <c r="EM48" s="401"/>
      <c r="EN48" s="401"/>
      <c r="EO48" s="401"/>
      <c r="EP48" s="401"/>
      <c r="EQ48" s="401"/>
      <c r="ER48" s="401"/>
      <c r="ES48" s="400"/>
      <c r="ET48" s="401"/>
      <c r="EU48" s="401"/>
      <c r="EV48" s="402"/>
      <c r="EW48" s="401"/>
      <c r="EX48" s="401"/>
      <c r="EY48" s="401"/>
      <c r="EZ48" s="401"/>
      <c r="FA48" s="400"/>
      <c r="FB48" s="400"/>
      <c r="FC48" s="401"/>
      <c r="FD48" s="401"/>
      <c r="FE48" s="403"/>
      <c r="FF48" s="254"/>
      <c r="FG48" s="404"/>
      <c r="FH48" s="404"/>
      <c r="FI48" s="404"/>
      <c r="FJ48" s="404"/>
      <c r="FK48" s="404"/>
      <c r="FL48" s="1057"/>
      <c r="FM48" s="669"/>
      <c r="FN48" s="1057"/>
      <c r="FO48" s="669"/>
      <c r="FP48" s="1057"/>
      <c r="FQ48" s="669"/>
      <c r="FR48" s="404"/>
      <c r="FS48" s="404"/>
      <c r="FT48" s="404"/>
      <c r="FU48" s="404"/>
      <c r="FV48" s="404"/>
    </row>
    <row r="49" spans="1:178" ht="15" customHeight="1">
      <c r="A49" s="405">
        <f t="shared" si="0"/>
        <v>22</v>
      </c>
      <c r="B49" s="2048"/>
      <c r="C49" s="2048"/>
      <c r="D49" s="2032"/>
      <c r="E49" s="2052"/>
      <c r="F49" s="2032"/>
      <c r="G49" s="2032"/>
      <c r="H49" s="2049"/>
      <c r="I49" s="2050"/>
      <c r="J49" s="2032"/>
      <c r="K49" s="406" t="s">
        <v>1107</v>
      </c>
      <c r="L49" s="2032"/>
      <c r="M49" s="2032"/>
      <c r="N49" s="2032"/>
      <c r="O49" s="982" t="s">
        <v>1107</v>
      </c>
      <c r="P49" s="407" t="s">
        <v>1107</v>
      </c>
      <c r="Q49" s="401" t="s">
        <v>1107</v>
      </c>
      <c r="R49" s="401" t="s">
        <v>1107</v>
      </c>
      <c r="S49" s="401" t="s">
        <v>1107</v>
      </c>
      <c r="T49" s="410" t="s">
        <v>1107</v>
      </c>
      <c r="U49" s="407" t="s">
        <v>1107</v>
      </c>
      <c r="V49" s="401" t="s">
        <v>1107</v>
      </c>
      <c r="W49" s="410" t="s">
        <v>1107</v>
      </c>
      <c r="X49" s="2050"/>
      <c r="Y49" s="2032"/>
      <c r="Z49" s="406" t="s">
        <v>1107</v>
      </c>
      <c r="AA49" s="401" t="s">
        <v>1107</v>
      </c>
      <c r="AB49" s="401" t="s">
        <v>1107</v>
      </c>
      <c r="AC49" s="401" t="s">
        <v>1107</v>
      </c>
      <c r="AD49" s="2032"/>
      <c r="AE49" s="2032"/>
      <c r="AF49" s="2032"/>
      <c r="AG49" s="407" t="s">
        <v>1107</v>
      </c>
      <c r="AH49" s="2045"/>
      <c r="AI49" s="2046"/>
      <c r="AJ49" s="2047"/>
      <c r="AK49" s="406" t="s">
        <v>1107</v>
      </c>
      <c r="AL49" s="403"/>
      <c r="AM49" s="406" t="s">
        <v>1107</v>
      </c>
      <c r="AN49" s="403"/>
      <c r="AO49" s="984"/>
      <c r="AP49" s="401" t="s">
        <v>1107</v>
      </c>
      <c r="AQ49" s="401" t="s">
        <v>1107</v>
      </c>
      <c r="AR49" s="401" t="s">
        <v>1107</v>
      </c>
      <c r="AS49" s="401" t="s">
        <v>1107</v>
      </c>
      <c r="AT49" s="410"/>
      <c r="AU49" s="407" t="s">
        <v>1107</v>
      </c>
      <c r="AV49" s="401" t="s">
        <v>1107</v>
      </c>
      <c r="AW49" s="402" t="s">
        <v>1107</v>
      </c>
      <c r="AX49" s="406"/>
      <c r="AY49" s="401"/>
      <c r="AZ49" s="1032"/>
      <c r="BA49" s="1034"/>
      <c r="BB49" s="406"/>
      <c r="BC49" s="401"/>
      <c r="BD49" s="403"/>
      <c r="BE49" s="401" t="s">
        <v>1107</v>
      </c>
      <c r="BF49" s="401" t="s">
        <v>1107</v>
      </c>
      <c r="BG49" s="410" t="s">
        <v>1107</v>
      </c>
      <c r="BH49" s="407"/>
      <c r="BI49" s="403"/>
      <c r="BJ49" s="406" t="s">
        <v>1107</v>
      </c>
      <c r="BK49" s="401" t="s">
        <v>1107</v>
      </c>
      <c r="BL49" s="2032"/>
      <c r="BM49" s="2033"/>
      <c r="BN49" s="2033"/>
      <c r="BO49" s="2033"/>
      <c r="BP49" s="2033"/>
      <c r="BQ49" s="2034"/>
      <c r="BR49" s="406" t="s">
        <v>1107</v>
      </c>
      <c r="BS49" s="401" t="s">
        <v>1107</v>
      </c>
      <c r="BT49" s="401" t="s">
        <v>1107</v>
      </c>
      <c r="BU49" s="410" t="s">
        <v>1107</v>
      </c>
      <c r="BV49" s="407" t="s">
        <v>1107</v>
      </c>
      <c r="BW49" s="401" t="s">
        <v>1107</v>
      </c>
      <c r="BX49" s="401" t="s">
        <v>1107</v>
      </c>
      <c r="BY49" s="410" t="s">
        <v>1107</v>
      </c>
      <c r="BZ49" s="407" t="s">
        <v>1107</v>
      </c>
      <c r="CA49" s="401" t="s">
        <v>1107</v>
      </c>
      <c r="CB49" s="401" t="s">
        <v>1107</v>
      </c>
      <c r="CC49" s="408" t="s">
        <v>1107</v>
      </c>
      <c r="CD49" s="981"/>
      <c r="CE49" s="399"/>
      <c r="CF49" s="399"/>
      <c r="CG49" s="399"/>
      <c r="CH49" s="399"/>
      <c r="CI49" s="399"/>
      <c r="CJ49" s="409"/>
      <c r="CK49" s="400" t="s">
        <v>1107</v>
      </c>
      <c r="CL49" s="403"/>
      <c r="CM49" s="406" t="s">
        <v>1107</v>
      </c>
      <c r="CN49" s="402"/>
      <c r="CO49" s="412" t="s">
        <v>1107</v>
      </c>
      <c r="CP49" s="401" t="s">
        <v>1107</v>
      </c>
      <c r="CQ49" s="401" t="s">
        <v>1107</v>
      </c>
      <c r="CR49" s="411" t="s">
        <v>1107</v>
      </c>
      <c r="CS49" s="412" t="s">
        <v>1107</v>
      </c>
      <c r="CT49" s="401" t="s">
        <v>1107</v>
      </c>
      <c r="CU49" s="401" t="s">
        <v>1107</v>
      </c>
      <c r="CV49" s="411" t="s">
        <v>1107</v>
      </c>
      <c r="CW49" s="412" t="s">
        <v>1107</v>
      </c>
      <c r="CX49" s="401" t="s">
        <v>1107</v>
      </c>
      <c r="CY49" s="401" t="s">
        <v>1107</v>
      </c>
      <c r="CZ49" s="408" t="s">
        <v>1107</v>
      </c>
      <c r="DA49" s="406" t="s">
        <v>1107</v>
      </c>
      <c r="DB49" s="402"/>
      <c r="DC49" s="412" t="s">
        <v>1107</v>
      </c>
      <c r="DD49" s="401" t="s">
        <v>1107</v>
      </c>
      <c r="DE49" s="401" t="s">
        <v>1107</v>
      </c>
      <c r="DF49" s="411" t="s">
        <v>1107</v>
      </c>
      <c r="DG49" s="412" t="s">
        <v>1107</v>
      </c>
      <c r="DH49" s="401" t="s">
        <v>1107</v>
      </c>
      <c r="DI49" s="401" t="s">
        <v>1107</v>
      </c>
      <c r="DJ49" s="411" t="s">
        <v>1107</v>
      </c>
      <c r="DK49" s="412" t="s">
        <v>1107</v>
      </c>
      <c r="DL49" s="401" t="s">
        <v>1107</v>
      </c>
      <c r="DM49" s="401" t="s">
        <v>1107</v>
      </c>
      <c r="DN49" s="411" t="s">
        <v>1107</v>
      </c>
      <c r="DO49" s="412" t="s">
        <v>1107</v>
      </c>
      <c r="DP49" s="401" t="s">
        <v>1107</v>
      </c>
      <c r="DQ49" s="401" t="s">
        <v>1107</v>
      </c>
      <c r="DR49" s="408" t="s">
        <v>1107</v>
      </c>
      <c r="DS49" s="406" t="s">
        <v>1107</v>
      </c>
      <c r="DT49" s="402"/>
      <c r="DU49" s="412" t="s">
        <v>1107</v>
      </c>
      <c r="DV49" s="401" t="s">
        <v>1107</v>
      </c>
      <c r="DW49" s="401" t="s">
        <v>1107</v>
      </c>
      <c r="DX49" s="411" t="s">
        <v>1107</v>
      </c>
      <c r="DY49" s="412" t="s">
        <v>1107</v>
      </c>
      <c r="DZ49" s="401" t="s">
        <v>1107</v>
      </c>
      <c r="EA49" s="401" t="s">
        <v>1107</v>
      </c>
      <c r="EB49" s="411" t="s">
        <v>1107</v>
      </c>
      <c r="EC49" s="412" t="s">
        <v>1107</v>
      </c>
      <c r="ED49" s="401" t="s">
        <v>1107</v>
      </c>
      <c r="EE49" s="401" t="s">
        <v>1107</v>
      </c>
      <c r="EF49" s="411" t="s">
        <v>1107</v>
      </c>
      <c r="EG49" s="412" t="s">
        <v>1107</v>
      </c>
      <c r="EH49" s="401" t="s">
        <v>1107</v>
      </c>
      <c r="EI49" s="401" t="s">
        <v>1107</v>
      </c>
      <c r="EJ49" s="408" t="s">
        <v>1107</v>
      </c>
      <c r="EK49" s="400"/>
      <c r="EL49" s="401"/>
      <c r="EM49" s="401"/>
      <c r="EN49" s="401"/>
      <c r="EO49" s="401"/>
      <c r="EP49" s="401"/>
      <c r="EQ49" s="401"/>
      <c r="ER49" s="401"/>
      <c r="ES49" s="400"/>
      <c r="ET49" s="401"/>
      <c r="EU49" s="401"/>
      <c r="EV49" s="402"/>
      <c r="EW49" s="401"/>
      <c r="EX49" s="401"/>
      <c r="EY49" s="401"/>
      <c r="EZ49" s="401"/>
      <c r="FA49" s="400"/>
      <c r="FB49" s="400"/>
      <c r="FC49" s="401"/>
      <c r="FD49" s="401"/>
      <c r="FE49" s="403"/>
      <c r="FF49" s="254"/>
      <c r="FG49" s="404"/>
      <c r="FH49" s="404"/>
      <c r="FI49" s="404"/>
      <c r="FJ49" s="404"/>
      <c r="FK49" s="404"/>
      <c r="FL49" s="1057"/>
      <c r="FM49" s="669"/>
      <c r="FN49" s="1057"/>
      <c r="FO49" s="669"/>
      <c r="FP49" s="1057"/>
      <c r="FQ49" s="669"/>
      <c r="FR49" s="404"/>
      <c r="FS49" s="404"/>
      <c r="FT49" s="404"/>
      <c r="FU49" s="404"/>
      <c r="FV49" s="404"/>
    </row>
    <row r="50" spans="1:178" ht="15" customHeight="1">
      <c r="A50" s="405">
        <f t="shared" si="0"/>
        <v>23</v>
      </c>
      <c r="B50" s="2048"/>
      <c r="C50" s="2048"/>
      <c r="D50" s="2032"/>
      <c r="E50" s="2052"/>
      <c r="F50" s="2032"/>
      <c r="G50" s="2032"/>
      <c r="H50" s="2049"/>
      <c r="I50" s="2050"/>
      <c r="J50" s="2032"/>
      <c r="K50" s="406" t="s">
        <v>1107</v>
      </c>
      <c r="L50" s="2032"/>
      <c r="M50" s="2032"/>
      <c r="N50" s="2032"/>
      <c r="O50" s="982" t="s">
        <v>1107</v>
      </c>
      <c r="P50" s="407" t="s">
        <v>1107</v>
      </c>
      <c r="Q50" s="401" t="s">
        <v>1107</v>
      </c>
      <c r="R50" s="401" t="s">
        <v>1107</v>
      </c>
      <c r="S50" s="401" t="s">
        <v>1107</v>
      </c>
      <c r="T50" s="410" t="s">
        <v>1107</v>
      </c>
      <c r="U50" s="407" t="s">
        <v>1107</v>
      </c>
      <c r="V50" s="401" t="s">
        <v>1107</v>
      </c>
      <c r="W50" s="410" t="s">
        <v>1107</v>
      </c>
      <c r="X50" s="2050"/>
      <c r="Y50" s="2032"/>
      <c r="Z50" s="406" t="s">
        <v>1107</v>
      </c>
      <c r="AA50" s="401" t="s">
        <v>1107</v>
      </c>
      <c r="AB50" s="401" t="s">
        <v>1107</v>
      </c>
      <c r="AC50" s="401" t="s">
        <v>1107</v>
      </c>
      <c r="AD50" s="2032"/>
      <c r="AE50" s="2032"/>
      <c r="AF50" s="2032"/>
      <c r="AG50" s="407" t="s">
        <v>1107</v>
      </c>
      <c r="AH50" s="2045"/>
      <c r="AI50" s="2046"/>
      <c r="AJ50" s="2047"/>
      <c r="AK50" s="406" t="s">
        <v>1107</v>
      </c>
      <c r="AL50" s="403"/>
      <c r="AM50" s="406" t="s">
        <v>1107</v>
      </c>
      <c r="AN50" s="403"/>
      <c r="AO50" s="984"/>
      <c r="AP50" s="401" t="s">
        <v>1107</v>
      </c>
      <c r="AQ50" s="401" t="s">
        <v>1107</v>
      </c>
      <c r="AR50" s="401" t="s">
        <v>1107</v>
      </c>
      <c r="AS50" s="401" t="s">
        <v>1107</v>
      </c>
      <c r="AT50" s="410"/>
      <c r="AU50" s="407" t="s">
        <v>1107</v>
      </c>
      <c r="AV50" s="401" t="s">
        <v>1107</v>
      </c>
      <c r="AW50" s="402" t="s">
        <v>1107</v>
      </c>
      <c r="AX50" s="406"/>
      <c r="AY50" s="401"/>
      <c r="AZ50" s="1032"/>
      <c r="BA50" s="1034"/>
      <c r="BB50" s="406"/>
      <c r="BC50" s="401"/>
      <c r="BD50" s="403"/>
      <c r="BE50" s="401" t="s">
        <v>1107</v>
      </c>
      <c r="BF50" s="401" t="s">
        <v>1107</v>
      </c>
      <c r="BG50" s="410" t="s">
        <v>1107</v>
      </c>
      <c r="BH50" s="407"/>
      <c r="BI50" s="403"/>
      <c r="BJ50" s="406" t="s">
        <v>1107</v>
      </c>
      <c r="BK50" s="401" t="s">
        <v>1107</v>
      </c>
      <c r="BL50" s="2032"/>
      <c r="BM50" s="2033"/>
      <c r="BN50" s="2033"/>
      <c r="BO50" s="2033"/>
      <c r="BP50" s="2033"/>
      <c r="BQ50" s="2034"/>
      <c r="BR50" s="406" t="s">
        <v>1107</v>
      </c>
      <c r="BS50" s="401" t="s">
        <v>1107</v>
      </c>
      <c r="BT50" s="401" t="s">
        <v>1107</v>
      </c>
      <c r="BU50" s="410" t="s">
        <v>1107</v>
      </c>
      <c r="BV50" s="407" t="s">
        <v>1107</v>
      </c>
      <c r="BW50" s="401" t="s">
        <v>1107</v>
      </c>
      <c r="BX50" s="401" t="s">
        <v>1107</v>
      </c>
      <c r="BY50" s="410" t="s">
        <v>1107</v>
      </c>
      <c r="BZ50" s="407" t="s">
        <v>1107</v>
      </c>
      <c r="CA50" s="401" t="s">
        <v>1107</v>
      </c>
      <c r="CB50" s="401" t="s">
        <v>1107</v>
      </c>
      <c r="CC50" s="408" t="s">
        <v>1107</v>
      </c>
      <c r="CD50" s="981"/>
      <c r="CE50" s="399"/>
      <c r="CF50" s="399"/>
      <c r="CG50" s="399"/>
      <c r="CH50" s="399"/>
      <c r="CI50" s="399"/>
      <c r="CJ50" s="409"/>
      <c r="CK50" s="400" t="s">
        <v>1107</v>
      </c>
      <c r="CL50" s="403"/>
      <c r="CM50" s="406" t="s">
        <v>1107</v>
      </c>
      <c r="CN50" s="402"/>
      <c r="CO50" s="412" t="s">
        <v>1107</v>
      </c>
      <c r="CP50" s="401" t="s">
        <v>1107</v>
      </c>
      <c r="CQ50" s="401" t="s">
        <v>1107</v>
      </c>
      <c r="CR50" s="411" t="s">
        <v>1107</v>
      </c>
      <c r="CS50" s="412" t="s">
        <v>1107</v>
      </c>
      <c r="CT50" s="401" t="s">
        <v>1107</v>
      </c>
      <c r="CU50" s="401" t="s">
        <v>1107</v>
      </c>
      <c r="CV50" s="411" t="s">
        <v>1107</v>
      </c>
      <c r="CW50" s="412" t="s">
        <v>1107</v>
      </c>
      <c r="CX50" s="401" t="s">
        <v>1107</v>
      </c>
      <c r="CY50" s="401" t="s">
        <v>1107</v>
      </c>
      <c r="CZ50" s="408" t="s">
        <v>1107</v>
      </c>
      <c r="DA50" s="406" t="s">
        <v>1107</v>
      </c>
      <c r="DB50" s="402"/>
      <c r="DC50" s="412" t="s">
        <v>1107</v>
      </c>
      <c r="DD50" s="401" t="s">
        <v>1107</v>
      </c>
      <c r="DE50" s="401" t="s">
        <v>1107</v>
      </c>
      <c r="DF50" s="411" t="s">
        <v>1107</v>
      </c>
      <c r="DG50" s="412" t="s">
        <v>1107</v>
      </c>
      <c r="DH50" s="401" t="s">
        <v>1107</v>
      </c>
      <c r="DI50" s="401" t="s">
        <v>1107</v>
      </c>
      <c r="DJ50" s="411" t="s">
        <v>1107</v>
      </c>
      <c r="DK50" s="412" t="s">
        <v>1107</v>
      </c>
      <c r="DL50" s="401" t="s">
        <v>1107</v>
      </c>
      <c r="DM50" s="401" t="s">
        <v>1107</v>
      </c>
      <c r="DN50" s="411" t="s">
        <v>1107</v>
      </c>
      <c r="DO50" s="412" t="s">
        <v>1107</v>
      </c>
      <c r="DP50" s="401" t="s">
        <v>1107</v>
      </c>
      <c r="DQ50" s="401" t="s">
        <v>1107</v>
      </c>
      <c r="DR50" s="408" t="s">
        <v>1107</v>
      </c>
      <c r="DS50" s="406" t="s">
        <v>1107</v>
      </c>
      <c r="DT50" s="402"/>
      <c r="DU50" s="412" t="s">
        <v>1107</v>
      </c>
      <c r="DV50" s="401" t="s">
        <v>1107</v>
      </c>
      <c r="DW50" s="401" t="s">
        <v>1107</v>
      </c>
      <c r="DX50" s="411" t="s">
        <v>1107</v>
      </c>
      <c r="DY50" s="412" t="s">
        <v>1107</v>
      </c>
      <c r="DZ50" s="401" t="s">
        <v>1107</v>
      </c>
      <c r="EA50" s="401" t="s">
        <v>1107</v>
      </c>
      <c r="EB50" s="411" t="s">
        <v>1107</v>
      </c>
      <c r="EC50" s="412" t="s">
        <v>1107</v>
      </c>
      <c r="ED50" s="401" t="s">
        <v>1107</v>
      </c>
      <c r="EE50" s="401" t="s">
        <v>1107</v>
      </c>
      <c r="EF50" s="411" t="s">
        <v>1107</v>
      </c>
      <c r="EG50" s="412" t="s">
        <v>1107</v>
      </c>
      <c r="EH50" s="401" t="s">
        <v>1107</v>
      </c>
      <c r="EI50" s="401" t="s">
        <v>1107</v>
      </c>
      <c r="EJ50" s="408" t="s">
        <v>1107</v>
      </c>
      <c r="EK50" s="400"/>
      <c r="EL50" s="401"/>
      <c r="EM50" s="401"/>
      <c r="EN50" s="401"/>
      <c r="EO50" s="401"/>
      <c r="EP50" s="401"/>
      <c r="EQ50" s="401"/>
      <c r="ER50" s="401"/>
      <c r="ES50" s="400"/>
      <c r="ET50" s="401"/>
      <c r="EU50" s="401"/>
      <c r="EV50" s="402"/>
      <c r="EW50" s="401"/>
      <c r="EX50" s="401"/>
      <c r="EY50" s="401"/>
      <c r="EZ50" s="401"/>
      <c r="FA50" s="400"/>
      <c r="FB50" s="400"/>
      <c r="FC50" s="401"/>
      <c r="FD50" s="401"/>
      <c r="FE50" s="403"/>
      <c r="FF50" s="254"/>
      <c r="FG50" s="404"/>
      <c r="FH50" s="404"/>
      <c r="FI50" s="404"/>
      <c r="FJ50" s="404"/>
      <c r="FK50" s="404"/>
      <c r="FL50" s="1057"/>
      <c r="FM50" s="669"/>
      <c r="FN50" s="1057"/>
      <c r="FO50" s="669"/>
      <c r="FP50" s="1057"/>
      <c r="FQ50" s="669"/>
      <c r="FR50" s="404"/>
      <c r="FS50" s="404"/>
      <c r="FT50" s="404"/>
      <c r="FU50" s="404"/>
      <c r="FV50" s="404"/>
    </row>
    <row r="51" spans="1:178" ht="15" customHeight="1">
      <c r="A51" s="405">
        <f t="shared" si="0"/>
        <v>24</v>
      </c>
      <c r="B51" s="2048"/>
      <c r="C51" s="2048"/>
      <c r="D51" s="2032"/>
      <c r="E51" s="2052"/>
      <c r="F51" s="2032"/>
      <c r="G51" s="2032"/>
      <c r="H51" s="2049"/>
      <c r="I51" s="2050"/>
      <c r="J51" s="2032"/>
      <c r="K51" s="406" t="s">
        <v>1107</v>
      </c>
      <c r="L51" s="2032"/>
      <c r="M51" s="2032"/>
      <c r="N51" s="2032"/>
      <c r="O51" s="982" t="s">
        <v>1107</v>
      </c>
      <c r="P51" s="407" t="s">
        <v>1107</v>
      </c>
      <c r="Q51" s="401" t="s">
        <v>1107</v>
      </c>
      <c r="R51" s="401" t="s">
        <v>1107</v>
      </c>
      <c r="S51" s="401" t="s">
        <v>1107</v>
      </c>
      <c r="T51" s="410" t="s">
        <v>1107</v>
      </c>
      <c r="U51" s="407" t="s">
        <v>1107</v>
      </c>
      <c r="V51" s="401" t="s">
        <v>1107</v>
      </c>
      <c r="W51" s="410" t="s">
        <v>1107</v>
      </c>
      <c r="X51" s="2050"/>
      <c r="Y51" s="2032"/>
      <c r="Z51" s="406" t="s">
        <v>1107</v>
      </c>
      <c r="AA51" s="401" t="s">
        <v>1107</v>
      </c>
      <c r="AB51" s="401" t="s">
        <v>1107</v>
      </c>
      <c r="AC51" s="401" t="s">
        <v>1107</v>
      </c>
      <c r="AD51" s="2032"/>
      <c r="AE51" s="2032"/>
      <c r="AF51" s="2032"/>
      <c r="AG51" s="407" t="s">
        <v>1107</v>
      </c>
      <c r="AH51" s="2045"/>
      <c r="AI51" s="2046"/>
      <c r="AJ51" s="2047"/>
      <c r="AK51" s="406" t="s">
        <v>1107</v>
      </c>
      <c r="AL51" s="403"/>
      <c r="AM51" s="406" t="s">
        <v>1107</v>
      </c>
      <c r="AN51" s="403"/>
      <c r="AO51" s="984"/>
      <c r="AP51" s="401" t="s">
        <v>1107</v>
      </c>
      <c r="AQ51" s="401" t="s">
        <v>1107</v>
      </c>
      <c r="AR51" s="401" t="s">
        <v>1107</v>
      </c>
      <c r="AS51" s="401" t="s">
        <v>1107</v>
      </c>
      <c r="AT51" s="410"/>
      <c r="AU51" s="407" t="s">
        <v>1107</v>
      </c>
      <c r="AV51" s="401" t="s">
        <v>1107</v>
      </c>
      <c r="AW51" s="402" t="s">
        <v>1107</v>
      </c>
      <c r="AX51" s="406"/>
      <c r="AY51" s="401"/>
      <c r="AZ51" s="1032"/>
      <c r="BA51" s="1034"/>
      <c r="BB51" s="406"/>
      <c r="BC51" s="401"/>
      <c r="BD51" s="403"/>
      <c r="BE51" s="401" t="s">
        <v>1107</v>
      </c>
      <c r="BF51" s="401" t="s">
        <v>1107</v>
      </c>
      <c r="BG51" s="410" t="s">
        <v>1107</v>
      </c>
      <c r="BH51" s="407"/>
      <c r="BI51" s="403"/>
      <c r="BJ51" s="406" t="s">
        <v>1107</v>
      </c>
      <c r="BK51" s="401" t="s">
        <v>1107</v>
      </c>
      <c r="BL51" s="2032"/>
      <c r="BM51" s="2033"/>
      <c r="BN51" s="2033"/>
      <c r="BO51" s="2033"/>
      <c r="BP51" s="2033"/>
      <c r="BQ51" s="2034"/>
      <c r="BR51" s="406" t="s">
        <v>1107</v>
      </c>
      <c r="BS51" s="401" t="s">
        <v>1107</v>
      </c>
      <c r="BT51" s="401" t="s">
        <v>1107</v>
      </c>
      <c r="BU51" s="410" t="s">
        <v>1107</v>
      </c>
      <c r="BV51" s="407" t="s">
        <v>1107</v>
      </c>
      <c r="BW51" s="401" t="s">
        <v>1107</v>
      </c>
      <c r="BX51" s="401" t="s">
        <v>1107</v>
      </c>
      <c r="BY51" s="410" t="s">
        <v>1107</v>
      </c>
      <c r="BZ51" s="407" t="s">
        <v>1107</v>
      </c>
      <c r="CA51" s="401" t="s">
        <v>1107</v>
      </c>
      <c r="CB51" s="401" t="s">
        <v>1107</v>
      </c>
      <c r="CC51" s="408" t="s">
        <v>1107</v>
      </c>
      <c r="CD51" s="981"/>
      <c r="CE51" s="414"/>
      <c r="CF51" s="399"/>
      <c r="CG51" s="399"/>
      <c r="CH51" s="399"/>
      <c r="CI51" s="399"/>
      <c r="CJ51" s="409"/>
      <c r="CK51" s="400" t="s">
        <v>1107</v>
      </c>
      <c r="CL51" s="403"/>
      <c r="CM51" s="406" t="s">
        <v>1107</v>
      </c>
      <c r="CN51" s="402"/>
      <c r="CO51" s="412" t="s">
        <v>1107</v>
      </c>
      <c r="CP51" s="401" t="s">
        <v>1107</v>
      </c>
      <c r="CQ51" s="401" t="s">
        <v>1107</v>
      </c>
      <c r="CR51" s="411" t="s">
        <v>1107</v>
      </c>
      <c r="CS51" s="412" t="s">
        <v>1107</v>
      </c>
      <c r="CT51" s="401" t="s">
        <v>1107</v>
      </c>
      <c r="CU51" s="401" t="s">
        <v>1107</v>
      </c>
      <c r="CV51" s="411" t="s">
        <v>1107</v>
      </c>
      <c r="CW51" s="412" t="s">
        <v>1107</v>
      </c>
      <c r="CX51" s="401" t="s">
        <v>1107</v>
      </c>
      <c r="CY51" s="401" t="s">
        <v>1107</v>
      </c>
      <c r="CZ51" s="408" t="s">
        <v>1107</v>
      </c>
      <c r="DA51" s="406" t="s">
        <v>1107</v>
      </c>
      <c r="DB51" s="402"/>
      <c r="DC51" s="412" t="s">
        <v>1107</v>
      </c>
      <c r="DD51" s="401" t="s">
        <v>1107</v>
      </c>
      <c r="DE51" s="401" t="s">
        <v>1107</v>
      </c>
      <c r="DF51" s="411" t="s">
        <v>1107</v>
      </c>
      <c r="DG51" s="412" t="s">
        <v>1107</v>
      </c>
      <c r="DH51" s="401" t="s">
        <v>1107</v>
      </c>
      <c r="DI51" s="401" t="s">
        <v>1107</v>
      </c>
      <c r="DJ51" s="411" t="s">
        <v>1107</v>
      </c>
      <c r="DK51" s="412" t="s">
        <v>1107</v>
      </c>
      <c r="DL51" s="401" t="s">
        <v>1107</v>
      </c>
      <c r="DM51" s="401" t="s">
        <v>1107</v>
      </c>
      <c r="DN51" s="411" t="s">
        <v>1107</v>
      </c>
      <c r="DO51" s="412" t="s">
        <v>1107</v>
      </c>
      <c r="DP51" s="401" t="s">
        <v>1107</v>
      </c>
      <c r="DQ51" s="401" t="s">
        <v>1107</v>
      </c>
      <c r="DR51" s="408" t="s">
        <v>1107</v>
      </c>
      <c r="DS51" s="406" t="s">
        <v>1107</v>
      </c>
      <c r="DT51" s="402"/>
      <c r="DU51" s="412" t="s">
        <v>1107</v>
      </c>
      <c r="DV51" s="401" t="s">
        <v>1107</v>
      </c>
      <c r="DW51" s="401" t="s">
        <v>1107</v>
      </c>
      <c r="DX51" s="411" t="s">
        <v>1107</v>
      </c>
      <c r="DY51" s="412" t="s">
        <v>1107</v>
      </c>
      <c r="DZ51" s="401" t="s">
        <v>1107</v>
      </c>
      <c r="EA51" s="401" t="s">
        <v>1107</v>
      </c>
      <c r="EB51" s="411" t="s">
        <v>1107</v>
      </c>
      <c r="EC51" s="412" t="s">
        <v>1107</v>
      </c>
      <c r="ED51" s="401" t="s">
        <v>1107</v>
      </c>
      <c r="EE51" s="401" t="s">
        <v>1107</v>
      </c>
      <c r="EF51" s="411" t="s">
        <v>1107</v>
      </c>
      <c r="EG51" s="412" t="s">
        <v>1107</v>
      </c>
      <c r="EH51" s="401" t="s">
        <v>1107</v>
      </c>
      <c r="EI51" s="401" t="s">
        <v>1107</v>
      </c>
      <c r="EJ51" s="408" t="s">
        <v>1107</v>
      </c>
      <c r="EK51" s="400"/>
      <c r="EL51" s="401"/>
      <c r="EM51" s="401"/>
      <c r="EN51" s="401"/>
      <c r="EO51" s="401"/>
      <c r="EP51" s="401"/>
      <c r="EQ51" s="401"/>
      <c r="ER51" s="401"/>
      <c r="ES51" s="400"/>
      <c r="ET51" s="401"/>
      <c r="EU51" s="401"/>
      <c r="EV51" s="402"/>
      <c r="EW51" s="401"/>
      <c r="EX51" s="401"/>
      <c r="EY51" s="401"/>
      <c r="EZ51" s="401"/>
      <c r="FA51" s="400"/>
      <c r="FB51" s="400"/>
      <c r="FC51" s="401"/>
      <c r="FD51" s="401"/>
      <c r="FE51" s="403"/>
      <c r="FF51" s="254"/>
      <c r="FG51" s="404"/>
      <c r="FH51" s="404"/>
      <c r="FI51" s="404"/>
      <c r="FJ51" s="404"/>
      <c r="FK51" s="404"/>
      <c r="FL51" s="1057"/>
      <c r="FM51" s="669"/>
      <c r="FN51" s="1057"/>
      <c r="FO51" s="669"/>
      <c r="FP51" s="1057"/>
      <c r="FQ51" s="669"/>
      <c r="FR51" s="404"/>
      <c r="FS51" s="404"/>
      <c r="FT51" s="404"/>
      <c r="FU51" s="404"/>
      <c r="FV51" s="404"/>
    </row>
    <row r="52" spans="1:178" ht="15" customHeight="1">
      <c r="A52" s="405">
        <f t="shared" si="0"/>
        <v>25</v>
      </c>
      <c r="B52" s="2048"/>
      <c r="C52" s="2048"/>
      <c r="D52" s="2032"/>
      <c r="E52" s="2052"/>
      <c r="F52" s="2032"/>
      <c r="G52" s="2032"/>
      <c r="H52" s="2049"/>
      <c r="I52" s="2050"/>
      <c r="J52" s="2032"/>
      <c r="K52" s="406" t="s">
        <v>1107</v>
      </c>
      <c r="L52" s="2032"/>
      <c r="M52" s="2032"/>
      <c r="N52" s="2032"/>
      <c r="O52" s="982" t="s">
        <v>1107</v>
      </c>
      <c r="P52" s="407" t="s">
        <v>1107</v>
      </c>
      <c r="Q52" s="401" t="s">
        <v>1107</v>
      </c>
      <c r="R52" s="401" t="s">
        <v>1107</v>
      </c>
      <c r="S52" s="401" t="s">
        <v>1107</v>
      </c>
      <c r="T52" s="410" t="s">
        <v>1107</v>
      </c>
      <c r="U52" s="407" t="s">
        <v>1107</v>
      </c>
      <c r="V52" s="401" t="s">
        <v>1107</v>
      </c>
      <c r="W52" s="410" t="s">
        <v>1107</v>
      </c>
      <c r="X52" s="2050"/>
      <c r="Y52" s="2032"/>
      <c r="Z52" s="406" t="s">
        <v>1107</v>
      </c>
      <c r="AA52" s="401" t="s">
        <v>1107</v>
      </c>
      <c r="AB52" s="401" t="s">
        <v>1107</v>
      </c>
      <c r="AC52" s="401" t="s">
        <v>1107</v>
      </c>
      <c r="AD52" s="2032"/>
      <c r="AE52" s="2032"/>
      <c r="AF52" s="2032"/>
      <c r="AG52" s="407" t="s">
        <v>1107</v>
      </c>
      <c r="AH52" s="2045"/>
      <c r="AI52" s="2046"/>
      <c r="AJ52" s="2047"/>
      <c r="AK52" s="406" t="s">
        <v>1107</v>
      </c>
      <c r="AL52" s="403"/>
      <c r="AM52" s="406" t="s">
        <v>1107</v>
      </c>
      <c r="AN52" s="403"/>
      <c r="AO52" s="984"/>
      <c r="AP52" s="401" t="s">
        <v>1107</v>
      </c>
      <c r="AQ52" s="401" t="s">
        <v>1107</v>
      </c>
      <c r="AR52" s="401" t="s">
        <v>1107</v>
      </c>
      <c r="AS52" s="401" t="s">
        <v>1107</v>
      </c>
      <c r="AT52" s="410"/>
      <c r="AU52" s="407" t="s">
        <v>1107</v>
      </c>
      <c r="AV52" s="401" t="s">
        <v>1107</v>
      </c>
      <c r="AW52" s="402" t="s">
        <v>1107</v>
      </c>
      <c r="AX52" s="406"/>
      <c r="AY52" s="401"/>
      <c r="AZ52" s="1032"/>
      <c r="BA52" s="1034"/>
      <c r="BB52" s="406"/>
      <c r="BC52" s="401"/>
      <c r="BD52" s="403"/>
      <c r="BE52" s="401" t="s">
        <v>1107</v>
      </c>
      <c r="BF52" s="401" t="s">
        <v>1107</v>
      </c>
      <c r="BG52" s="410" t="s">
        <v>1107</v>
      </c>
      <c r="BH52" s="407"/>
      <c r="BI52" s="403"/>
      <c r="BJ52" s="406" t="s">
        <v>1107</v>
      </c>
      <c r="BK52" s="401" t="s">
        <v>1107</v>
      </c>
      <c r="BL52" s="2032"/>
      <c r="BM52" s="2033"/>
      <c r="BN52" s="2033"/>
      <c r="BO52" s="2033"/>
      <c r="BP52" s="2033"/>
      <c r="BQ52" s="2034"/>
      <c r="BR52" s="406" t="s">
        <v>1107</v>
      </c>
      <c r="BS52" s="401" t="s">
        <v>1107</v>
      </c>
      <c r="BT52" s="401" t="s">
        <v>1107</v>
      </c>
      <c r="BU52" s="410" t="s">
        <v>1107</v>
      </c>
      <c r="BV52" s="407" t="s">
        <v>1107</v>
      </c>
      <c r="BW52" s="401" t="s">
        <v>1107</v>
      </c>
      <c r="BX52" s="401" t="s">
        <v>1107</v>
      </c>
      <c r="BY52" s="410" t="s">
        <v>1107</v>
      </c>
      <c r="BZ52" s="407" t="s">
        <v>1107</v>
      </c>
      <c r="CA52" s="401" t="s">
        <v>1107</v>
      </c>
      <c r="CB52" s="401" t="s">
        <v>1107</v>
      </c>
      <c r="CC52" s="408" t="s">
        <v>1107</v>
      </c>
      <c r="CD52" s="981"/>
      <c r="CE52" s="399"/>
      <c r="CF52" s="399"/>
      <c r="CG52" s="399"/>
      <c r="CH52" s="399"/>
      <c r="CI52" s="399"/>
      <c r="CJ52" s="409"/>
      <c r="CK52" s="400" t="s">
        <v>1107</v>
      </c>
      <c r="CL52" s="403"/>
      <c r="CM52" s="406" t="s">
        <v>1107</v>
      </c>
      <c r="CN52" s="402"/>
      <c r="CO52" s="412" t="s">
        <v>1107</v>
      </c>
      <c r="CP52" s="401" t="s">
        <v>1107</v>
      </c>
      <c r="CQ52" s="401" t="s">
        <v>1107</v>
      </c>
      <c r="CR52" s="411" t="s">
        <v>1107</v>
      </c>
      <c r="CS52" s="412" t="s">
        <v>1107</v>
      </c>
      <c r="CT52" s="401" t="s">
        <v>1107</v>
      </c>
      <c r="CU52" s="401" t="s">
        <v>1107</v>
      </c>
      <c r="CV52" s="411" t="s">
        <v>1107</v>
      </c>
      <c r="CW52" s="412" t="s">
        <v>1107</v>
      </c>
      <c r="CX52" s="401" t="s">
        <v>1107</v>
      </c>
      <c r="CY52" s="401" t="s">
        <v>1107</v>
      </c>
      <c r="CZ52" s="408" t="s">
        <v>1107</v>
      </c>
      <c r="DA52" s="406" t="s">
        <v>1107</v>
      </c>
      <c r="DB52" s="402"/>
      <c r="DC52" s="412" t="s">
        <v>1107</v>
      </c>
      <c r="DD52" s="401" t="s">
        <v>1107</v>
      </c>
      <c r="DE52" s="401" t="s">
        <v>1107</v>
      </c>
      <c r="DF52" s="411" t="s">
        <v>1107</v>
      </c>
      <c r="DG52" s="412" t="s">
        <v>1107</v>
      </c>
      <c r="DH52" s="401" t="s">
        <v>1107</v>
      </c>
      <c r="DI52" s="401" t="s">
        <v>1107</v>
      </c>
      <c r="DJ52" s="411" t="s">
        <v>1107</v>
      </c>
      <c r="DK52" s="412" t="s">
        <v>1107</v>
      </c>
      <c r="DL52" s="401" t="s">
        <v>1107</v>
      </c>
      <c r="DM52" s="401" t="s">
        <v>1107</v>
      </c>
      <c r="DN52" s="411" t="s">
        <v>1107</v>
      </c>
      <c r="DO52" s="412" t="s">
        <v>1107</v>
      </c>
      <c r="DP52" s="401" t="s">
        <v>1107</v>
      </c>
      <c r="DQ52" s="401" t="s">
        <v>1107</v>
      </c>
      <c r="DR52" s="408" t="s">
        <v>1107</v>
      </c>
      <c r="DS52" s="406" t="s">
        <v>1107</v>
      </c>
      <c r="DT52" s="402"/>
      <c r="DU52" s="412" t="s">
        <v>1107</v>
      </c>
      <c r="DV52" s="401" t="s">
        <v>1107</v>
      </c>
      <c r="DW52" s="401" t="s">
        <v>1107</v>
      </c>
      <c r="DX52" s="411" t="s">
        <v>1107</v>
      </c>
      <c r="DY52" s="412" t="s">
        <v>1107</v>
      </c>
      <c r="DZ52" s="401" t="s">
        <v>1107</v>
      </c>
      <c r="EA52" s="401" t="s">
        <v>1107</v>
      </c>
      <c r="EB52" s="411" t="s">
        <v>1107</v>
      </c>
      <c r="EC52" s="412" t="s">
        <v>1107</v>
      </c>
      <c r="ED52" s="401" t="s">
        <v>1107</v>
      </c>
      <c r="EE52" s="401" t="s">
        <v>1107</v>
      </c>
      <c r="EF52" s="411" t="s">
        <v>1107</v>
      </c>
      <c r="EG52" s="412" t="s">
        <v>1107</v>
      </c>
      <c r="EH52" s="401" t="s">
        <v>1107</v>
      </c>
      <c r="EI52" s="401" t="s">
        <v>1107</v>
      </c>
      <c r="EJ52" s="408" t="s">
        <v>1107</v>
      </c>
      <c r="EK52" s="400"/>
      <c r="EL52" s="401"/>
      <c r="EM52" s="401"/>
      <c r="EN52" s="401"/>
      <c r="EO52" s="401"/>
      <c r="EP52" s="401"/>
      <c r="EQ52" s="401"/>
      <c r="ER52" s="401"/>
      <c r="ES52" s="400"/>
      <c r="ET52" s="401"/>
      <c r="EU52" s="401"/>
      <c r="EV52" s="402"/>
      <c r="EW52" s="401"/>
      <c r="EX52" s="401"/>
      <c r="EY52" s="401"/>
      <c r="EZ52" s="401"/>
      <c r="FA52" s="400"/>
      <c r="FB52" s="400"/>
      <c r="FC52" s="401"/>
      <c r="FD52" s="401"/>
      <c r="FE52" s="403"/>
      <c r="FF52" s="254"/>
      <c r="FG52" s="404"/>
      <c r="FH52" s="404"/>
      <c r="FI52" s="404"/>
      <c r="FJ52" s="404"/>
      <c r="FK52" s="404"/>
      <c r="FL52" s="1057"/>
      <c r="FM52" s="669"/>
      <c r="FN52" s="1057"/>
      <c r="FO52" s="669"/>
      <c r="FP52" s="1057"/>
      <c r="FQ52" s="669"/>
      <c r="FR52" s="404"/>
      <c r="FS52" s="404"/>
      <c r="FT52" s="404"/>
      <c r="FU52" s="404"/>
      <c r="FV52" s="404"/>
    </row>
    <row r="53" spans="1:178" ht="15" customHeight="1">
      <c r="A53" s="405">
        <f t="shared" si="0"/>
        <v>26</v>
      </c>
      <c r="B53" s="2048"/>
      <c r="C53" s="2048"/>
      <c r="D53" s="2032"/>
      <c r="E53" s="2052"/>
      <c r="F53" s="2032"/>
      <c r="G53" s="2032"/>
      <c r="H53" s="2049"/>
      <c r="I53" s="2050"/>
      <c r="J53" s="2032"/>
      <c r="K53" s="406" t="s">
        <v>1107</v>
      </c>
      <c r="L53" s="2032"/>
      <c r="M53" s="2032"/>
      <c r="N53" s="2032"/>
      <c r="O53" s="982" t="s">
        <v>1107</v>
      </c>
      <c r="P53" s="407" t="s">
        <v>1107</v>
      </c>
      <c r="Q53" s="401" t="s">
        <v>1107</v>
      </c>
      <c r="R53" s="401" t="s">
        <v>1107</v>
      </c>
      <c r="S53" s="401" t="s">
        <v>1107</v>
      </c>
      <c r="T53" s="410" t="s">
        <v>1107</v>
      </c>
      <c r="U53" s="407" t="s">
        <v>1107</v>
      </c>
      <c r="V53" s="401" t="s">
        <v>1107</v>
      </c>
      <c r="W53" s="410" t="s">
        <v>1107</v>
      </c>
      <c r="X53" s="2050"/>
      <c r="Y53" s="2051"/>
      <c r="Z53" s="407" t="s">
        <v>1107</v>
      </c>
      <c r="AA53" s="401" t="s">
        <v>1107</v>
      </c>
      <c r="AB53" s="401" t="s">
        <v>1107</v>
      </c>
      <c r="AC53" s="401" t="s">
        <v>1107</v>
      </c>
      <c r="AD53" s="2032"/>
      <c r="AE53" s="2032"/>
      <c r="AF53" s="2032"/>
      <c r="AG53" s="407" t="s">
        <v>1107</v>
      </c>
      <c r="AH53" s="2045"/>
      <c r="AI53" s="2046"/>
      <c r="AJ53" s="2047"/>
      <c r="AK53" s="406" t="s">
        <v>1107</v>
      </c>
      <c r="AL53" s="403"/>
      <c r="AM53" s="406" t="s">
        <v>1107</v>
      </c>
      <c r="AN53" s="403"/>
      <c r="AO53" s="984"/>
      <c r="AP53" s="401" t="s">
        <v>1107</v>
      </c>
      <c r="AQ53" s="401" t="s">
        <v>1107</v>
      </c>
      <c r="AR53" s="401" t="s">
        <v>1107</v>
      </c>
      <c r="AS53" s="401" t="s">
        <v>1107</v>
      </c>
      <c r="AT53" s="410"/>
      <c r="AU53" s="407" t="s">
        <v>1107</v>
      </c>
      <c r="AV53" s="401" t="s">
        <v>1107</v>
      </c>
      <c r="AW53" s="402" t="s">
        <v>1107</v>
      </c>
      <c r="AX53" s="406"/>
      <c r="AY53" s="401"/>
      <c r="AZ53" s="1032"/>
      <c r="BA53" s="1034"/>
      <c r="BB53" s="406"/>
      <c r="BC53" s="401"/>
      <c r="BD53" s="403"/>
      <c r="BE53" s="401" t="s">
        <v>1107</v>
      </c>
      <c r="BF53" s="401" t="s">
        <v>1107</v>
      </c>
      <c r="BG53" s="410" t="s">
        <v>1107</v>
      </c>
      <c r="BH53" s="407"/>
      <c r="BI53" s="403"/>
      <c r="BJ53" s="406" t="s">
        <v>1107</v>
      </c>
      <c r="BK53" s="401" t="s">
        <v>1107</v>
      </c>
      <c r="BL53" s="2032"/>
      <c r="BM53" s="2033"/>
      <c r="BN53" s="2033"/>
      <c r="BO53" s="2033"/>
      <c r="BP53" s="2033"/>
      <c r="BQ53" s="2034"/>
      <c r="BR53" s="406" t="s">
        <v>1107</v>
      </c>
      <c r="BS53" s="401" t="s">
        <v>1107</v>
      </c>
      <c r="BT53" s="401" t="s">
        <v>1107</v>
      </c>
      <c r="BU53" s="410" t="s">
        <v>1107</v>
      </c>
      <c r="BV53" s="407" t="s">
        <v>1107</v>
      </c>
      <c r="BW53" s="401" t="s">
        <v>1107</v>
      </c>
      <c r="BX53" s="401" t="s">
        <v>1107</v>
      </c>
      <c r="BY53" s="410" t="s">
        <v>1107</v>
      </c>
      <c r="BZ53" s="407" t="s">
        <v>1107</v>
      </c>
      <c r="CA53" s="401" t="s">
        <v>1107</v>
      </c>
      <c r="CB53" s="401" t="s">
        <v>1107</v>
      </c>
      <c r="CC53" s="408" t="s">
        <v>1107</v>
      </c>
      <c r="CD53" s="981"/>
      <c r="CE53" s="399"/>
      <c r="CF53" s="399"/>
      <c r="CG53" s="399"/>
      <c r="CH53" s="399"/>
      <c r="CI53" s="399"/>
      <c r="CJ53" s="409"/>
      <c r="CK53" s="400" t="s">
        <v>1107</v>
      </c>
      <c r="CL53" s="403"/>
      <c r="CM53" s="406" t="s">
        <v>1107</v>
      </c>
      <c r="CN53" s="402"/>
      <c r="CO53" s="412" t="s">
        <v>1107</v>
      </c>
      <c r="CP53" s="401" t="s">
        <v>1107</v>
      </c>
      <c r="CQ53" s="401" t="s">
        <v>1107</v>
      </c>
      <c r="CR53" s="411" t="s">
        <v>1107</v>
      </c>
      <c r="CS53" s="412" t="s">
        <v>1107</v>
      </c>
      <c r="CT53" s="401" t="s">
        <v>1107</v>
      </c>
      <c r="CU53" s="401" t="s">
        <v>1107</v>
      </c>
      <c r="CV53" s="411" t="s">
        <v>1107</v>
      </c>
      <c r="CW53" s="412" t="s">
        <v>1107</v>
      </c>
      <c r="CX53" s="401" t="s">
        <v>1107</v>
      </c>
      <c r="CY53" s="401" t="s">
        <v>1107</v>
      </c>
      <c r="CZ53" s="408" t="s">
        <v>1107</v>
      </c>
      <c r="DA53" s="406" t="s">
        <v>1107</v>
      </c>
      <c r="DB53" s="402"/>
      <c r="DC53" s="412" t="s">
        <v>1107</v>
      </c>
      <c r="DD53" s="401" t="s">
        <v>1107</v>
      </c>
      <c r="DE53" s="401" t="s">
        <v>1107</v>
      </c>
      <c r="DF53" s="411" t="s">
        <v>1107</v>
      </c>
      <c r="DG53" s="412" t="s">
        <v>1107</v>
      </c>
      <c r="DH53" s="401" t="s">
        <v>1107</v>
      </c>
      <c r="DI53" s="401" t="s">
        <v>1107</v>
      </c>
      <c r="DJ53" s="411" t="s">
        <v>1107</v>
      </c>
      <c r="DK53" s="412" t="s">
        <v>1107</v>
      </c>
      <c r="DL53" s="401" t="s">
        <v>1107</v>
      </c>
      <c r="DM53" s="401" t="s">
        <v>1107</v>
      </c>
      <c r="DN53" s="411" t="s">
        <v>1107</v>
      </c>
      <c r="DO53" s="412" t="s">
        <v>1107</v>
      </c>
      <c r="DP53" s="401" t="s">
        <v>1107</v>
      </c>
      <c r="DQ53" s="401" t="s">
        <v>1107</v>
      </c>
      <c r="DR53" s="408" t="s">
        <v>1107</v>
      </c>
      <c r="DS53" s="406" t="s">
        <v>1107</v>
      </c>
      <c r="DT53" s="402"/>
      <c r="DU53" s="412" t="s">
        <v>1107</v>
      </c>
      <c r="DV53" s="401" t="s">
        <v>1107</v>
      </c>
      <c r="DW53" s="401" t="s">
        <v>1107</v>
      </c>
      <c r="DX53" s="411" t="s">
        <v>1107</v>
      </c>
      <c r="DY53" s="412" t="s">
        <v>1107</v>
      </c>
      <c r="DZ53" s="401" t="s">
        <v>1107</v>
      </c>
      <c r="EA53" s="401" t="s">
        <v>1107</v>
      </c>
      <c r="EB53" s="411" t="s">
        <v>1107</v>
      </c>
      <c r="EC53" s="412" t="s">
        <v>1107</v>
      </c>
      <c r="ED53" s="401" t="s">
        <v>1107</v>
      </c>
      <c r="EE53" s="401" t="s">
        <v>1107</v>
      </c>
      <c r="EF53" s="411" t="s">
        <v>1107</v>
      </c>
      <c r="EG53" s="412" t="s">
        <v>1107</v>
      </c>
      <c r="EH53" s="401" t="s">
        <v>1107</v>
      </c>
      <c r="EI53" s="401" t="s">
        <v>1107</v>
      </c>
      <c r="EJ53" s="408" t="s">
        <v>1107</v>
      </c>
      <c r="EK53" s="400"/>
      <c r="EL53" s="401"/>
      <c r="EM53" s="401"/>
      <c r="EN53" s="401"/>
      <c r="EO53" s="401"/>
      <c r="EP53" s="401"/>
      <c r="EQ53" s="401"/>
      <c r="ER53" s="401"/>
      <c r="ES53" s="400"/>
      <c r="ET53" s="401"/>
      <c r="EU53" s="401"/>
      <c r="EV53" s="402"/>
      <c r="EW53" s="401"/>
      <c r="EX53" s="401"/>
      <c r="EY53" s="401"/>
      <c r="EZ53" s="401"/>
      <c r="FA53" s="400"/>
      <c r="FB53" s="400"/>
      <c r="FC53" s="401"/>
      <c r="FD53" s="401"/>
      <c r="FE53" s="403"/>
      <c r="FF53" s="254"/>
      <c r="FG53" s="404"/>
      <c r="FH53" s="404"/>
      <c r="FI53" s="404"/>
      <c r="FJ53" s="404"/>
      <c r="FK53" s="404"/>
      <c r="FL53" s="1057"/>
      <c r="FM53" s="669"/>
      <c r="FN53" s="1057"/>
      <c r="FO53" s="669"/>
      <c r="FP53" s="1057"/>
      <c r="FQ53" s="669"/>
      <c r="FR53" s="404"/>
      <c r="FS53" s="404"/>
      <c r="FT53" s="404"/>
      <c r="FU53" s="404"/>
      <c r="FV53" s="404"/>
    </row>
    <row r="54" spans="1:178" ht="15" customHeight="1">
      <c r="A54" s="405">
        <f t="shared" si="0"/>
        <v>27</v>
      </c>
      <c r="B54" s="2048"/>
      <c r="C54" s="2048"/>
      <c r="D54" s="2032"/>
      <c r="E54" s="2052"/>
      <c r="F54" s="2032"/>
      <c r="G54" s="2032"/>
      <c r="H54" s="2049"/>
      <c r="I54" s="2050"/>
      <c r="J54" s="2032"/>
      <c r="K54" s="406" t="s">
        <v>1107</v>
      </c>
      <c r="L54" s="2032"/>
      <c r="M54" s="2032"/>
      <c r="N54" s="2032"/>
      <c r="O54" s="982" t="s">
        <v>1107</v>
      </c>
      <c r="P54" s="407" t="s">
        <v>1107</v>
      </c>
      <c r="Q54" s="401" t="s">
        <v>1107</v>
      </c>
      <c r="R54" s="401" t="s">
        <v>1107</v>
      </c>
      <c r="S54" s="401" t="s">
        <v>1107</v>
      </c>
      <c r="T54" s="410" t="s">
        <v>1107</v>
      </c>
      <c r="U54" s="407" t="s">
        <v>1107</v>
      </c>
      <c r="V54" s="401" t="s">
        <v>1107</v>
      </c>
      <c r="W54" s="410" t="s">
        <v>1107</v>
      </c>
      <c r="X54" s="2050"/>
      <c r="Y54" s="2051"/>
      <c r="Z54" s="407" t="s">
        <v>1107</v>
      </c>
      <c r="AA54" s="401" t="s">
        <v>1107</v>
      </c>
      <c r="AB54" s="401" t="s">
        <v>1107</v>
      </c>
      <c r="AC54" s="401" t="s">
        <v>1107</v>
      </c>
      <c r="AD54" s="2032"/>
      <c r="AE54" s="2032"/>
      <c r="AF54" s="2032"/>
      <c r="AG54" s="407" t="s">
        <v>1107</v>
      </c>
      <c r="AH54" s="2045"/>
      <c r="AI54" s="2046"/>
      <c r="AJ54" s="2047"/>
      <c r="AK54" s="406" t="s">
        <v>1107</v>
      </c>
      <c r="AL54" s="403"/>
      <c r="AM54" s="406" t="s">
        <v>1107</v>
      </c>
      <c r="AN54" s="403"/>
      <c r="AO54" s="984"/>
      <c r="AP54" s="401" t="s">
        <v>1107</v>
      </c>
      <c r="AQ54" s="401" t="s">
        <v>1107</v>
      </c>
      <c r="AR54" s="401" t="s">
        <v>1107</v>
      </c>
      <c r="AS54" s="401" t="s">
        <v>1107</v>
      </c>
      <c r="AT54" s="410"/>
      <c r="AU54" s="407" t="s">
        <v>1107</v>
      </c>
      <c r="AV54" s="401" t="s">
        <v>1107</v>
      </c>
      <c r="AW54" s="402" t="s">
        <v>1107</v>
      </c>
      <c r="AX54" s="406"/>
      <c r="AY54" s="401"/>
      <c r="AZ54" s="1032"/>
      <c r="BA54" s="1034"/>
      <c r="BB54" s="406"/>
      <c r="BC54" s="401"/>
      <c r="BD54" s="403"/>
      <c r="BE54" s="401" t="s">
        <v>1107</v>
      </c>
      <c r="BF54" s="401" t="s">
        <v>1107</v>
      </c>
      <c r="BG54" s="410" t="s">
        <v>1107</v>
      </c>
      <c r="BH54" s="407"/>
      <c r="BI54" s="403"/>
      <c r="BJ54" s="406" t="s">
        <v>1107</v>
      </c>
      <c r="BK54" s="401" t="s">
        <v>1107</v>
      </c>
      <c r="BL54" s="2032"/>
      <c r="BM54" s="2033"/>
      <c r="BN54" s="2033"/>
      <c r="BO54" s="2033"/>
      <c r="BP54" s="2033"/>
      <c r="BQ54" s="2034"/>
      <c r="BR54" s="406" t="s">
        <v>1107</v>
      </c>
      <c r="BS54" s="401" t="s">
        <v>1107</v>
      </c>
      <c r="BT54" s="401" t="s">
        <v>1107</v>
      </c>
      <c r="BU54" s="410" t="s">
        <v>1107</v>
      </c>
      <c r="BV54" s="407" t="s">
        <v>1107</v>
      </c>
      <c r="BW54" s="401" t="s">
        <v>1107</v>
      </c>
      <c r="BX54" s="401" t="s">
        <v>1107</v>
      </c>
      <c r="BY54" s="410" t="s">
        <v>1107</v>
      </c>
      <c r="BZ54" s="407" t="s">
        <v>1107</v>
      </c>
      <c r="CA54" s="401" t="s">
        <v>1107</v>
      </c>
      <c r="CB54" s="401" t="s">
        <v>1107</v>
      </c>
      <c r="CC54" s="408" t="s">
        <v>1107</v>
      </c>
      <c r="CD54" s="981"/>
      <c r="CE54" s="414"/>
      <c r="CF54" s="399"/>
      <c r="CG54" s="399"/>
      <c r="CH54" s="399"/>
      <c r="CI54" s="399"/>
      <c r="CJ54" s="409"/>
      <c r="CK54" s="400" t="s">
        <v>1107</v>
      </c>
      <c r="CL54" s="403"/>
      <c r="CM54" s="406" t="s">
        <v>1107</v>
      </c>
      <c r="CN54" s="402"/>
      <c r="CO54" s="412" t="s">
        <v>1107</v>
      </c>
      <c r="CP54" s="401" t="s">
        <v>1107</v>
      </c>
      <c r="CQ54" s="401" t="s">
        <v>1107</v>
      </c>
      <c r="CR54" s="411" t="s">
        <v>1107</v>
      </c>
      <c r="CS54" s="412" t="s">
        <v>1107</v>
      </c>
      <c r="CT54" s="401" t="s">
        <v>1107</v>
      </c>
      <c r="CU54" s="401" t="s">
        <v>1107</v>
      </c>
      <c r="CV54" s="411" t="s">
        <v>1107</v>
      </c>
      <c r="CW54" s="412" t="s">
        <v>1107</v>
      </c>
      <c r="CX54" s="401" t="s">
        <v>1107</v>
      </c>
      <c r="CY54" s="401" t="s">
        <v>1107</v>
      </c>
      <c r="CZ54" s="408" t="s">
        <v>1107</v>
      </c>
      <c r="DA54" s="406" t="s">
        <v>1107</v>
      </c>
      <c r="DB54" s="402"/>
      <c r="DC54" s="412" t="s">
        <v>1107</v>
      </c>
      <c r="DD54" s="401" t="s">
        <v>1107</v>
      </c>
      <c r="DE54" s="401" t="s">
        <v>1107</v>
      </c>
      <c r="DF54" s="411" t="s">
        <v>1107</v>
      </c>
      <c r="DG54" s="412" t="s">
        <v>1107</v>
      </c>
      <c r="DH54" s="401" t="s">
        <v>1107</v>
      </c>
      <c r="DI54" s="401" t="s">
        <v>1107</v>
      </c>
      <c r="DJ54" s="411" t="s">
        <v>1107</v>
      </c>
      <c r="DK54" s="412" t="s">
        <v>1107</v>
      </c>
      <c r="DL54" s="401" t="s">
        <v>1107</v>
      </c>
      <c r="DM54" s="401" t="s">
        <v>1107</v>
      </c>
      <c r="DN54" s="411" t="s">
        <v>1107</v>
      </c>
      <c r="DO54" s="412" t="s">
        <v>1107</v>
      </c>
      <c r="DP54" s="401" t="s">
        <v>1107</v>
      </c>
      <c r="DQ54" s="401" t="s">
        <v>1107</v>
      </c>
      <c r="DR54" s="408" t="s">
        <v>1107</v>
      </c>
      <c r="DS54" s="406" t="s">
        <v>1107</v>
      </c>
      <c r="DT54" s="402"/>
      <c r="DU54" s="412" t="s">
        <v>1107</v>
      </c>
      <c r="DV54" s="401" t="s">
        <v>1107</v>
      </c>
      <c r="DW54" s="401" t="s">
        <v>1107</v>
      </c>
      <c r="DX54" s="411" t="s">
        <v>1107</v>
      </c>
      <c r="DY54" s="412" t="s">
        <v>1107</v>
      </c>
      <c r="DZ54" s="401" t="s">
        <v>1107</v>
      </c>
      <c r="EA54" s="401" t="s">
        <v>1107</v>
      </c>
      <c r="EB54" s="411" t="s">
        <v>1107</v>
      </c>
      <c r="EC54" s="412" t="s">
        <v>1107</v>
      </c>
      <c r="ED54" s="401" t="s">
        <v>1107</v>
      </c>
      <c r="EE54" s="401" t="s">
        <v>1107</v>
      </c>
      <c r="EF54" s="411" t="s">
        <v>1107</v>
      </c>
      <c r="EG54" s="412" t="s">
        <v>1107</v>
      </c>
      <c r="EH54" s="401" t="s">
        <v>1107</v>
      </c>
      <c r="EI54" s="401" t="s">
        <v>1107</v>
      </c>
      <c r="EJ54" s="408" t="s">
        <v>1107</v>
      </c>
      <c r="EK54" s="400"/>
      <c r="EL54" s="401"/>
      <c r="EM54" s="401"/>
      <c r="EN54" s="401"/>
      <c r="EO54" s="401"/>
      <c r="EP54" s="401"/>
      <c r="EQ54" s="401"/>
      <c r="ER54" s="401"/>
      <c r="ES54" s="400"/>
      <c r="ET54" s="401"/>
      <c r="EU54" s="401"/>
      <c r="EV54" s="402"/>
      <c r="EW54" s="401"/>
      <c r="EX54" s="401"/>
      <c r="EY54" s="401"/>
      <c r="EZ54" s="401"/>
      <c r="FA54" s="400"/>
      <c r="FB54" s="400"/>
      <c r="FC54" s="401"/>
      <c r="FD54" s="401"/>
      <c r="FE54" s="403"/>
      <c r="FF54" s="254"/>
      <c r="FG54" s="404"/>
      <c r="FH54" s="404"/>
      <c r="FI54" s="404"/>
      <c r="FJ54" s="404"/>
      <c r="FK54" s="404"/>
      <c r="FL54" s="1057"/>
      <c r="FM54" s="669"/>
      <c r="FN54" s="1057"/>
      <c r="FO54" s="669"/>
      <c r="FP54" s="1057"/>
      <c r="FQ54" s="669"/>
      <c r="FR54" s="404"/>
      <c r="FS54" s="404"/>
      <c r="FT54" s="404"/>
      <c r="FU54" s="404"/>
      <c r="FV54" s="404"/>
    </row>
    <row r="55" spans="1:178" ht="15" customHeight="1">
      <c r="A55" s="405">
        <f t="shared" si="0"/>
        <v>28</v>
      </c>
      <c r="B55" s="2048"/>
      <c r="C55" s="2048"/>
      <c r="D55" s="2032"/>
      <c r="E55" s="2052"/>
      <c r="F55" s="2032"/>
      <c r="G55" s="2032"/>
      <c r="H55" s="2049"/>
      <c r="I55" s="2050"/>
      <c r="J55" s="2032"/>
      <c r="K55" s="406" t="s">
        <v>1107</v>
      </c>
      <c r="L55" s="2032"/>
      <c r="M55" s="2032"/>
      <c r="N55" s="2032"/>
      <c r="O55" s="982" t="s">
        <v>1107</v>
      </c>
      <c r="P55" s="407" t="s">
        <v>1107</v>
      </c>
      <c r="Q55" s="401" t="s">
        <v>1107</v>
      </c>
      <c r="R55" s="401" t="s">
        <v>1107</v>
      </c>
      <c r="S55" s="401" t="s">
        <v>1107</v>
      </c>
      <c r="T55" s="410" t="s">
        <v>1107</v>
      </c>
      <c r="U55" s="407" t="s">
        <v>1107</v>
      </c>
      <c r="V55" s="401" t="s">
        <v>1107</v>
      </c>
      <c r="W55" s="410" t="s">
        <v>1107</v>
      </c>
      <c r="X55" s="2050"/>
      <c r="Y55" s="2051"/>
      <c r="Z55" s="407" t="s">
        <v>1107</v>
      </c>
      <c r="AA55" s="401" t="s">
        <v>1107</v>
      </c>
      <c r="AB55" s="401" t="s">
        <v>1107</v>
      </c>
      <c r="AC55" s="401" t="s">
        <v>1107</v>
      </c>
      <c r="AD55" s="2032"/>
      <c r="AE55" s="2032"/>
      <c r="AF55" s="2032"/>
      <c r="AG55" s="407" t="s">
        <v>1107</v>
      </c>
      <c r="AH55" s="2045"/>
      <c r="AI55" s="2046"/>
      <c r="AJ55" s="2047"/>
      <c r="AK55" s="406" t="s">
        <v>1107</v>
      </c>
      <c r="AL55" s="403"/>
      <c r="AM55" s="406" t="s">
        <v>1107</v>
      </c>
      <c r="AN55" s="403"/>
      <c r="AO55" s="984"/>
      <c r="AP55" s="401" t="s">
        <v>1107</v>
      </c>
      <c r="AQ55" s="401" t="s">
        <v>1107</v>
      </c>
      <c r="AR55" s="401" t="s">
        <v>1107</v>
      </c>
      <c r="AS55" s="401" t="s">
        <v>1107</v>
      </c>
      <c r="AT55" s="410"/>
      <c r="AU55" s="407" t="s">
        <v>1107</v>
      </c>
      <c r="AV55" s="401" t="s">
        <v>1107</v>
      </c>
      <c r="AW55" s="402" t="s">
        <v>1107</v>
      </c>
      <c r="AX55" s="406"/>
      <c r="AY55" s="401"/>
      <c r="AZ55" s="1032"/>
      <c r="BA55" s="1034"/>
      <c r="BB55" s="406"/>
      <c r="BC55" s="401"/>
      <c r="BD55" s="403"/>
      <c r="BE55" s="401" t="s">
        <v>1107</v>
      </c>
      <c r="BF55" s="401" t="s">
        <v>1107</v>
      </c>
      <c r="BG55" s="410" t="s">
        <v>1107</v>
      </c>
      <c r="BH55" s="407"/>
      <c r="BI55" s="403"/>
      <c r="BJ55" s="406" t="s">
        <v>1107</v>
      </c>
      <c r="BK55" s="401" t="s">
        <v>1107</v>
      </c>
      <c r="BL55" s="2032"/>
      <c r="BM55" s="2033"/>
      <c r="BN55" s="2033"/>
      <c r="BO55" s="2033"/>
      <c r="BP55" s="2033"/>
      <c r="BQ55" s="2034"/>
      <c r="BR55" s="406" t="s">
        <v>1107</v>
      </c>
      <c r="BS55" s="401" t="s">
        <v>1107</v>
      </c>
      <c r="BT55" s="401" t="s">
        <v>1107</v>
      </c>
      <c r="BU55" s="410" t="s">
        <v>1107</v>
      </c>
      <c r="BV55" s="407" t="s">
        <v>1107</v>
      </c>
      <c r="BW55" s="401" t="s">
        <v>1107</v>
      </c>
      <c r="BX55" s="401" t="s">
        <v>1107</v>
      </c>
      <c r="BY55" s="410" t="s">
        <v>1107</v>
      </c>
      <c r="BZ55" s="407" t="s">
        <v>1107</v>
      </c>
      <c r="CA55" s="401" t="s">
        <v>1107</v>
      </c>
      <c r="CB55" s="401" t="s">
        <v>1107</v>
      </c>
      <c r="CC55" s="408" t="s">
        <v>1107</v>
      </c>
      <c r="CD55" s="981"/>
      <c r="CE55" s="399"/>
      <c r="CF55" s="399"/>
      <c r="CG55" s="399"/>
      <c r="CH55" s="399"/>
      <c r="CI55" s="399"/>
      <c r="CJ55" s="409"/>
      <c r="CK55" s="400" t="s">
        <v>1107</v>
      </c>
      <c r="CL55" s="403"/>
      <c r="CM55" s="406" t="s">
        <v>1107</v>
      </c>
      <c r="CN55" s="402"/>
      <c r="CO55" s="412" t="s">
        <v>1107</v>
      </c>
      <c r="CP55" s="401" t="s">
        <v>1107</v>
      </c>
      <c r="CQ55" s="401" t="s">
        <v>1107</v>
      </c>
      <c r="CR55" s="411" t="s">
        <v>1107</v>
      </c>
      <c r="CS55" s="412" t="s">
        <v>1107</v>
      </c>
      <c r="CT55" s="401" t="s">
        <v>1107</v>
      </c>
      <c r="CU55" s="401" t="s">
        <v>1107</v>
      </c>
      <c r="CV55" s="411" t="s">
        <v>1107</v>
      </c>
      <c r="CW55" s="412" t="s">
        <v>1107</v>
      </c>
      <c r="CX55" s="401" t="s">
        <v>1107</v>
      </c>
      <c r="CY55" s="401" t="s">
        <v>1107</v>
      </c>
      <c r="CZ55" s="408" t="s">
        <v>1107</v>
      </c>
      <c r="DA55" s="406" t="s">
        <v>1107</v>
      </c>
      <c r="DB55" s="402"/>
      <c r="DC55" s="412" t="s">
        <v>1107</v>
      </c>
      <c r="DD55" s="401" t="s">
        <v>1107</v>
      </c>
      <c r="DE55" s="401" t="s">
        <v>1107</v>
      </c>
      <c r="DF55" s="411" t="s">
        <v>1107</v>
      </c>
      <c r="DG55" s="412" t="s">
        <v>1107</v>
      </c>
      <c r="DH55" s="401" t="s">
        <v>1107</v>
      </c>
      <c r="DI55" s="401" t="s">
        <v>1107</v>
      </c>
      <c r="DJ55" s="411" t="s">
        <v>1107</v>
      </c>
      <c r="DK55" s="412" t="s">
        <v>1107</v>
      </c>
      <c r="DL55" s="401" t="s">
        <v>1107</v>
      </c>
      <c r="DM55" s="401" t="s">
        <v>1107</v>
      </c>
      <c r="DN55" s="411" t="s">
        <v>1107</v>
      </c>
      <c r="DO55" s="412" t="s">
        <v>1107</v>
      </c>
      <c r="DP55" s="401" t="s">
        <v>1107</v>
      </c>
      <c r="DQ55" s="401" t="s">
        <v>1107</v>
      </c>
      <c r="DR55" s="408" t="s">
        <v>1107</v>
      </c>
      <c r="DS55" s="406" t="s">
        <v>1107</v>
      </c>
      <c r="DT55" s="402"/>
      <c r="DU55" s="412" t="s">
        <v>1107</v>
      </c>
      <c r="DV55" s="401" t="s">
        <v>1107</v>
      </c>
      <c r="DW55" s="401" t="s">
        <v>1107</v>
      </c>
      <c r="DX55" s="411" t="s">
        <v>1107</v>
      </c>
      <c r="DY55" s="412" t="s">
        <v>1107</v>
      </c>
      <c r="DZ55" s="401" t="s">
        <v>1107</v>
      </c>
      <c r="EA55" s="401" t="s">
        <v>1107</v>
      </c>
      <c r="EB55" s="411" t="s">
        <v>1107</v>
      </c>
      <c r="EC55" s="412" t="s">
        <v>1107</v>
      </c>
      <c r="ED55" s="401" t="s">
        <v>1107</v>
      </c>
      <c r="EE55" s="401" t="s">
        <v>1107</v>
      </c>
      <c r="EF55" s="411" t="s">
        <v>1107</v>
      </c>
      <c r="EG55" s="412" t="s">
        <v>1107</v>
      </c>
      <c r="EH55" s="401" t="s">
        <v>1107</v>
      </c>
      <c r="EI55" s="401" t="s">
        <v>1107</v>
      </c>
      <c r="EJ55" s="408" t="s">
        <v>1107</v>
      </c>
      <c r="EK55" s="400"/>
      <c r="EL55" s="401"/>
      <c r="EM55" s="401"/>
      <c r="EN55" s="401"/>
      <c r="EO55" s="401"/>
      <c r="EP55" s="401"/>
      <c r="EQ55" s="401"/>
      <c r="ER55" s="401"/>
      <c r="ES55" s="400"/>
      <c r="ET55" s="401"/>
      <c r="EU55" s="401"/>
      <c r="EV55" s="402"/>
      <c r="EW55" s="401"/>
      <c r="EX55" s="401"/>
      <c r="EY55" s="401"/>
      <c r="EZ55" s="401"/>
      <c r="FA55" s="400"/>
      <c r="FB55" s="400"/>
      <c r="FC55" s="401"/>
      <c r="FD55" s="401"/>
      <c r="FE55" s="403"/>
      <c r="FF55" s="254"/>
      <c r="FG55" s="404"/>
      <c r="FH55" s="404"/>
      <c r="FI55" s="404"/>
      <c r="FJ55" s="404"/>
      <c r="FK55" s="404"/>
      <c r="FL55" s="1057"/>
      <c r="FM55" s="669"/>
      <c r="FN55" s="1057"/>
      <c r="FO55" s="669"/>
      <c r="FP55" s="1057"/>
      <c r="FQ55" s="669"/>
      <c r="FR55" s="404"/>
      <c r="FS55" s="404"/>
      <c r="FT55" s="404"/>
      <c r="FU55" s="404"/>
      <c r="FV55" s="404"/>
    </row>
    <row r="56" spans="1:178" ht="15" customHeight="1">
      <c r="A56" s="405">
        <f t="shared" si="0"/>
        <v>29</v>
      </c>
      <c r="B56" s="2048"/>
      <c r="C56" s="2048"/>
      <c r="D56" s="2032"/>
      <c r="E56" s="2052"/>
      <c r="F56" s="2032"/>
      <c r="G56" s="2032"/>
      <c r="H56" s="2049"/>
      <c r="I56" s="2050"/>
      <c r="J56" s="2032"/>
      <c r="K56" s="406" t="s">
        <v>1107</v>
      </c>
      <c r="L56" s="2032"/>
      <c r="M56" s="2032"/>
      <c r="N56" s="2032"/>
      <c r="O56" s="982" t="s">
        <v>1107</v>
      </c>
      <c r="P56" s="407" t="s">
        <v>1107</v>
      </c>
      <c r="Q56" s="401" t="s">
        <v>1107</v>
      </c>
      <c r="R56" s="401" t="s">
        <v>1107</v>
      </c>
      <c r="S56" s="401" t="s">
        <v>1107</v>
      </c>
      <c r="T56" s="410" t="s">
        <v>1107</v>
      </c>
      <c r="U56" s="407" t="s">
        <v>1107</v>
      </c>
      <c r="V56" s="401" t="s">
        <v>1107</v>
      </c>
      <c r="W56" s="410" t="s">
        <v>1107</v>
      </c>
      <c r="X56" s="2050"/>
      <c r="Y56" s="2051"/>
      <c r="Z56" s="407" t="s">
        <v>1107</v>
      </c>
      <c r="AA56" s="401" t="s">
        <v>1107</v>
      </c>
      <c r="AB56" s="401" t="s">
        <v>1107</v>
      </c>
      <c r="AC56" s="401" t="s">
        <v>1107</v>
      </c>
      <c r="AD56" s="2032"/>
      <c r="AE56" s="2032"/>
      <c r="AF56" s="2032"/>
      <c r="AG56" s="407" t="s">
        <v>1107</v>
      </c>
      <c r="AH56" s="2045"/>
      <c r="AI56" s="2046"/>
      <c r="AJ56" s="2047"/>
      <c r="AK56" s="406" t="s">
        <v>1107</v>
      </c>
      <c r="AL56" s="403"/>
      <c r="AM56" s="406" t="s">
        <v>1107</v>
      </c>
      <c r="AN56" s="403"/>
      <c r="AO56" s="984"/>
      <c r="AP56" s="401" t="s">
        <v>1107</v>
      </c>
      <c r="AQ56" s="401" t="s">
        <v>1107</v>
      </c>
      <c r="AR56" s="401" t="s">
        <v>1107</v>
      </c>
      <c r="AS56" s="401" t="s">
        <v>1107</v>
      </c>
      <c r="AT56" s="410"/>
      <c r="AU56" s="407" t="s">
        <v>1107</v>
      </c>
      <c r="AV56" s="401" t="s">
        <v>1107</v>
      </c>
      <c r="AW56" s="402" t="s">
        <v>1107</v>
      </c>
      <c r="AX56" s="406"/>
      <c r="AY56" s="401"/>
      <c r="AZ56" s="1032"/>
      <c r="BA56" s="1034"/>
      <c r="BB56" s="406"/>
      <c r="BC56" s="401"/>
      <c r="BD56" s="403"/>
      <c r="BE56" s="401" t="s">
        <v>1107</v>
      </c>
      <c r="BF56" s="401" t="s">
        <v>1107</v>
      </c>
      <c r="BG56" s="410" t="s">
        <v>1107</v>
      </c>
      <c r="BH56" s="407"/>
      <c r="BI56" s="403"/>
      <c r="BJ56" s="406" t="s">
        <v>1107</v>
      </c>
      <c r="BK56" s="401" t="s">
        <v>1107</v>
      </c>
      <c r="BL56" s="2032"/>
      <c r="BM56" s="2033"/>
      <c r="BN56" s="2033"/>
      <c r="BO56" s="2033"/>
      <c r="BP56" s="2033"/>
      <c r="BQ56" s="2034"/>
      <c r="BR56" s="406" t="s">
        <v>1107</v>
      </c>
      <c r="BS56" s="401" t="s">
        <v>1107</v>
      </c>
      <c r="BT56" s="401" t="s">
        <v>1107</v>
      </c>
      <c r="BU56" s="410" t="s">
        <v>1107</v>
      </c>
      <c r="BV56" s="407" t="s">
        <v>1107</v>
      </c>
      <c r="BW56" s="401" t="s">
        <v>1107</v>
      </c>
      <c r="BX56" s="401" t="s">
        <v>1107</v>
      </c>
      <c r="BY56" s="410" t="s">
        <v>1107</v>
      </c>
      <c r="BZ56" s="407" t="s">
        <v>1107</v>
      </c>
      <c r="CA56" s="401" t="s">
        <v>1107</v>
      </c>
      <c r="CB56" s="401" t="s">
        <v>1107</v>
      </c>
      <c r="CC56" s="408" t="s">
        <v>1107</v>
      </c>
      <c r="CD56" s="981"/>
      <c r="CE56" s="399"/>
      <c r="CF56" s="399"/>
      <c r="CG56" s="399"/>
      <c r="CH56" s="399"/>
      <c r="CI56" s="399"/>
      <c r="CJ56" s="409"/>
      <c r="CK56" s="400" t="s">
        <v>1107</v>
      </c>
      <c r="CL56" s="403"/>
      <c r="CM56" s="406" t="s">
        <v>1107</v>
      </c>
      <c r="CN56" s="402"/>
      <c r="CO56" s="412" t="s">
        <v>1107</v>
      </c>
      <c r="CP56" s="401" t="s">
        <v>1107</v>
      </c>
      <c r="CQ56" s="401" t="s">
        <v>1107</v>
      </c>
      <c r="CR56" s="411" t="s">
        <v>1107</v>
      </c>
      <c r="CS56" s="412" t="s">
        <v>1107</v>
      </c>
      <c r="CT56" s="401" t="s">
        <v>1107</v>
      </c>
      <c r="CU56" s="401" t="s">
        <v>1107</v>
      </c>
      <c r="CV56" s="411" t="s">
        <v>1107</v>
      </c>
      <c r="CW56" s="412" t="s">
        <v>1107</v>
      </c>
      <c r="CX56" s="401" t="s">
        <v>1107</v>
      </c>
      <c r="CY56" s="401" t="s">
        <v>1107</v>
      </c>
      <c r="CZ56" s="408" t="s">
        <v>1107</v>
      </c>
      <c r="DA56" s="406" t="s">
        <v>1107</v>
      </c>
      <c r="DB56" s="402"/>
      <c r="DC56" s="412" t="s">
        <v>1107</v>
      </c>
      <c r="DD56" s="401" t="s">
        <v>1107</v>
      </c>
      <c r="DE56" s="401" t="s">
        <v>1107</v>
      </c>
      <c r="DF56" s="411" t="s">
        <v>1107</v>
      </c>
      <c r="DG56" s="412" t="s">
        <v>1107</v>
      </c>
      <c r="DH56" s="401" t="s">
        <v>1107</v>
      </c>
      <c r="DI56" s="401" t="s">
        <v>1107</v>
      </c>
      <c r="DJ56" s="411" t="s">
        <v>1107</v>
      </c>
      <c r="DK56" s="412" t="s">
        <v>1107</v>
      </c>
      <c r="DL56" s="401" t="s">
        <v>1107</v>
      </c>
      <c r="DM56" s="401" t="s">
        <v>1107</v>
      </c>
      <c r="DN56" s="411" t="s">
        <v>1107</v>
      </c>
      <c r="DO56" s="412" t="s">
        <v>1107</v>
      </c>
      <c r="DP56" s="401" t="s">
        <v>1107</v>
      </c>
      <c r="DQ56" s="401" t="s">
        <v>1107</v>
      </c>
      <c r="DR56" s="408" t="s">
        <v>1107</v>
      </c>
      <c r="DS56" s="406" t="s">
        <v>1107</v>
      </c>
      <c r="DT56" s="402"/>
      <c r="DU56" s="412" t="s">
        <v>1107</v>
      </c>
      <c r="DV56" s="401" t="s">
        <v>1107</v>
      </c>
      <c r="DW56" s="401" t="s">
        <v>1107</v>
      </c>
      <c r="DX56" s="411" t="s">
        <v>1107</v>
      </c>
      <c r="DY56" s="412" t="s">
        <v>1107</v>
      </c>
      <c r="DZ56" s="401" t="s">
        <v>1107</v>
      </c>
      <c r="EA56" s="401" t="s">
        <v>1107</v>
      </c>
      <c r="EB56" s="411" t="s">
        <v>1107</v>
      </c>
      <c r="EC56" s="412" t="s">
        <v>1107</v>
      </c>
      <c r="ED56" s="401" t="s">
        <v>1107</v>
      </c>
      <c r="EE56" s="401" t="s">
        <v>1107</v>
      </c>
      <c r="EF56" s="411" t="s">
        <v>1107</v>
      </c>
      <c r="EG56" s="412" t="s">
        <v>1107</v>
      </c>
      <c r="EH56" s="401" t="s">
        <v>1107</v>
      </c>
      <c r="EI56" s="401" t="s">
        <v>1107</v>
      </c>
      <c r="EJ56" s="408" t="s">
        <v>1107</v>
      </c>
      <c r="EK56" s="400"/>
      <c r="EL56" s="401"/>
      <c r="EM56" s="401"/>
      <c r="EN56" s="401"/>
      <c r="EO56" s="401"/>
      <c r="EP56" s="401"/>
      <c r="EQ56" s="401"/>
      <c r="ER56" s="401"/>
      <c r="ES56" s="400"/>
      <c r="ET56" s="401"/>
      <c r="EU56" s="401"/>
      <c r="EV56" s="402"/>
      <c r="EW56" s="401"/>
      <c r="EX56" s="401"/>
      <c r="EY56" s="401"/>
      <c r="EZ56" s="401"/>
      <c r="FA56" s="400"/>
      <c r="FB56" s="400"/>
      <c r="FC56" s="401"/>
      <c r="FD56" s="401"/>
      <c r="FE56" s="403"/>
      <c r="FF56" s="254"/>
      <c r="FG56" s="404"/>
      <c r="FH56" s="404"/>
      <c r="FI56" s="404"/>
      <c r="FJ56" s="404"/>
      <c r="FK56" s="404"/>
      <c r="FL56" s="1057"/>
      <c r="FM56" s="669"/>
      <c r="FN56" s="1057"/>
      <c r="FO56" s="669"/>
      <c r="FP56" s="1057"/>
      <c r="FQ56" s="669"/>
      <c r="FR56" s="404"/>
      <c r="FS56" s="404"/>
      <c r="FT56" s="404"/>
      <c r="FU56" s="404"/>
      <c r="FV56" s="404"/>
    </row>
    <row r="57" spans="1:178" ht="15" customHeight="1">
      <c r="A57" s="405">
        <f t="shared" si="0"/>
        <v>30</v>
      </c>
      <c r="B57" s="2048"/>
      <c r="C57" s="2048"/>
      <c r="D57" s="2032"/>
      <c r="E57" s="2052"/>
      <c r="F57" s="2032"/>
      <c r="G57" s="2032"/>
      <c r="H57" s="2049"/>
      <c r="I57" s="2050"/>
      <c r="J57" s="2032"/>
      <c r="K57" s="406" t="s">
        <v>1107</v>
      </c>
      <c r="L57" s="2032"/>
      <c r="M57" s="2032"/>
      <c r="N57" s="2032"/>
      <c r="O57" s="982" t="s">
        <v>1107</v>
      </c>
      <c r="P57" s="407" t="s">
        <v>1107</v>
      </c>
      <c r="Q57" s="401" t="s">
        <v>1107</v>
      </c>
      <c r="R57" s="401" t="s">
        <v>1107</v>
      </c>
      <c r="S57" s="401" t="s">
        <v>1107</v>
      </c>
      <c r="T57" s="410" t="s">
        <v>1107</v>
      </c>
      <c r="U57" s="407" t="s">
        <v>1107</v>
      </c>
      <c r="V57" s="401" t="s">
        <v>1107</v>
      </c>
      <c r="W57" s="410" t="s">
        <v>1107</v>
      </c>
      <c r="X57" s="2050"/>
      <c r="Y57" s="2051"/>
      <c r="Z57" s="407" t="s">
        <v>1107</v>
      </c>
      <c r="AA57" s="401" t="s">
        <v>1107</v>
      </c>
      <c r="AB57" s="401" t="s">
        <v>1107</v>
      </c>
      <c r="AC57" s="401" t="s">
        <v>1107</v>
      </c>
      <c r="AD57" s="2032"/>
      <c r="AE57" s="2032"/>
      <c r="AF57" s="2032"/>
      <c r="AG57" s="407" t="s">
        <v>1107</v>
      </c>
      <c r="AH57" s="2045"/>
      <c r="AI57" s="2046"/>
      <c r="AJ57" s="2047"/>
      <c r="AK57" s="406" t="s">
        <v>1107</v>
      </c>
      <c r="AL57" s="403"/>
      <c r="AM57" s="406" t="s">
        <v>1107</v>
      </c>
      <c r="AN57" s="403"/>
      <c r="AO57" s="984"/>
      <c r="AP57" s="401" t="s">
        <v>1107</v>
      </c>
      <c r="AQ57" s="401" t="s">
        <v>1107</v>
      </c>
      <c r="AR57" s="401" t="s">
        <v>1107</v>
      </c>
      <c r="AS57" s="401" t="s">
        <v>1107</v>
      </c>
      <c r="AT57" s="410"/>
      <c r="AU57" s="407" t="s">
        <v>1107</v>
      </c>
      <c r="AV57" s="401" t="s">
        <v>1107</v>
      </c>
      <c r="AW57" s="402" t="s">
        <v>1107</v>
      </c>
      <c r="AX57" s="406"/>
      <c r="AY57" s="401"/>
      <c r="AZ57" s="1032"/>
      <c r="BA57" s="1034"/>
      <c r="BB57" s="406"/>
      <c r="BC57" s="401"/>
      <c r="BD57" s="403"/>
      <c r="BE57" s="401" t="s">
        <v>1107</v>
      </c>
      <c r="BF57" s="401" t="s">
        <v>1107</v>
      </c>
      <c r="BG57" s="410" t="s">
        <v>1107</v>
      </c>
      <c r="BH57" s="407"/>
      <c r="BI57" s="403"/>
      <c r="BJ57" s="406" t="s">
        <v>1107</v>
      </c>
      <c r="BK57" s="401" t="s">
        <v>1107</v>
      </c>
      <c r="BL57" s="2032"/>
      <c r="BM57" s="2033"/>
      <c r="BN57" s="2033"/>
      <c r="BO57" s="2033"/>
      <c r="BP57" s="2033"/>
      <c r="BQ57" s="2034"/>
      <c r="BR57" s="406" t="s">
        <v>1107</v>
      </c>
      <c r="BS57" s="401" t="s">
        <v>1107</v>
      </c>
      <c r="BT57" s="401" t="s">
        <v>1107</v>
      </c>
      <c r="BU57" s="410" t="s">
        <v>1107</v>
      </c>
      <c r="BV57" s="407" t="s">
        <v>1107</v>
      </c>
      <c r="BW57" s="401" t="s">
        <v>1107</v>
      </c>
      <c r="BX57" s="401" t="s">
        <v>1107</v>
      </c>
      <c r="BY57" s="410" t="s">
        <v>1107</v>
      </c>
      <c r="BZ57" s="407" t="s">
        <v>1107</v>
      </c>
      <c r="CA57" s="401" t="s">
        <v>1107</v>
      </c>
      <c r="CB57" s="401" t="s">
        <v>1107</v>
      </c>
      <c r="CC57" s="408" t="s">
        <v>1107</v>
      </c>
      <c r="CD57" s="981"/>
      <c r="CE57" s="414"/>
      <c r="CF57" s="399"/>
      <c r="CG57" s="399"/>
      <c r="CH57" s="399"/>
      <c r="CI57" s="399"/>
      <c r="CJ57" s="409"/>
      <c r="CK57" s="400" t="s">
        <v>1107</v>
      </c>
      <c r="CL57" s="403"/>
      <c r="CM57" s="406" t="s">
        <v>1107</v>
      </c>
      <c r="CN57" s="402"/>
      <c r="CO57" s="412" t="s">
        <v>1107</v>
      </c>
      <c r="CP57" s="401" t="s">
        <v>1107</v>
      </c>
      <c r="CQ57" s="401" t="s">
        <v>1107</v>
      </c>
      <c r="CR57" s="411" t="s">
        <v>1107</v>
      </c>
      <c r="CS57" s="412" t="s">
        <v>1107</v>
      </c>
      <c r="CT57" s="401" t="s">
        <v>1107</v>
      </c>
      <c r="CU57" s="401" t="s">
        <v>1107</v>
      </c>
      <c r="CV57" s="411" t="s">
        <v>1107</v>
      </c>
      <c r="CW57" s="412" t="s">
        <v>1107</v>
      </c>
      <c r="CX57" s="401" t="s">
        <v>1107</v>
      </c>
      <c r="CY57" s="401" t="s">
        <v>1107</v>
      </c>
      <c r="CZ57" s="408" t="s">
        <v>1107</v>
      </c>
      <c r="DA57" s="406" t="s">
        <v>1107</v>
      </c>
      <c r="DB57" s="402"/>
      <c r="DC57" s="412" t="s">
        <v>1107</v>
      </c>
      <c r="DD57" s="401" t="s">
        <v>1107</v>
      </c>
      <c r="DE57" s="401" t="s">
        <v>1107</v>
      </c>
      <c r="DF57" s="411" t="s">
        <v>1107</v>
      </c>
      <c r="DG57" s="412" t="s">
        <v>1107</v>
      </c>
      <c r="DH57" s="401" t="s">
        <v>1107</v>
      </c>
      <c r="DI57" s="401" t="s">
        <v>1107</v>
      </c>
      <c r="DJ57" s="411" t="s">
        <v>1107</v>
      </c>
      <c r="DK57" s="412" t="s">
        <v>1107</v>
      </c>
      <c r="DL57" s="401" t="s">
        <v>1107</v>
      </c>
      <c r="DM57" s="401" t="s">
        <v>1107</v>
      </c>
      <c r="DN57" s="411" t="s">
        <v>1107</v>
      </c>
      <c r="DO57" s="412" t="s">
        <v>1107</v>
      </c>
      <c r="DP57" s="401" t="s">
        <v>1107</v>
      </c>
      <c r="DQ57" s="401" t="s">
        <v>1107</v>
      </c>
      <c r="DR57" s="408" t="s">
        <v>1107</v>
      </c>
      <c r="DS57" s="406" t="s">
        <v>1107</v>
      </c>
      <c r="DT57" s="402"/>
      <c r="DU57" s="412" t="s">
        <v>1107</v>
      </c>
      <c r="DV57" s="401" t="s">
        <v>1107</v>
      </c>
      <c r="DW57" s="401" t="s">
        <v>1107</v>
      </c>
      <c r="DX57" s="411" t="s">
        <v>1107</v>
      </c>
      <c r="DY57" s="412" t="s">
        <v>1107</v>
      </c>
      <c r="DZ57" s="401" t="s">
        <v>1107</v>
      </c>
      <c r="EA57" s="401" t="s">
        <v>1107</v>
      </c>
      <c r="EB57" s="411" t="s">
        <v>1107</v>
      </c>
      <c r="EC57" s="412" t="s">
        <v>1107</v>
      </c>
      <c r="ED57" s="401" t="s">
        <v>1107</v>
      </c>
      <c r="EE57" s="401" t="s">
        <v>1107</v>
      </c>
      <c r="EF57" s="411" t="s">
        <v>1107</v>
      </c>
      <c r="EG57" s="412" t="s">
        <v>1107</v>
      </c>
      <c r="EH57" s="401" t="s">
        <v>1107</v>
      </c>
      <c r="EI57" s="401" t="s">
        <v>1107</v>
      </c>
      <c r="EJ57" s="408" t="s">
        <v>1107</v>
      </c>
      <c r="EK57" s="400"/>
      <c r="EL57" s="401"/>
      <c r="EM57" s="401"/>
      <c r="EN57" s="401"/>
      <c r="EO57" s="401"/>
      <c r="EP57" s="401"/>
      <c r="EQ57" s="401"/>
      <c r="ER57" s="401"/>
      <c r="ES57" s="400"/>
      <c r="ET57" s="401"/>
      <c r="EU57" s="401"/>
      <c r="EV57" s="402"/>
      <c r="EW57" s="401"/>
      <c r="EX57" s="401"/>
      <c r="EY57" s="401"/>
      <c r="EZ57" s="401"/>
      <c r="FA57" s="400"/>
      <c r="FB57" s="400"/>
      <c r="FC57" s="401"/>
      <c r="FD57" s="401"/>
      <c r="FE57" s="403"/>
      <c r="FF57" s="254"/>
      <c r="FG57" s="404"/>
      <c r="FH57" s="404"/>
      <c r="FI57" s="404"/>
      <c r="FJ57" s="404"/>
      <c r="FK57" s="404"/>
      <c r="FL57" s="1057"/>
      <c r="FM57" s="669"/>
      <c r="FN57" s="1057"/>
      <c r="FO57" s="669"/>
      <c r="FP57" s="1057"/>
      <c r="FQ57" s="669"/>
      <c r="FR57" s="404"/>
      <c r="FS57" s="404"/>
      <c r="FT57" s="404"/>
      <c r="FU57" s="404"/>
      <c r="FV57" s="404"/>
    </row>
    <row r="58" spans="1:178" ht="15" customHeight="1">
      <c r="A58" s="405">
        <f t="shared" si="0"/>
        <v>31</v>
      </c>
      <c r="B58" s="2048"/>
      <c r="C58" s="2048"/>
      <c r="D58" s="2032"/>
      <c r="E58" s="2052"/>
      <c r="F58" s="2032"/>
      <c r="G58" s="2032"/>
      <c r="H58" s="2049"/>
      <c r="I58" s="2050"/>
      <c r="J58" s="2032"/>
      <c r="K58" s="406" t="s">
        <v>1107</v>
      </c>
      <c r="L58" s="2032"/>
      <c r="M58" s="2032"/>
      <c r="N58" s="2032"/>
      <c r="O58" s="982" t="s">
        <v>1107</v>
      </c>
      <c r="P58" s="407" t="s">
        <v>1107</v>
      </c>
      <c r="Q58" s="401" t="s">
        <v>1107</v>
      </c>
      <c r="R58" s="401" t="s">
        <v>1107</v>
      </c>
      <c r="S58" s="401" t="s">
        <v>1107</v>
      </c>
      <c r="T58" s="410" t="s">
        <v>1107</v>
      </c>
      <c r="U58" s="407" t="s">
        <v>1107</v>
      </c>
      <c r="V58" s="401" t="s">
        <v>1107</v>
      </c>
      <c r="W58" s="410" t="s">
        <v>1107</v>
      </c>
      <c r="X58" s="2050"/>
      <c r="Y58" s="2051"/>
      <c r="Z58" s="407" t="s">
        <v>1107</v>
      </c>
      <c r="AA58" s="401" t="s">
        <v>1107</v>
      </c>
      <c r="AB58" s="401" t="s">
        <v>1107</v>
      </c>
      <c r="AC58" s="401" t="s">
        <v>1107</v>
      </c>
      <c r="AD58" s="2032"/>
      <c r="AE58" s="2032"/>
      <c r="AF58" s="2032"/>
      <c r="AG58" s="407" t="s">
        <v>1107</v>
      </c>
      <c r="AH58" s="2045"/>
      <c r="AI58" s="2046"/>
      <c r="AJ58" s="2047"/>
      <c r="AK58" s="406" t="s">
        <v>1107</v>
      </c>
      <c r="AL58" s="403"/>
      <c r="AM58" s="406" t="s">
        <v>1107</v>
      </c>
      <c r="AN58" s="403"/>
      <c r="AO58" s="984"/>
      <c r="AP58" s="401" t="s">
        <v>1107</v>
      </c>
      <c r="AQ58" s="401" t="s">
        <v>1107</v>
      </c>
      <c r="AR58" s="401" t="s">
        <v>1107</v>
      </c>
      <c r="AS58" s="401" t="s">
        <v>1107</v>
      </c>
      <c r="AT58" s="410"/>
      <c r="AU58" s="407" t="s">
        <v>1107</v>
      </c>
      <c r="AV58" s="401" t="s">
        <v>1107</v>
      </c>
      <c r="AW58" s="402" t="s">
        <v>1107</v>
      </c>
      <c r="AX58" s="406"/>
      <c r="AY58" s="401"/>
      <c r="AZ58" s="1032"/>
      <c r="BA58" s="1034"/>
      <c r="BB58" s="406"/>
      <c r="BC58" s="401"/>
      <c r="BD58" s="403"/>
      <c r="BE58" s="401" t="s">
        <v>1107</v>
      </c>
      <c r="BF58" s="401" t="s">
        <v>1107</v>
      </c>
      <c r="BG58" s="410" t="s">
        <v>1107</v>
      </c>
      <c r="BH58" s="407"/>
      <c r="BI58" s="403"/>
      <c r="BJ58" s="406" t="s">
        <v>1107</v>
      </c>
      <c r="BK58" s="401" t="s">
        <v>1107</v>
      </c>
      <c r="BL58" s="2032"/>
      <c r="BM58" s="2033"/>
      <c r="BN58" s="2033"/>
      <c r="BO58" s="2033"/>
      <c r="BP58" s="2033"/>
      <c r="BQ58" s="2034"/>
      <c r="BR58" s="406" t="s">
        <v>1107</v>
      </c>
      <c r="BS58" s="401" t="s">
        <v>1107</v>
      </c>
      <c r="BT58" s="401" t="s">
        <v>1107</v>
      </c>
      <c r="BU58" s="410" t="s">
        <v>1107</v>
      </c>
      <c r="BV58" s="407" t="s">
        <v>1107</v>
      </c>
      <c r="BW58" s="401" t="s">
        <v>1107</v>
      </c>
      <c r="BX58" s="401" t="s">
        <v>1107</v>
      </c>
      <c r="BY58" s="410" t="s">
        <v>1107</v>
      </c>
      <c r="BZ58" s="407" t="s">
        <v>1107</v>
      </c>
      <c r="CA58" s="401" t="s">
        <v>1107</v>
      </c>
      <c r="CB58" s="401" t="s">
        <v>1107</v>
      </c>
      <c r="CC58" s="408" t="s">
        <v>1107</v>
      </c>
      <c r="CD58" s="981"/>
      <c r="CE58" s="399"/>
      <c r="CF58" s="399"/>
      <c r="CG58" s="399"/>
      <c r="CH58" s="399"/>
      <c r="CI58" s="399"/>
      <c r="CJ58" s="409"/>
      <c r="CK58" s="400" t="s">
        <v>1107</v>
      </c>
      <c r="CL58" s="403"/>
      <c r="CM58" s="406" t="s">
        <v>1107</v>
      </c>
      <c r="CN58" s="402"/>
      <c r="CO58" s="412" t="s">
        <v>1107</v>
      </c>
      <c r="CP58" s="401" t="s">
        <v>1107</v>
      </c>
      <c r="CQ58" s="401" t="s">
        <v>1107</v>
      </c>
      <c r="CR58" s="411" t="s">
        <v>1107</v>
      </c>
      <c r="CS58" s="412" t="s">
        <v>1107</v>
      </c>
      <c r="CT58" s="401" t="s">
        <v>1107</v>
      </c>
      <c r="CU58" s="401" t="s">
        <v>1107</v>
      </c>
      <c r="CV58" s="411" t="s">
        <v>1107</v>
      </c>
      <c r="CW58" s="412" t="s">
        <v>1107</v>
      </c>
      <c r="CX58" s="401" t="s">
        <v>1107</v>
      </c>
      <c r="CY58" s="401" t="s">
        <v>1107</v>
      </c>
      <c r="CZ58" s="408" t="s">
        <v>1107</v>
      </c>
      <c r="DA58" s="406" t="s">
        <v>1107</v>
      </c>
      <c r="DB58" s="402"/>
      <c r="DC58" s="412" t="s">
        <v>1107</v>
      </c>
      <c r="DD58" s="401" t="s">
        <v>1107</v>
      </c>
      <c r="DE58" s="401" t="s">
        <v>1107</v>
      </c>
      <c r="DF58" s="411" t="s">
        <v>1107</v>
      </c>
      <c r="DG58" s="412" t="s">
        <v>1107</v>
      </c>
      <c r="DH58" s="401" t="s">
        <v>1107</v>
      </c>
      <c r="DI58" s="401" t="s">
        <v>1107</v>
      </c>
      <c r="DJ58" s="411" t="s">
        <v>1107</v>
      </c>
      <c r="DK58" s="412" t="s">
        <v>1107</v>
      </c>
      <c r="DL58" s="401" t="s">
        <v>1107</v>
      </c>
      <c r="DM58" s="401" t="s">
        <v>1107</v>
      </c>
      <c r="DN58" s="411" t="s">
        <v>1107</v>
      </c>
      <c r="DO58" s="412" t="s">
        <v>1107</v>
      </c>
      <c r="DP58" s="401" t="s">
        <v>1107</v>
      </c>
      <c r="DQ58" s="401" t="s">
        <v>1107</v>
      </c>
      <c r="DR58" s="408" t="s">
        <v>1107</v>
      </c>
      <c r="DS58" s="406" t="s">
        <v>1107</v>
      </c>
      <c r="DT58" s="402"/>
      <c r="DU58" s="412" t="s">
        <v>1107</v>
      </c>
      <c r="DV58" s="401" t="s">
        <v>1107</v>
      </c>
      <c r="DW58" s="401" t="s">
        <v>1107</v>
      </c>
      <c r="DX58" s="411" t="s">
        <v>1107</v>
      </c>
      <c r="DY58" s="412" t="s">
        <v>1107</v>
      </c>
      <c r="DZ58" s="401" t="s">
        <v>1107</v>
      </c>
      <c r="EA58" s="401" t="s">
        <v>1107</v>
      </c>
      <c r="EB58" s="411" t="s">
        <v>1107</v>
      </c>
      <c r="EC58" s="412" t="s">
        <v>1107</v>
      </c>
      <c r="ED58" s="401" t="s">
        <v>1107</v>
      </c>
      <c r="EE58" s="401" t="s">
        <v>1107</v>
      </c>
      <c r="EF58" s="411" t="s">
        <v>1107</v>
      </c>
      <c r="EG58" s="412" t="s">
        <v>1107</v>
      </c>
      <c r="EH58" s="401" t="s">
        <v>1107</v>
      </c>
      <c r="EI58" s="401" t="s">
        <v>1107</v>
      </c>
      <c r="EJ58" s="408" t="s">
        <v>1107</v>
      </c>
      <c r="EK58" s="400"/>
      <c r="EL58" s="401"/>
      <c r="EM58" s="401"/>
      <c r="EN58" s="401"/>
      <c r="EO58" s="401"/>
      <c r="EP58" s="401"/>
      <c r="EQ58" s="401"/>
      <c r="ER58" s="401"/>
      <c r="ES58" s="400"/>
      <c r="ET58" s="401"/>
      <c r="EU58" s="401"/>
      <c r="EV58" s="402"/>
      <c r="EW58" s="401"/>
      <c r="EX58" s="401"/>
      <c r="EY58" s="401"/>
      <c r="EZ58" s="401"/>
      <c r="FA58" s="400"/>
      <c r="FB58" s="400"/>
      <c r="FC58" s="401"/>
      <c r="FD58" s="401"/>
      <c r="FE58" s="403"/>
      <c r="FF58" s="254"/>
      <c r="FG58" s="404"/>
      <c r="FH58" s="404"/>
      <c r="FI58" s="404"/>
      <c r="FJ58" s="404"/>
      <c r="FK58" s="404"/>
      <c r="FL58" s="1057"/>
      <c r="FM58" s="669"/>
      <c r="FN58" s="1057"/>
      <c r="FO58" s="669"/>
      <c r="FP58" s="1057"/>
      <c r="FQ58" s="669"/>
      <c r="FR58" s="404"/>
      <c r="FS58" s="404"/>
      <c r="FT58" s="404"/>
      <c r="FU58" s="404"/>
      <c r="FV58" s="404"/>
    </row>
    <row r="59" spans="1:178" ht="15" customHeight="1">
      <c r="A59" s="405">
        <f t="shared" si="0"/>
        <v>32</v>
      </c>
      <c r="B59" s="2048"/>
      <c r="C59" s="2048"/>
      <c r="D59" s="2032"/>
      <c r="E59" s="2052"/>
      <c r="F59" s="2032"/>
      <c r="G59" s="2032"/>
      <c r="H59" s="2049"/>
      <c r="I59" s="2050"/>
      <c r="J59" s="2032"/>
      <c r="K59" s="406" t="s">
        <v>1107</v>
      </c>
      <c r="L59" s="2032"/>
      <c r="M59" s="2032"/>
      <c r="N59" s="2032"/>
      <c r="O59" s="982" t="s">
        <v>1107</v>
      </c>
      <c r="P59" s="407" t="s">
        <v>1107</v>
      </c>
      <c r="Q59" s="401" t="s">
        <v>1107</v>
      </c>
      <c r="R59" s="401" t="s">
        <v>1107</v>
      </c>
      <c r="S59" s="401" t="s">
        <v>1107</v>
      </c>
      <c r="T59" s="410" t="s">
        <v>1107</v>
      </c>
      <c r="U59" s="407" t="s">
        <v>1107</v>
      </c>
      <c r="V59" s="401" t="s">
        <v>1107</v>
      </c>
      <c r="W59" s="410" t="s">
        <v>1107</v>
      </c>
      <c r="X59" s="2050"/>
      <c r="Y59" s="2051"/>
      <c r="Z59" s="407" t="s">
        <v>1107</v>
      </c>
      <c r="AA59" s="401" t="s">
        <v>1107</v>
      </c>
      <c r="AB59" s="401" t="s">
        <v>1107</v>
      </c>
      <c r="AC59" s="401" t="s">
        <v>1107</v>
      </c>
      <c r="AD59" s="2032"/>
      <c r="AE59" s="2032"/>
      <c r="AF59" s="2032"/>
      <c r="AG59" s="407" t="s">
        <v>1107</v>
      </c>
      <c r="AH59" s="2045"/>
      <c r="AI59" s="2046"/>
      <c r="AJ59" s="2047"/>
      <c r="AK59" s="406" t="s">
        <v>1107</v>
      </c>
      <c r="AL59" s="403"/>
      <c r="AM59" s="406" t="s">
        <v>1107</v>
      </c>
      <c r="AN59" s="403"/>
      <c r="AO59" s="984"/>
      <c r="AP59" s="401" t="s">
        <v>1107</v>
      </c>
      <c r="AQ59" s="401" t="s">
        <v>1107</v>
      </c>
      <c r="AR59" s="401" t="s">
        <v>1107</v>
      </c>
      <c r="AS59" s="401" t="s">
        <v>1107</v>
      </c>
      <c r="AT59" s="410"/>
      <c r="AU59" s="407" t="s">
        <v>1107</v>
      </c>
      <c r="AV59" s="401" t="s">
        <v>1107</v>
      </c>
      <c r="AW59" s="402" t="s">
        <v>1107</v>
      </c>
      <c r="AX59" s="406"/>
      <c r="AY59" s="401"/>
      <c r="AZ59" s="1032"/>
      <c r="BA59" s="1034"/>
      <c r="BB59" s="406"/>
      <c r="BC59" s="401"/>
      <c r="BD59" s="403"/>
      <c r="BE59" s="401" t="s">
        <v>1107</v>
      </c>
      <c r="BF59" s="401" t="s">
        <v>1107</v>
      </c>
      <c r="BG59" s="410" t="s">
        <v>1107</v>
      </c>
      <c r="BH59" s="407"/>
      <c r="BI59" s="403"/>
      <c r="BJ59" s="406" t="s">
        <v>1107</v>
      </c>
      <c r="BK59" s="401" t="s">
        <v>1107</v>
      </c>
      <c r="BL59" s="2032"/>
      <c r="BM59" s="2033"/>
      <c r="BN59" s="2033"/>
      <c r="BO59" s="2033"/>
      <c r="BP59" s="2033"/>
      <c r="BQ59" s="2034"/>
      <c r="BR59" s="406" t="s">
        <v>1107</v>
      </c>
      <c r="BS59" s="401" t="s">
        <v>1107</v>
      </c>
      <c r="BT59" s="401" t="s">
        <v>1107</v>
      </c>
      <c r="BU59" s="410" t="s">
        <v>1107</v>
      </c>
      <c r="BV59" s="407" t="s">
        <v>1107</v>
      </c>
      <c r="BW59" s="401" t="s">
        <v>1107</v>
      </c>
      <c r="BX59" s="401" t="s">
        <v>1107</v>
      </c>
      <c r="BY59" s="410" t="s">
        <v>1107</v>
      </c>
      <c r="BZ59" s="407" t="s">
        <v>1107</v>
      </c>
      <c r="CA59" s="401" t="s">
        <v>1107</v>
      </c>
      <c r="CB59" s="401" t="s">
        <v>1107</v>
      </c>
      <c r="CC59" s="408" t="s">
        <v>1107</v>
      </c>
      <c r="CD59" s="981"/>
      <c r="CE59" s="399"/>
      <c r="CF59" s="399"/>
      <c r="CG59" s="399"/>
      <c r="CH59" s="399"/>
      <c r="CI59" s="399"/>
      <c r="CJ59" s="409"/>
      <c r="CK59" s="400" t="s">
        <v>1107</v>
      </c>
      <c r="CL59" s="403"/>
      <c r="CM59" s="406" t="s">
        <v>1107</v>
      </c>
      <c r="CN59" s="402"/>
      <c r="CO59" s="412" t="s">
        <v>1107</v>
      </c>
      <c r="CP59" s="401" t="s">
        <v>1107</v>
      </c>
      <c r="CQ59" s="401" t="s">
        <v>1107</v>
      </c>
      <c r="CR59" s="411" t="s">
        <v>1107</v>
      </c>
      <c r="CS59" s="412" t="s">
        <v>1107</v>
      </c>
      <c r="CT59" s="401" t="s">
        <v>1107</v>
      </c>
      <c r="CU59" s="401" t="s">
        <v>1107</v>
      </c>
      <c r="CV59" s="411" t="s">
        <v>1107</v>
      </c>
      <c r="CW59" s="412" t="s">
        <v>1107</v>
      </c>
      <c r="CX59" s="401" t="s">
        <v>1107</v>
      </c>
      <c r="CY59" s="401" t="s">
        <v>1107</v>
      </c>
      <c r="CZ59" s="408" t="s">
        <v>1107</v>
      </c>
      <c r="DA59" s="406" t="s">
        <v>1107</v>
      </c>
      <c r="DB59" s="402"/>
      <c r="DC59" s="412" t="s">
        <v>1107</v>
      </c>
      <c r="DD59" s="401" t="s">
        <v>1107</v>
      </c>
      <c r="DE59" s="401" t="s">
        <v>1107</v>
      </c>
      <c r="DF59" s="411" t="s">
        <v>1107</v>
      </c>
      <c r="DG59" s="412" t="s">
        <v>1107</v>
      </c>
      <c r="DH59" s="401" t="s">
        <v>1107</v>
      </c>
      <c r="DI59" s="401" t="s">
        <v>1107</v>
      </c>
      <c r="DJ59" s="411" t="s">
        <v>1107</v>
      </c>
      <c r="DK59" s="412" t="s">
        <v>1107</v>
      </c>
      <c r="DL59" s="401" t="s">
        <v>1107</v>
      </c>
      <c r="DM59" s="401" t="s">
        <v>1107</v>
      </c>
      <c r="DN59" s="411" t="s">
        <v>1107</v>
      </c>
      <c r="DO59" s="412" t="s">
        <v>1107</v>
      </c>
      <c r="DP59" s="401" t="s">
        <v>1107</v>
      </c>
      <c r="DQ59" s="401" t="s">
        <v>1107</v>
      </c>
      <c r="DR59" s="408" t="s">
        <v>1107</v>
      </c>
      <c r="DS59" s="406" t="s">
        <v>1107</v>
      </c>
      <c r="DT59" s="402"/>
      <c r="DU59" s="412" t="s">
        <v>1107</v>
      </c>
      <c r="DV59" s="401" t="s">
        <v>1107</v>
      </c>
      <c r="DW59" s="401" t="s">
        <v>1107</v>
      </c>
      <c r="DX59" s="411" t="s">
        <v>1107</v>
      </c>
      <c r="DY59" s="412" t="s">
        <v>1107</v>
      </c>
      <c r="DZ59" s="401" t="s">
        <v>1107</v>
      </c>
      <c r="EA59" s="401" t="s">
        <v>1107</v>
      </c>
      <c r="EB59" s="411" t="s">
        <v>1107</v>
      </c>
      <c r="EC59" s="412" t="s">
        <v>1107</v>
      </c>
      <c r="ED59" s="401" t="s">
        <v>1107</v>
      </c>
      <c r="EE59" s="401" t="s">
        <v>1107</v>
      </c>
      <c r="EF59" s="411" t="s">
        <v>1107</v>
      </c>
      <c r="EG59" s="412" t="s">
        <v>1107</v>
      </c>
      <c r="EH59" s="401" t="s">
        <v>1107</v>
      </c>
      <c r="EI59" s="401" t="s">
        <v>1107</v>
      </c>
      <c r="EJ59" s="408" t="s">
        <v>1107</v>
      </c>
      <c r="EK59" s="400"/>
      <c r="EL59" s="401"/>
      <c r="EM59" s="401"/>
      <c r="EN59" s="401"/>
      <c r="EO59" s="401"/>
      <c r="EP59" s="401"/>
      <c r="EQ59" s="401"/>
      <c r="ER59" s="401"/>
      <c r="ES59" s="400"/>
      <c r="ET59" s="401"/>
      <c r="EU59" s="401"/>
      <c r="EV59" s="402"/>
      <c r="EW59" s="401"/>
      <c r="EX59" s="401"/>
      <c r="EY59" s="401"/>
      <c r="EZ59" s="401"/>
      <c r="FA59" s="400"/>
      <c r="FB59" s="400"/>
      <c r="FC59" s="401"/>
      <c r="FD59" s="401"/>
      <c r="FE59" s="403"/>
      <c r="FF59" s="254"/>
      <c r="FG59" s="404"/>
      <c r="FH59" s="404"/>
      <c r="FI59" s="404"/>
      <c r="FJ59" s="404"/>
      <c r="FK59" s="404"/>
      <c r="FL59" s="1057"/>
      <c r="FM59" s="669"/>
      <c r="FN59" s="1057"/>
      <c r="FO59" s="669"/>
      <c r="FP59" s="1057"/>
      <c r="FQ59" s="669"/>
      <c r="FR59" s="404"/>
      <c r="FS59" s="404"/>
      <c r="FT59" s="404"/>
      <c r="FU59" s="404"/>
      <c r="FV59" s="404"/>
    </row>
    <row r="60" spans="1:178" ht="15" customHeight="1">
      <c r="A60" s="405">
        <f t="shared" si="0"/>
        <v>33</v>
      </c>
      <c r="B60" s="2048"/>
      <c r="C60" s="2048"/>
      <c r="D60" s="2032"/>
      <c r="E60" s="2052"/>
      <c r="F60" s="2032"/>
      <c r="G60" s="2032"/>
      <c r="H60" s="2049"/>
      <c r="I60" s="2050"/>
      <c r="J60" s="2032"/>
      <c r="K60" s="406" t="s">
        <v>1107</v>
      </c>
      <c r="L60" s="2032"/>
      <c r="M60" s="2032"/>
      <c r="N60" s="2032"/>
      <c r="O60" s="982" t="s">
        <v>1107</v>
      </c>
      <c r="P60" s="407" t="s">
        <v>1107</v>
      </c>
      <c r="Q60" s="401" t="s">
        <v>1107</v>
      </c>
      <c r="R60" s="401" t="s">
        <v>1107</v>
      </c>
      <c r="S60" s="401" t="s">
        <v>1107</v>
      </c>
      <c r="T60" s="410" t="s">
        <v>1107</v>
      </c>
      <c r="U60" s="407" t="s">
        <v>1107</v>
      </c>
      <c r="V60" s="401" t="s">
        <v>1107</v>
      </c>
      <c r="W60" s="410" t="s">
        <v>1107</v>
      </c>
      <c r="X60" s="2050"/>
      <c r="Y60" s="2051"/>
      <c r="Z60" s="407" t="s">
        <v>1107</v>
      </c>
      <c r="AA60" s="401" t="s">
        <v>1107</v>
      </c>
      <c r="AB60" s="401" t="s">
        <v>1107</v>
      </c>
      <c r="AC60" s="401" t="s">
        <v>1107</v>
      </c>
      <c r="AD60" s="2032"/>
      <c r="AE60" s="2032"/>
      <c r="AF60" s="2032"/>
      <c r="AG60" s="407" t="s">
        <v>1107</v>
      </c>
      <c r="AH60" s="2045"/>
      <c r="AI60" s="2046"/>
      <c r="AJ60" s="2047"/>
      <c r="AK60" s="406" t="s">
        <v>1107</v>
      </c>
      <c r="AL60" s="403"/>
      <c r="AM60" s="406" t="s">
        <v>1107</v>
      </c>
      <c r="AN60" s="403"/>
      <c r="AO60" s="984"/>
      <c r="AP60" s="401" t="s">
        <v>1107</v>
      </c>
      <c r="AQ60" s="401" t="s">
        <v>1107</v>
      </c>
      <c r="AR60" s="401" t="s">
        <v>1107</v>
      </c>
      <c r="AS60" s="401" t="s">
        <v>1107</v>
      </c>
      <c r="AT60" s="410"/>
      <c r="AU60" s="407" t="s">
        <v>1107</v>
      </c>
      <c r="AV60" s="401" t="s">
        <v>1107</v>
      </c>
      <c r="AW60" s="402" t="s">
        <v>1107</v>
      </c>
      <c r="AX60" s="406"/>
      <c r="AY60" s="401"/>
      <c r="AZ60" s="1032"/>
      <c r="BA60" s="1034"/>
      <c r="BB60" s="406"/>
      <c r="BC60" s="401"/>
      <c r="BD60" s="403"/>
      <c r="BE60" s="401" t="s">
        <v>1107</v>
      </c>
      <c r="BF60" s="401" t="s">
        <v>1107</v>
      </c>
      <c r="BG60" s="410" t="s">
        <v>1107</v>
      </c>
      <c r="BH60" s="407"/>
      <c r="BI60" s="403"/>
      <c r="BJ60" s="406" t="s">
        <v>1107</v>
      </c>
      <c r="BK60" s="401" t="s">
        <v>1107</v>
      </c>
      <c r="BL60" s="2032"/>
      <c r="BM60" s="2033"/>
      <c r="BN60" s="2033"/>
      <c r="BO60" s="2033"/>
      <c r="BP60" s="2033"/>
      <c r="BQ60" s="2034"/>
      <c r="BR60" s="406" t="s">
        <v>1107</v>
      </c>
      <c r="BS60" s="401" t="s">
        <v>1107</v>
      </c>
      <c r="BT60" s="401" t="s">
        <v>1107</v>
      </c>
      <c r="BU60" s="410" t="s">
        <v>1107</v>
      </c>
      <c r="BV60" s="407" t="s">
        <v>1107</v>
      </c>
      <c r="BW60" s="401" t="s">
        <v>1107</v>
      </c>
      <c r="BX60" s="401" t="s">
        <v>1107</v>
      </c>
      <c r="BY60" s="410" t="s">
        <v>1107</v>
      </c>
      <c r="BZ60" s="407" t="s">
        <v>1107</v>
      </c>
      <c r="CA60" s="401" t="s">
        <v>1107</v>
      </c>
      <c r="CB60" s="401" t="s">
        <v>1107</v>
      </c>
      <c r="CC60" s="408" t="s">
        <v>1107</v>
      </c>
      <c r="CD60" s="981"/>
      <c r="CE60" s="414"/>
      <c r="CF60" s="399"/>
      <c r="CG60" s="399"/>
      <c r="CH60" s="399"/>
      <c r="CI60" s="399"/>
      <c r="CJ60" s="409"/>
      <c r="CK60" s="400" t="s">
        <v>1107</v>
      </c>
      <c r="CL60" s="403"/>
      <c r="CM60" s="406" t="s">
        <v>1107</v>
      </c>
      <c r="CN60" s="402"/>
      <c r="CO60" s="412" t="s">
        <v>1107</v>
      </c>
      <c r="CP60" s="401" t="s">
        <v>1107</v>
      </c>
      <c r="CQ60" s="401" t="s">
        <v>1107</v>
      </c>
      <c r="CR60" s="411" t="s">
        <v>1107</v>
      </c>
      <c r="CS60" s="412" t="s">
        <v>1107</v>
      </c>
      <c r="CT60" s="401" t="s">
        <v>1107</v>
      </c>
      <c r="CU60" s="401" t="s">
        <v>1107</v>
      </c>
      <c r="CV60" s="411" t="s">
        <v>1107</v>
      </c>
      <c r="CW60" s="412" t="s">
        <v>1107</v>
      </c>
      <c r="CX60" s="401" t="s">
        <v>1107</v>
      </c>
      <c r="CY60" s="401" t="s">
        <v>1107</v>
      </c>
      <c r="CZ60" s="408" t="s">
        <v>1107</v>
      </c>
      <c r="DA60" s="406" t="s">
        <v>1107</v>
      </c>
      <c r="DB60" s="402"/>
      <c r="DC60" s="412" t="s">
        <v>1107</v>
      </c>
      <c r="DD60" s="401" t="s">
        <v>1107</v>
      </c>
      <c r="DE60" s="401" t="s">
        <v>1107</v>
      </c>
      <c r="DF60" s="411" t="s">
        <v>1107</v>
      </c>
      <c r="DG60" s="412" t="s">
        <v>1107</v>
      </c>
      <c r="DH60" s="401" t="s">
        <v>1107</v>
      </c>
      <c r="DI60" s="401" t="s">
        <v>1107</v>
      </c>
      <c r="DJ60" s="411" t="s">
        <v>1107</v>
      </c>
      <c r="DK60" s="412" t="s">
        <v>1107</v>
      </c>
      <c r="DL60" s="401" t="s">
        <v>1107</v>
      </c>
      <c r="DM60" s="401" t="s">
        <v>1107</v>
      </c>
      <c r="DN60" s="411" t="s">
        <v>1107</v>
      </c>
      <c r="DO60" s="412" t="s">
        <v>1107</v>
      </c>
      <c r="DP60" s="401" t="s">
        <v>1107</v>
      </c>
      <c r="DQ60" s="401" t="s">
        <v>1107</v>
      </c>
      <c r="DR60" s="408" t="s">
        <v>1107</v>
      </c>
      <c r="DS60" s="406" t="s">
        <v>1107</v>
      </c>
      <c r="DT60" s="402"/>
      <c r="DU60" s="412" t="s">
        <v>1107</v>
      </c>
      <c r="DV60" s="401" t="s">
        <v>1107</v>
      </c>
      <c r="DW60" s="401" t="s">
        <v>1107</v>
      </c>
      <c r="DX60" s="411" t="s">
        <v>1107</v>
      </c>
      <c r="DY60" s="412" t="s">
        <v>1107</v>
      </c>
      <c r="DZ60" s="401" t="s">
        <v>1107</v>
      </c>
      <c r="EA60" s="401" t="s">
        <v>1107</v>
      </c>
      <c r="EB60" s="411" t="s">
        <v>1107</v>
      </c>
      <c r="EC60" s="412" t="s">
        <v>1107</v>
      </c>
      <c r="ED60" s="401" t="s">
        <v>1107</v>
      </c>
      <c r="EE60" s="401" t="s">
        <v>1107</v>
      </c>
      <c r="EF60" s="411" t="s">
        <v>1107</v>
      </c>
      <c r="EG60" s="412" t="s">
        <v>1107</v>
      </c>
      <c r="EH60" s="401" t="s">
        <v>1107</v>
      </c>
      <c r="EI60" s="401" t="s">
        <v>1107</v>
      </c>
      <c r="EJ60" s="408" t="s">
        <v>1107</v>
      </c>
      <c r="EK60" s="400"/>
      <c r="EL60" s="401"/>
      <c r="EM60" s="401"/>
      <c r="EN60" s="401"/>
      <c r="EO60" s="401"/>
      <c r="EP60" s="401"/>
      <c r="EQ60" s="401"/>
      <c r="ER60" s="401"/>
      <c r="ES60" s="400"/>
      <c r="ET60" s="401"/>
      <c r="EU60" s="401"/>
      <c r="EV60" s="402"/>
      <c r="EW60" s="401"/>
      <c r="EX60" s="401"/>
      <c r="EY60" s="401"/>
      <c r="EZ60" s="401"/>
      <c r="FA60" s="400"/>
      <c r="FB60" s="400"/>
      <c r="FC60" s="401"/>
      <c r="FD60" s="401"/>
      <c r="FE60" s="403"/>
      <c r="FF60" s="254"/>
      <c r="FG60" s="404"/>
      <c r="FH60" s="404"/>
      <c r="FI60" s="404"/>
      <c r="FJ60" s="404"/>
      <c r="FK60" s="404"/>
      <c r="FL60" s="1057"/>
      <c r="FM60" s="669"/>
      <c r="FN60" s="1057"/>
      <c r="FO60" s="669"/>
      <c r="FP60" s="1057"/>
      <c r="FQ60" s="669"/>
      <c r="FR60" s="404"/>
      <c r="FS60" s="404"/>
      <c r="FT60" s="404"/>
      <c r="FU60" s="404"/>
      <c r="FV60" s="404"/>
    </row>
    <row r="61" spans="1:178" ht="15" customHeight="1">
      <c r="A61" s="405">
        <f t="shared" si="0"/>
        <v>34</v>
      </c>
      <c r="B61" s="2048"/>
      <c r="C61" s="2048"/>
      <c r="D61" s="2032"/>
      <c r="E61" s="2052"/>
      <c r="F61" s="2032"/>
      <c r="G61" s="2032"/>
      <c r="H61" s="2049"/>
      <c r="I61" s="2050"/>
      <c r="J61" s="2032"/>
      <c r="K61" s="406" t="s">
        <v>1107</v>
      </c>
      <c r="L61" s="2032"/>
      <c r="M61" s="2032"/>
      <c r="N61" s="2032"/>
      <c r="O61" s="982" t="s">
        <v>1107</v>
      </c>
      <c r="P61" s="407" t="s">
        <v>1107</v>
      </c>
      <c r="Q61" s="401" t="s">
        <v>1107</v>
      </c>
      <c r="R61" s="401" t="s">
        <v>1107</v>
      </c>
      <c r="S61" s="401" t="s">
        <v>1107</v>
      </c>
      <c r="T61" s="410" t="s">
        <v>1107</v>
      </c>
      <c r="U61" s="407" t="s">
        <v>1107</v>
      </c>
      <c r="V61" s="401" t="s">
        <v>1107</v>
      </c>
      <c r="W61" s="410" t="s">
        <v>1107</v>
      </c>
      <c r="X61" s="2050"/>
      <c r="Y61" s="2051"/>
      <c r="Z61" s="407" t="s">
        <v>1107</v>
      </c>
      <c r="AA61" s="401" t="s">
        <v>1107</v>
      </c>
      <c r="AB61" s="401" t="s">
        <v>1107</v>
      </c>
      <c r="AC61" s="401" t="s">
        <v>1107</v>
      </c>
      <c r="AD61" s="2032"/>
      <c r="AE61" s="2032"/>
      <c r="AF61" s="2032"/>
      <c r="AG61" s="407" t="s">
        <v>1107</v>
      </c>
      <c r="AH61" s="2045"/>
      <c r="AI61" s="2046"/>
      <c r="AJ61" s="2047"/>
      <c r="AK61" s="406" t="s">
        <v>1107</v>
      </c>
      <c r="AL61" s="403"/>
      <c r="AM61" s="406" t="s">
        <v>1107</v>
      </c>
      <c r="AN61" s="403"/>
      <c r="AO61" s="984"/>
      <c r="AP61" s="401" t="s">
        <v>1107</v>
      </c>
      <c r="AQ61" s="401" t="s">
        <v>1107</v>
      </c>
      <c r="AR61" s="401" t="s">
        <v>1107</v>
      </c>
      <c r="AS61" s="401" t="s">
        <v>1107</v>
      </c>
      <c r="AT61" s="410"/>
      <c r="AU61" s="407" t="s">
        <v>1107</v>
      </c>
      <c r="AV61" s="401" t="s">
        <v>1107</v>
      </c>
      <c r="AW61" s="402" t="s">
        <v>1107</v>
      </c>
      <c r="AX61" s="406"/>
      <c r="AY61" s="401"/>
      <c r="AZ61" s="1032"/>
      <c r="BA61" s="1034"/>
      <c r="BB61" s="406"/>
      <c r="BC61" s="401"/>
      <c r="BD61" s="403"/>
      <c r="BE61" s="401" t="s">
        <v>1107</v>
      </c>
      <c r="BF61" s="401" t="s">
        <v>1107</v>
      </c>
      <c r="BG61" s="410" t="s">
        <v>1107</v>
      </c>
      <c r="BH61" s="407"/>
      <c r="BI61" s="403"/>
      <c r="BJ61" s="406" t="s">
        <v>1107</v>
      </c>
      <c r="BK61" s="401" t="s">
        <v>1107</v>
      </c>
      <c r="BL61" s="2032"/>
      <c r="BM61" s="2033"/>
      <c r="BN61" s="2033"/>
      <c r="BO61" s="2033"/>
      <c r="BP61" s="2033"/>
      <c r="BQ61" s="2034"/>
      <c r="BR61" s="406" t="s">
        <v>1107</v>
      </c>
      <c r="BS61" s="401" t="s">
        <v>1107</v>
      </c>
      <c r="BT61" s="401" t="s">
        <v>1107</v>
      </c>
      <c r="BU61" s="410" t="s">
        <v>1107</v>
      </c>
      <c r="BV61" s="407" t="s">
        <v>1107</v>
      </c>
      <c r="BW61" s="401" t="s">
        <v>1107</v>
      </c>
      <c r="BX61" s="401" t="s">
        <v>1107</v>
      </c>
      <c r="BY61" s="410" t="s">
        <v>1107</v>
      </c>
      <c r="BZ61" s="407" t="s">
        <v>1107</v>
      </c>
      <c r="CA61" s="401" t="s">
        <v>1107</v>
      </c>
      <c r="CB61" s="401" t="s">
        <v>1107</v>
      </c>
      <c r="CC61" s="408" t="s">
        <v>1107</v>
      </c>
      <c r="CD61" s="981"/>
      <c r="CE61" s="399"/>
      <c r="CF61" s="399"/>
      <c r="CG61" s="399"/>
      <c r="CH61" s="399"/>
      <c r="CI61" s="399"/>
      <c r="CJ61" s="409"/>
      <c r="CK61" s="400" t="s">
        <v>1107</v>
      </c>
      <c r="CL61" s="403"/>
      <c r="CM61" s="406" t="s">
        <v>1107</v>
      </c>
      <c r="CN61" s="402"/>
      <c r="CO61" s="412" t="s">
        <v>1107</v>
      </c>
      <c r="CP61" s="401" t="s">
        <v>1107</v>
      </c>
      <c r="CQ61" s="401" t="s">
        <v>1107</v>
      </c>
      <c r="CR61" s="411" t="s">
        <v>1107</v>
      </c>
      <c r="CS61" s="412" t="s">
        <v>1107</v>
      </c>
      <c r="CT61" s="401" t="s">
        <v>1107</v>
      </c>
      <c r="CU61" s="401" t="s">
        <v>1107</v>
      </c>
      <c r="CV61" s="411" t="s">
        <v>1107</v>
      </c>
      <c r="CW61" s="412" t="s">
        <v>1107</v>
      </c>
      <c r="CX61" s="401" t="s">
        <v>1107</v>
      </c>
      <c r="CY61" s="401" t="s">
        <v>1107</v>
      </c>
      <c r="CZ61" s="408" t="s">
        <v>1107</v>
      </c>
      <c r="DA61" s="406" t="s">
        <v>1107</v>
      </c>
      <c r="DB61" s="402"/>
      <c r="DC61" s="412" t="s">
        <v>1107</v>
      </c>
      <c r="DD61" s="401" t="s">
        <v>1107</v>
      </c>
      <c r="DE61" s="401" t="s">
        <v>1107</v>
      </c>
      <c r="DF61" s="411" t="s">
        <v>1107</v>
      </c>
      <c r="DG61" s="412" t="s">
        <v>1107</v>
      </c>
      <c r="DH61" s="401" t="s">
        <v>1107</v>
      </c>
      <c r="DI61" s="401" t="s">
        <v>1107</v>
      </c>
      <c r="DJ61" s="411" t="s">
        <v>1107</v>
      </c>
      <c r="DK61" s="412" t="s">
        <v>1107</v>
      </c>
      <c r="DL61" s="401" t="s">
        <v>1107</v>
      </c>
      <c r="DM61" s="401" t="s">
        <v>1107</v>
      </c>
      <c r="DN61" s="411" t="s">
        <v>1107</v>
      </c>
      <c r="DO61" s="412" t="s">
        <v>1107</v>
      </c>
      <c r="DP61" s="401" t="s">
        <v>1107</v>
      </c>
      <c r="DQ61" s="401" t="s">
        <v>1107</v>
      </c>
      <c r="DR61" s="408" t="s">
        <v>1107</v>
      </c>
      <c r="DS61" s="406" t="s">
        <v>1107</v>
      </c>
      <c r="DT61" s="402"/>
      <c r="DU61" s="412" t="s">
        <v>1107</v>
      </c>
      <c r="DV61" s="401" t="s">
        <v>1107</v>
      </c>
      <c r="DW61" s="401" t="s">
        <v>1107</v>
      </c>
      <c r="DX61" s="411" t="s">
        <v>1107</v>
      </c>
      <c r="DY61" s="412" t="s">
        <v>1107</v>
      </c>
      <c r="DZ61" s="401" t="s">
        <v>1107</v>
      </c>
      <c r="EA61" s="401" t="s">
        <v>1107</v>
      </c>
      <c r="EB61" s="411" t="s">
        <v>1107</v>
      </c>
      <c r="EC61" s="412" t="s">
        <v>1107</v>
      </c>
      <c r="ED61" s="401" t="s">
        <v>1107</v>
      </c>
      <c r="EE61" s="401" t="s">
        <v>1107</v>
      </c>
      <c r="EF61" s="411" t="s">
        <v>1107</v>
      </c>
      <c r="EG61" s="412" t="s">
        <v>1107</v>
      </c>
      <c r="EH61" s="401" t="s">
        <v>1107</v>
      </c>
      <c r="EI61" s="401" t="s">
        <v>1107</v>
      </c>
      <c r="EJ61" s="408" t="s">
        <v>1107</v>
      </c>
      <c r="EK61" s="400"/>
      <c r="EL61" s="401"/>
      <c r="EM61" s="401"/>
      <c r="EN61" s="401"/>
      <c r="EO61" s="401"/>
      <c r="EP61" s="401"/>
      <c r="EQ61" s="401"/>
      <c r="ER61" s="401"/>
      <c r="ES61" s="400"/>
      <c r="ET61" s="401"/>
      <c r="EU61" s="401"/>
      <c r="EV61" s="402"/>
      <c r="EW61" s="401"/>
      <c r="EX61" s="401"/>
      <c r="EY61" s="401"/>
      <c r="EZ61" s="401"/>
      <c r="FA61" s="400"/>
      <c r="FB61" s="400"/>
      <c r="FC61" s="401"/>
      <c r="FD61" s="401"/>
      <c r="FE61" s="403"/>
      <c r="FF61" s="254"/>
      <c r="FG61" s="404"/>
      <c r="FH61" s="404"/>
      <c r="FI61" s="404"/>
      <c r="FJ61" s="404"/>
      <c r="FK61" s="404"/>
      <c r="FL61" s="1057"/>
      <c r="FM61" s="669"/>
      <c r="FN61" s="1057"/>
      <c r="FO61" s="669"/>
      <c r="FP61" s="1057"/>
      <c r="FQ61" s="669"/>
      <c r="FR61" s="404"/>
      <c r="FS61" s="404"/>
      <c r="FT61" s="404"/>
      <c r="FU61" s="404"/>
      <c r="FV61" s="404"/>
    </row>
    <row r="62" spans="1:178" ht="15" customHeight="1">
      <c r="A62" s="405">
        <f>A61+1</f>
        <v>35</v>
      </c>
      <c r="B62" s="2048"/>
      <c r="C62" s="2048"/>
      <c r="D62" s="2032"/>
      <c r="E62" s="2052"/>
      <c r="F62" s="2032"/>
      <c r="G62" s="2032"/>
      <c r="H62" s="2049"/>
      <c r="I62" s="2050"/>
      <c r="J62" s="2032"/>
      <c r="K62" s="406" t="s">
        <v>1107</v>
      </c>
      <c r="L62" s="2032"/>
      <c r="M62" s="2032"/>
      <c r="N62" s="2032"/>
      <c r="O62" s="982" t="s">
        <v>1107</v>
      </c>
      <c r="P62" s="407" t="s">
        <v>1107</v>
      </c>
      <c r="Q62" s="401" t="s">
        <v>1107</v>
      </c>
      <c r="R62" s="401" t="s">
        <v>1107</v>
      </c>
      <c r="S62" s="401" t="s">
        <v>1107</v>
      </c>
      <c r="T62" s="410" t="s">
        <v>1107</v>
      </c>
      <c r="U62" s="407" t="s">
        <v>1107</v>
      </c>
      <c r="V62" s="401" t="s">
        <v>1107</v>
      </c>
      <c r="W62" s="410" t="s">
        <v>1107</v>
      </c>
      <c r="X62" s="2050"/>
      <c r="Y62" s="2051"/>
      <c r="Z62" s="407" t="s">
        <v>1107</v>
      </c>
      <c r="AA62" s="401" t="s">
        <v>1107</v>
      </c>
      <c r="AB62" s="401" t="s">
        <v>1107</v>
      </c>
      <c r="AC62" s="401" t="s">
        <v>1107</v>
      </c>
      <c r="AD62" s="2032"/>
      <c r="AE62" s="2032"/>
      <c r="AF62" s="2032"/>
      <c r="AG62" s="407" t="s">
        <v>1107</v>
      </c>
      <c r="AH62" s="2045"/>
      <c r="AI62" s="2046"/>
      <c r="AJ62" s="2047"/>
      <c r="AK62" s="406" t="s">
        <v>1107</v>
      </c>
      <c r="AL62" s="403"/>
      <c r="AM62" s="406" t="s">
        <v>1107</v>
      </c>
      <c r="AN62" s="403"/>
      <c r="AO62" s="984"/>
      <c r="AP62" s="401" t="s">
        <v>1107</v>
      </c>
      <c r="AQ62" s="401" t="s">
        <v>1107</v>
      </c>
      <c r="AR62" s="401" t="s">
        <v>1107</v>
      </c>
      <c r="AS62" s="401" t="s">
        <v>1107</v>
      </c>
      <c r="AT62" s="410"/>
      <c r="AU62" s="407" t="s">
        <v>1107</v>
      </c>
      <c r="AV62" s="401" t="s">
        <v>1107</v>
      </c>
      <c r="AW62" s="402" t="s">
        <v>1107</v>
      </c>
      <c r="AX62" s="406"/>
      <c r="AY62" s="401"/>
      <c r="AZ62" s="1032"/>
      <c r="BA62" s="1034"/>
      <c r="BB62" s="406"/>
      <c r="BC62" s="401"/>
      <c r="BD62" s="403"/>
      <c r="BE62" s="401" t="s">
        <v>1107</v>
      </c>
      <c r="BF62" s="401" t="s">
        <v>1107</v>
      </c>
      <c r="BG62" s="410" t="s">
        <v>1107</v>
      </c>
      <c r="BH62" s="407"/>
      <c r="BI62" s="403"/>
      <c r="BJ62" s="406" t="s">
        <v>1107</v>
      </c>
      <c r="BK62" s="401" t="s">
        <v>1107</v>
      </c>
      <c r="BL62" s="2032"/>
      <c r="BM62" s="2033"/>
      <c r="BN62" s="2033"/>
      <c r="BO62" s="2033"/>
      <c r="BP62" s="2033"/>
      <c r="BQ62" s="2034"/>
      <c r="BR62" s="406" t="s">
        <v>1107</v>
      </c>
      <c r="BS62" s="401" t="s">
        <v>1107</v>
      </c>
      <c r="BT62" s="401" t="s">
        <v>1107</v>
      </c>
      <c r="BU62" s="410" t="s">
        <v>1107</v>
      </c>
      <c r="BV62" s="407" t="s">
        <v>1107</v>
      </c>
      <c r="BW62" s="401" t="s">
        <v>1107</v>
      </c>
      <c r="BX62" s="401" t="s">
        <v>1107</v>
      </c>
      <c r="BY62" s="410" t="s">
        <v>1107</v>
      </c>
      <c r="BZ62" s="407" t="s">
        <v>1107</v>
      </c>
      <c r="CA62" s="401" t="s">
        <v>1107</v>
      </c>
      <c r="CB62" s="401" t="s">
        <v>1107</v>
      </c>
      <c r="CC62" s="408" t="s">
        <v>1107</v>
      </c>
      <c r="CD62" s="981"/>
      <c r="CE62" s="399"/>
      <c r="CF62" s="399"/>
      <c r="CG62" s="399"/>
      <c r="CH62" s="399"/>
      <c r="CI62" s="399"/>
      <c r="CJ62" s="409"/>
      <c r="CK62" s="400" t="s">
        <v>1107</v>
      </c>
      <c r="CL62" s="403"/>
      <c r="CM62" s="406" t="s">
        <v>1107</v>
      </c>
      <c r="CN62" s="402"/>
      <c r="CO62" s="412" t="s">
        <v>1107</v>
      </c>
      <c r="CP62" s="401" t="s">
        <v>1107</v>
      </c>
      <c r="CQ62" s="401" t="s">
        <v>1107</v>
      </c>
      <c r="CR62" s="411" t="s">
        <v>1107</v>
      </c>
      <c r="CS62" s="412" t="s">
        <v>1107</v>
      </c>
      <c r="CT62" s="401" t="s">
        <v>1107</v>
      </c>
      <c r="CU62" s="401" t="s">
        <v>1107</v>
      </c>
      <c r="CV62" s="411" t="s">
        <v>1107</v>
      </c>
      <c r="CW62" s="412" t="s">
        <v>1107</v>
      </c>
      <c r="CX62" s="401" t="s">
        <v>1107</v>
      </c>
      <c r="CY62" s="401" t="s">
        <v>1107</v>
      </c>
      <c r="CZ62" s="408" t="s">
        <v>1107</v>
      </c>
      <c r="DA62" s="406" t="s">
        <v>1107</v>
      </c>
      <c r="DB62" s="402"/>
      <c r="DC62" s="412" t="s">
        <v>1107</v>
      </c>
      <c r="DD62" s="401" t="s">
        <v>1107</v>
      </c>
      <c r="DE62" s="401" t="s">
        <v>1107</v>
      </c>
      <c r="DF62" s="411" t="s">
        <v>1107</v>
      </c>
      <c r="DG62" s="412" t="s">
        <v>1107</v>
      </c>
      <c r="DH62" s="401" t="s">
        <v>1107</v>
      </c>
      <c r="DI62" s="401" t="s">
        <v>1107</v>
      </c>
      <c r="DJ62" s="411" t="s">
        <v>1107</v>
      </c>
      <c r="DK62" s="412" t="s">
        <v>1107</v>
      </c>
      <c r="DL62" s="401" t="s">
        <v>1107</v>
      </c>
      <c r="DM62" s="401" t="s">
        <v>1107</v>
      </c>
      <c r="DN62" s="411" t="s">
        <v>1107</v>
      </c>
      <c r="DO62" s="412" t="s">
        <v>1107</v>
      </c>
      <c r="DP62" s="401" t="s">
        <v>1107</v>
      </c>
      <c r="DQ62" s="401" t="s">
        <v>1107</v>
      </c>
      <c r="DR62" s="408" t="s">
        <v>1107</v>
      </c>
      <c r="DS62" s="406" t="s">
        <v>1107</v>
      </c>
      <c r="DT62" s="402"/>
      <c r="DU62" s="412" t="s">
        <v>1107</v>
      </c>
      <c r="DV62" s="401" t="s">
        <v>1107</v>
      </c>
      <c r="DW62" s="401" t="s">
        <v>1107</v>
      </c>
      <c r="DX62" s="411" t="s">
        <v>1107</v>
      </c>
      <c r="DY62" s="412" t="s">
        <v>1107</v>
      </c>
      <c r="DZ62" s="401" t="s">
        <v>1107</v>
      </c>
      <c r="EA62" s="401" t="s">
        <v>1107</v>
      </c>
      <c r="EB62" s="411" t="s">
        <v>1107</v>
      </c>
      <c r="EC62" s="412" t="s">
        <v>1107</v>
      </c>
      <c r="ED62" s="401" t="s">
        <v>1107</v>
      </c>
      <c r="EE62" s="401" t="s">
        <v>1107</v>
      </c>
      <c r="EF62" s="411" t="s">
        <v>1107</v>
      </c>
      <c r="EG62" s="412" t="s">
        <v>1107</v>
      </c>
      <c r="EH62" s="401" t="s">
        <v>1107</v>
      </c>
      <c r="EI62" s="401" t="s">
        <v>1107</v>
      </c>
      <c r="EJ62" s="408" t="s">
        <v>1107</v>
      </c>
      <c r="EK62" s="400"/>
      <c r="EL62" s="401"/>
      <c r="EM62" s="401"/>
      <c r="EN62" s="401"/>
      <c r="EO62" s="401"/>
      <c r="EP62" s="401"/>
      <c r="EQ62" s="401"/>
      <c r="ER62" s="401"/>
      <c r="ES62" s="400"/>
      <c r="ET62" s="401"/>
      <c r="EU62" s="401"/>
      <c r="EV62" s="402"/>
      <c r="EW62" s="401"/>
      <c r="EX62" s="401"/>
      <c r="EY62" s="401"/>
      <c r="EZ62" s="401"/>
      <c r="FA62" s="400"/>
      <c r="FB62" s="400"/>
      <c r="FC62" s="401"/>
      <c r="FD62" s="401"/>
      <c r="FE62" s="403"/>
      <c r="FF62" s="254"/>
      <c r="FG62" s="404"/>
      <c r="FH62" s="404"/>
      <c r="FI62" s="404"/>
      <c r="FJ62" s="404"/>
      <c r="FK62" s="404"/>
      <c r="FL62" s="1057"/>
      <c r="FM62" s="669"/>
      <c r="FN62" s="1057"/>
      <c r="FO62" s="669"/>
      <c r="FP62" s="1057"/>
      <c r="FQ62" s="669"/>
      <c r="FR62" s="404"/>
      <c r="FS62" s="404"/>
      <c r="FT62" s="404"/>
      <c r="FU62" s="404"/>
      <c r="FV62" s="404"/>
    </row>
    <row r="63" spans="1:178" ht="15" customHeight="1">
      <c r="A63" s="405">
        <f>A62+1</f>
        <v>36</v>
      </c>
      <c r="B63" s="2048"/>
      <c r="C63" s="2048"/>
      <c r="D63" s="2032"/>
      <c r="E63" s="2032"/>
      <c r="F63" s="2032"/>
      <c r="G63" s="2032"/>
      <c r="H63" s="2049"/>
      <c r="I63" s="2050"/>
      <c r="J63" s="2032"/>
      <c r="K63" s="406" t="s">
        <v>1107</v>
      </c>
      <c r="L63" s="2032"/>
      <c r="M63" s="2032"/>
      <c r="N63" s="2032"/>
      <c r="O63" s="982" t="s">
        <v>1107</v>
      </c>
      <c r="P63" s="407" t="s">
        <v>1107</v>
      </c>
      <c r="Q63" s="401" t="s">
        <v>1107</v>
      </c>
      <c r="R63" s="401" t="s">
        <v>1107</v>
      </c>
      <c r="S63" s="401" t="s">
        <v>1107</v>
      </c>
      <c r="T63" s="410" t="s">
        <v>1107</v>
      </c>
      <c r="U63" s="407" t="s">
        <v>1107</v>
      </c>
      <c r="V63" s="401" t="s">
        <v>1107</v>
      </c>
      <c r="W63" s="410" t="s">
        <v>1107</v>
      </c>
      <c r="X63" s="2050"/>
      <c r="Y63" s="2051"/>
      <c r="Z63" s="407" t="s">
        <v>1107</v>
      </c>
      <c r="AA63" s="401" t="s">
        <v>1107</v>
      </c>
      <c r="AB63" s="401" t="s">
        <v>1107</v>
      </c>
      <c r="AC63" s="401" t="s">
        <v>1107</v>
      </c>
      <c r="AD63" s="2032"/>
      <c r="AE63" s="2032"/>
      <c r="AF63" s="2032"/>
      <c r="AG63" s="407" t="s">
        <v>1107</v>
      </c>
      <c r="AH63" s="2045"/>
      <c r="AI63" s="2046"/>
      <c r="AJ63" s="2047"/>
      <c r="AK63" s="406" t="s">
        <v>1107</v>
      </c>
      <c r="AL63" s="403"/>
      <c r="AM63" s="406" t="s">
        <v>1107</v>
      </c>
      <c r="AN63" s="403"/>
      <c r="AO63" s="984"/>
      <c r="AP63" s="401" t="s">
        <v>1107</v>
      </c>
      <c r="AQ63" s="401" t="s">
        <v>1107</v>
      </c>
      <c r="AR63" s="401" t="s">
        <v>1107</v>
      </c>
      <c r="AS63" s="401" t="s">
        <v>1107</v>
      </c>
      <c r="AT63" s="410"/>
      <c r="AU63" s="407" t="s">
        <v>1107</v>
      </c>
      <c r="AV63" s="401" t="s">
        <v>1107</v>
      </c>
      <c r="AW63" s="402" t="s">
        <v>1107</v>
      </c>
      <c r="AX63" s="406"/>
      <c r="AY63" s="401"/>
      <c r="AZ63" s="1032"/>
      <c r="BA63" s="1034"/>
      <c r="BB63" s="406"/>
      <c r="BC63" s="401"/>
      <c r="BD63" s="403"/>
      <c r="BE63" s="401" t="s">
        <v>1107</v>
      </c>
      <c r="BF63" s="401" t="s">
        <v>1107</v>
      </c>
      <c r="BG63" s="410" t="s">
        <v>1107</v>
      </c>
      <c r="BH63" s="407"/>
      <c r="BI63" s="403"/>
      <c r="BJ63" s="406" t="s">
        <v>1107</v>
      </c>
      <c r="BK63" s="401" t="s">
        <v>1107</v>
      </c>
      <c r="BL63" s="2032"/>
      <c r="BM63" s="2033"/>
      <c r="BN63" s="2033"/>
      <c r="BO63" s="2033"/>
      <c r="BP63" s="2033"/>
      <c r="BQ63" s="2034"/>
      <c r="BR63" s="406" t="s">
        <v>1107</v>
      </c>
      <c r="BS63" s="401" t="s">
        <v>1107</v>
      </c>
      <c r="BT63" s="401" t="s">
        <v>1107</v>
      </c>
      <c r="BU63" s="410" t="s">
        <v>1107</v>
      </c>
      <c r="BV63" s="407" t="s">
        <v>1107</v>
      </c>
      <c r="BW63" s="401" t="s">
        <v>1107</v>
      </c>
      <c r="BX63" s="401" t="s">
        <v>1107</v>
      </c>
      <c r="BY63" s="410" t="s">
        <v>1107</v>
      </c>
      <c r="BZ63" s="407" t="s">
        <v>1107</v>
      </c>
      <c r="CA63" s="401" t="s">
        <v>1107</v>
      </c>
      <c r="CB63" s="401" t="s">
        <v>1107</v>
      </c>
      <c r="CC63" s="408" t="s">
        <v>1107</v>
      </c>
      <c r="CD63" s="981"/>
      <c r="CE63" s="414"/>
      <c r="CF63" s="399"/>
      <c r="CG63" s="399"/>
      <c r="CH63" s="399"/>
      <c r="CI63" s="399"/>
      <c r="CJ63" s="409"/>
      <c r="CK63" s="400" t="s">
        <v>1107</v>
      </c>
      <c r="CL63" s="403"/>
      <c r="CM63" s="406" t="s">
        <v>1107</v>
      </c>
      <c r="CN63" s="402"/>
      <c r="CO63" s="412" t="s">
        <v>1107</v>
      </c>
      <c r="CP63" s="401" t="s">
        <v>1107</v>
      </c>
      <c r="CQ63" s="401" t="s">
        <v>1107</v>
      </c>
      <c r="CR63" s="411" t="s">
        <v>1107</v>
      </c>
      <c r="CS63" s="412" t="s">
        <v>1107</v>
      </c>
      <c r="CT63" s="401" t="s">
        <v>1107</v>
      </c>
      <c r="CU63" s="401" t="s">
        <v>1107</v>
      </c>
      <c r="CV63" s="411" t="s">
        <v>1107</v>
      </c>
      <c r="CW63" s="412" t="s">
        <v>1107</v>
      </c>
      <c r="CX63" s="401" t="s">
        <v>1107</v>
      </c>
      <c r="CY63" s="401" t="s">
        <v>1107</v>
      </c>
      <c r="CZ63" s="408" t="s">
        <v>1107</v>
      </c>
      <c r="DA63" s="406" t="s">
        <v>1107</v>
      </c>
      <c r="DB63" s="402"/>
      <c r="DC63" s="412" t="s">
        <v>1107</v>
      </c>
      <c r="DD63" s="401" t="s">
        <v>1107</v>
      </c>
      <c r="DE63" s="401" t="s">
        <v>1107</v>
      </c>
      <c r="DF63" s="411" t="s">
        <v>1107</v>
      </c>
      <c r="DG63" s="412" t="s">
        <v>1107</v>
      </c>
      <c r="DH63" s="401" t="s">
        <v>1107</v>
      </c>
      <c r="DI63" s="401" t="s">
        <v>1107</v>
      </c>
      <c r="DJ63" s="411" t="s">
        <v>1107</v>
      </c>
      <c r="DK63" s="412" t="s">
        <v>1107</v>
      </c>
      <c r="DL63" s="401" t="s">
        <v>1107</v>
      </c>
      <c r="DM63" s="401" t="s">
        <v>1107</v>
      </c>
      <c r="DN63" s="411" t="s">
        <v>1107</v>
      </c>
      <c r="DO63" s="412" t="s">
        <v>1107</v>
      </c>
      <c r="DP63" s="401" t="s">
        <v>1107</v>
      </c>
      <c r="DQ63" s="401" t="s">
        <v>1107</v>
      </c>
      <c r="DR63" s="408" t="s">
        <v>1107</v>
      </c>
      <c r="DS63" s="406" t="s">
        <v>1107</v>
      </c>
      <c r="DT63" s="402"/>
      <c r="DU63" s="412" t="s">
        <v>1107</v>
      </c>
      <c r="DV63" s="401" t="s">
        <v>1107</v>
      </c>
      <c r="DW63" s="401" t="s">
        <v>1107</v>
      </c>
      <c r="DX63" s="411" t="s">
        <v>1107</v>
      </c>
      <c r="DY63" s="412" t="s">
        <v>1107</v>
      </c>
      <c r="DZ63" s="401" t="s">
        <v>1107</v>
      </c>
      <c r="EA63" s="401" t="s">
        <v>1107</v>
      </c>
      <c r="EB63" s="411" t="s">
        <v>1107</v>
      </c>
      <c r="EC63" s="412" t="s">
        <v>1107</v>
      </c>
      <c r="ED63" s="401" t="s">
        <v>1107</v>
      </c>
      <c r="EE63" s="401" t="s">
        <v>1107</v>
      </c>
      <c r="EF63" s="411" t="s">
        <v>1107</v>
      </c>
      <c r="EG63" s="412" t="s">
        <v>1107</v>
      </c>
      <c r="EH63" s="401" t="s">
        <v>1107</v>
      </c>
      <c r="EI63" s="401" t="s">
        <v>1107</v>
      </c>
      <c r="EJ63" s="408" t="s">
        <v>1107</v>
      </c>
      <c r="EK63" s="400"/>
      <c r="EL63" s="401"/>
      <c r="EM63" s="401"/>
      <c r="EN63" s="401"/>
      <c r="EO63" s="401"/>
      <c r="EP63" s="401"/>
      <c r="EQ63" s="401"/>
      <c r="ER63" s="401"/>
      <c r="ES63" s="400"/>
      <c r="ET63" s="401"/>
      <c r="EU63" s="401"/>
      <c r="EV63" s="402"/>
      <c r="EW63" s="401"/>
      <c r="EX63" s="401"/>
      <c r="EY63" s="401"/>
      <c r="EZ63" s="401"/>
      <c r="FA63" s="400"/>
      <c r="FB63" s="400"/>
      <c r="FC63" s="401"/>
      <c r="FD63" s="401"/>
      <c r="FE63" s="403"/>
      <c r="FF63" s="254"/>
      <c r="FG63" s="404"/>
      <c r="FH63" s="404"/>
      <c r="FI63" s="404"/>
      <c r="FJ63" s="404"/>
      <c r="FK63" s="404"/>
      <c r="FL63" s="1057"/>
      <c r="FM63" s="669"/>
      <c r="FN63" s="1057"/>
      <c r="FO63" s="669"/>
      <c r="FP63" s="1057"/>
      <c r="FQ63" s="669"/>
      <c r="FR63" s="404"/>
      <c r="FS63" s="404"/>
      <c r="FT63" s="404"/>
      <c r="FU63" s="404"/>
      <c r="FV63" s="404"/>
    </row>
    <row r="64" spans="1:178" ht="15" customHeight="1">
      <c r="A64" s="405">
        <f>A63+1</f>
        <v>37</v>
      </c>
      <c r="B64" s="2048"/>
      <c r="C64" s="2048"/>
      <c r="D64" s="2032"/>
      <c r="E64" s="2032"/>
      <c r="F64" s="2032"/>
      <c r="G64" s="2032"/>
      <c r="H64" s="2049"/>
      <c r="I64" s="2050"/>
      <c r="J64" s="2032"/>
      <c r="K64" s="406" t="s">
        <v>1107</v>
      </c>
      <c r="L64" s="2032"/>
      <c r="M64" s="2032"/>
      <c r="N64" s="2032"/>
      <c r="O64" s="982" t="s">
        <v>1107</v>
      </c>
      <c r="P64" s="407" t="s">
        <v>1107</v>
      </c>
      <c r="Q64" s="401" t="s">
        <v>1107</v>
      </c>
      <c r="R64" s="401" t="s">
        <v>1107</v>
      </c>
      <c r="S64" s="401" t="s">
        <v>1107</v>
      </c>
      <c r="T64" s="410" t="s">
        <v>1107</v>
      </c>
      <c r="U64" s="407" t="s">
        <v>1107</v>
      </c>
      <c r="V64" s="401" t="s">
        <v>1107</v>
      </c>
      <c r="W64" s="410" t="s">
        <v>1107</v>
      </c>
      <c r="X64" s="2050"/>
      <c r="Y64" s="2051"/>
      <c r="Z64" s="407" t="s">
        <v>1107</v>
      </c>
      <c r="AA64" s="401" t="s">
        <v>1107</v>
      </c>
      <c r="AB64" s="401" t="s">
        <v>1107</v>
      </c>
      <c r="AC64" s="401" t="s">
        <v>1107</v>
      </c>
      <c r="AD64" s="2032"/>
      <c r="AE64" s="2032"/>
      <c r="AF64" s="2032"/>
      <c r="AG64" s="407" t="s">
        <v>1107</v>
      </c>
      <c r="AH64" s="2045"/>
      <c r="AI64" s="2046"/>
      <c r="AJ64" s="2047"/>
      <c r="AK64" s="406" t="s">
        <v>1107</v>
      </c>
      <c r="AL64" s="403"/>
      <c r="AM64" s="406" t="s">
        <v>1107</v>
      </c>
      <c r="AN64" s="403"/>
      <c r="AO64" s="984"/>
      <c r="AP64" s="401" t="s">
        <v>1107</v>
      </c>
      <c r="AQ64" s="401" t="s">
        <v>1107</v>
      </c>
      <c r="AR64" s="401" t="s">
        <v>1107</v>
      </c>
      <c r="AS64" s="401" t="s">
        <v>1107</v>
      </c>
      <c r="AT64" s="410"/>
      <c r="AU64" s="407" t="s">
        <v>1107</v>
      </c>
      <c r="AV64" s="401" t="s">
        <v>1107</v>
      </c>
      <c r="AW64" s="402" t="s">
        <v>1107</v>
      </c>
      <c r="AX64" s="406"/>
      <c r="AY64" s="401"/>
      <c r="AZ64" s="1032"/>
      <c r="BA64" s="1034"/>
      <c r="BB64" s="406"/>
      <c r="BC64" s="401"/>
      <c r="BD64" s="403"/>
      <c r="BE64" s="401" t="s">
        <v>1107</v>
      </c>
      <c r="BF64" s="401" t="s">
        <v>1107</v>
      </c>
      <c r="BG64" s="410" t="s">
        <v>1107</v>
      </c>
      <c r="BH64" s="407"/>
      <c r="BI64" s="403"/>
      <c r="BJ64" s="406" t="s">
        <v>1107</v>
      </c>
      <c r="BK64" s="401" t="s">
        <v>1107</v>
      </c>
      <c r="BL64" s="2032"/>
      <c r="BM64" s="2033"/>
      <c r="BN64" s="2033"/>
      <c r="BO64" s="2033"/>
      <c r="BP64" s="2033"/>
      <c r="BQ64" s="2034"/>
      <c r="BR64" s="406" t="s">
        <v>1107</v>
      </c>
      <c r="BS64" s="401" t="s">
        <v>1107</v>
      </c>
      <c r="BT64" s="401" t="s">
        <v>1107</v>
      </c>
      <c r="BU64" s="410" t="s">
        <v>1107</v>
      </c>
      <c r="BV64" s="407" t="s">
        <v>1107</v>
      </c>
      <c r="BW64" s="401" t="s">
        <v>1107</v>
      </c>
      <c r="BX64" s="401" t="s">
        <v>1107</v>
      </c>
      <c r="BY64" s="410" t="s">
        <v>1107</v>
      </c>
      <c r="BZ64" s="407" t="s">
        <v>1107</v>
      </c>
      <c r="CA64" s="401" t="s">
        <v>1107</v>
      </c>
      <c r="CB64" s="401" t="s">
        <v>1107</v>
      </c>
      <c r="CC64" s="408" t="s">
        <v>1107</v>
      </c>
      <c r="CD64" s="981"/>
      <c r="CE64" s="399"/>
      <c r="CF64" s="399"/>
      <c r="CG64" s="399"/>
      <c r="CH64" s="399"/>
      <c r="CI64" s="399"/>
      <c r="CJ64" s="409"/>
      <c r="CK64" s="400" t="s">
        <v>1107</v>
      </c>
      <c r="CL64" s="403"/>
      <c r="CM64" s="406" t="s">
        <v>1107</v>
      </c>
      <c r="CN64" s="402"/>
      <c r="CO64" s="412" t="s">
        <v>1107</v>
      </c>
      <c r="CP64" s="401" t="s">
        <v>1107</v>
      </c>
      <c r="CQ64" s="401" t="s">
        <v>1107</v>
      </c>
      <c r="CR64" s="411" t="s">
        <v>1107</v>
      </c>
      <c r="CS64" s="412" t="s">
        <v>1107</v>
      </c>
      <c r="CT64" s="401" t="s">
        <v>1107</v>
      </c>
      <c r="CU64" s="401" t="s">
        <v>1107</v>
      </c>
      <c r="CV64" s="411" t="s">
        <v>1107</v>
      </c>
      <c r="CW64" s="412" t="s">
        <v>1107</v>
      </c>
      <c r="CX64" s="401" t="s">
        <v>1107</v>
      </c>
      <c r="CY64" s="401" t="s">
        <v>1107</v>
      </c>
      <c r="CZ64" s="408" t="s">
        <v>1107</v>
      </c>
      <c r="DA64" s="406" t="s">
        <v>1107</v>
      </c>
      <c r="DB64" s="402"/>
      <c r="DC64" s="412" t="s">
        <v>1107</v>
      </c>
      <c r="DD64" s="401" t="s">
        <v>1107</v>
      </c>
      <c r="DE64" s="401" t="s">
        <v>1107</v>
      </c>
      <c r="DF64" s="411" t="s">
        <v>1107</v>
      </c>
      <c r="DG64" s="412" t="s">
        <v>1107</v>
      </c>
      <c r="DH64" s="401" t="s">
        <v>1107</v>
      </c>
      <c r="DI64" s="401" t="s">
        <v>1107</v>
      </c>
      <c r="DJ64" s="411" t="s">
        <v>1107</v>
      </c>
      <c r="DK64" s="412" t="s">
        <v>1107</v>
      </c>
      <c r="DL64" s="401" t="s">
        <v>1107</v>
      </c>
      <c r="DM64" s="401" t="s">
        <v>1107</v>
      </c>
      <c r="DN64" s="411" t="s">
        <v>1107</v>
      </c>
      <c r="DO64" s="412" t="s">
        <v>1107</v>
      </c>
      <c r="DP64" s="401" t="s">
        <v>1107</v>
      </c>
      <c r="DQ64" s="401" t="s">
        <v>1107</v>
      </c>
      <c r="DR64" s="408" t="s">
        <v>1107</v>
      </c>
      <c r="DS64" s="406" t="s">
        <v>1107</v>
      </c>
      <c r="DT64" s="402"/>
      <c r="DU64" s="412" t="s">
        <v>1107</v>
      </c>
      <c r="DV64" s="401" t="s">
        <v>1107</v>
      </c>
      <c r="DW64" s="401" t="s">
        <v>1107</v>
      </c>
      <c r="DX64" s="411" t="s">
        <v>1107</v>
      </c>
      <c r="DY64" s="412" t="s">
        <v>1107</v>
      </c>
      <c r="DZ64" s="401" t="s">
        <v>1107</v>
      </c>
      <c r="EA64" s="401" t="s">
        <v>1107</v>
      </c>
      <c r="EB64" s="411" t="s">
        <v>1107</v>
      </c>
      <c r="EC64" s="412" t="s">
        <v>1107</v>
      </c>
      <c r="ED64" s="401" t="s">
        <v>1107</v>
      </c>
      <c r="EE64" s="401" t="s">
        <v>1107</v>
      </c>
      <c r="EF64" s="411" t="s">
        <v>1107</v>
      </c>
      <c r="EG64" s="412" t="s">
        <v>1107</v>
      </c>
      <c r="EH64" s="401" t="s">
        <v>1107</v>
      </c>
      <c r="EI64" s="401" t="s">
        <v>1107</v>
      </c>
      <c r="EJ64" s="408" t="s">
        <v>1107</v>
      </c>
      <c r="EK64" s="400"/>
      <c r="EL64" s="401"/>
      <c r="EM64" s="401"/>
      <c r="EN64" s="401"/>
      <c r="EO64" s="401"/>
      <c r="EP64" s="401"/>
      <c r="EQ64" s="401"/>
      <c r="ER64" s="401"/>
      <c r="ES64" s="400"/>
      <c r="ET64" s="401"/>
      <c r="EU64" s="401"/>
      <c r="EV64" s="402"/>
      <c r="EW64" s="401"/>
      <c r="EX64" s="401"/>
      <c r="EY64" s="401"/>
      <c r="EZ64" s="401"/>
      <c r="FA64" s="400"/>
      <c r="FB64" s="400"/>
      <c r="FC64" s="401"/>
      <c r="FD64" s="401"/>
      <c r="FE64" s="403"/>
      <c r="FF64" s="254"/>
      <c r="FG64" s="404"/>
      <c r="FH64" s="404"/>
      <c r="FI64" s="404"/>
      <c r="FJ64" s="404"/>
      <c r="FK64" s="404"/>
      <c r="FL64" s="1057"/>
      <c r="FM64" s="669"/>
      <c r="FN64" s="1057"/>
      <c r="FO64" s="669"/>
      <c r="FP64" s="1057"/>
      <c r="FQ64" s="669"/>
      <c r="FR64" s="404"/>
      <c r="FS64" s="404"/>
      <c r="FT64" s="404"/>
      <c r="FU64" s="404"/>
      <c r="FV64" s="404"/>
    </row>
    <row r="65" spans="1:178" ht="15" customHeight="1">
      <c r="A65" s="405">
        <f>A64+1</f>
        <v>38</v>
      </c>
      <c r="B65" s="2048"/>
      <c r="C65" s="2048"/>
      <c r="D65" s="2032"/>
      <c r="E65" s="2032"/>
      <c r="F65" s="2032"/>
      <c r="G65" s="2032"/>
      <c r="H65" s="2049"/>
      <c r="I65" s="2050"/>
      <c r="J65" s="2032"/>
      <c r="K65" s="406" t="s">
        <v>1107</v>
      </c>
      <c r="L65" s="2032"/>
      <c r="M65" s="2032"/>
      <c r="N65" s="2032"/>
      <c r="O65" s="982" t="s">
        <v>1107</v>
      </c>
      <c r="P65" s="407" t="s">
        <v>1107</v>
      </c>
      <c r="Q65" s="401" t="s">
        <v>1107</v>
      </c>
      <c r="R65" s="401" t="s">
        <v>1107</v>
      </c>
      <c r="S65" s="401" t="s">
        <v>1107</v>
      </c>
      <c r="T65" s="410" t="s">
        <v>1107</v>
      </c>
      <c r="U65" s="407" t="s">
        <v>1107</v>
      </c>
      <c r="V65" s="401" t="s">
        <v>1107</v>
      </c>
      <c r="W65" s="410" t="s">
        <v>1107</v>
      </c>
      <c r="X65" s="2050"/>
      <c r="Y65" s="2051"/>
      <c r="Z65" s="407" t="s">
        <v>1107</v>
      </c>
      <c r="AA65" s="401" t="s">
        <v>1107</v>
      </c>
      <c r="AB65" s="401" t="s">
        <v>1107</v>
      </c>
      <c r="AC65" s="401" t="s">
        <v>1107</v>
      </c>
      <c r="AD65" s="2032"/>
      <c r="AE65" s="2032"/>
      <c r="AF65" s="2032"/>
      <c r="AG65" s="407" t="s">
        <v>1107</v>
      </c>
      <c r="AH65" s="2045"/>
      <c r="AI65" s="2046"/>
      <c r="AJ65" s="2047"/>
      <c r="AK65" s="406" t="s">
        <v>1107</v>
      </c>
      <c r="AL65" s="403"/>
      <c r="AM65" s="406" t="s">
        <v>1107</v>
      </c>
      <c r="AN65" s="403"/>
      <c r="AO65" s="984"/>
      <c r="AP65" s="401" t="s">
        <v>1107</v>
      </c>
      <c r="AQ65" s="401" t="s">
        <v>1107</v>
      </c>
      <c r="AR65" s="401" t="s">
        <v>1107</v>
      </c>
      <c r="AS65" s="401" t="s">
        <v>1107</v>
      </c>
      <c r="AT65" s="410"/>
      <c r="AU65" s="407" t="s">
        <v>1107</v>
      </c>
      <c r="AV65" s="401" t="s">
        <v>1107</v>
      </c>
      <c r="AW65" s="402" t="s">
        <v>1107</v>
      </c>
      <c r="AX65" s="406"/>
      <c r="AY65" s="401"/>
      <c r="AZ65" s="1032"/>
      <c r="BA65" s="1034"/>
      <c r="BB65" s="406"/>
      <c r="BC65" s="401"/>
      <c r="BD65" s="403"/>
      <c r="BE65" s="401" t="s">
        <v>1107</v>
      </c>
      <c r="BF65" s="401" t="s">
        <v>1107</v>
      </c>
      <c r="BG65" s="410" t="s">
        <v>1107</v>
      </c>
      <c r="BH65" s="407"/>
      <c r="BI65" s="403"/>
      <c r="BJ65" s="406" t="s">
        <v>1107</v>
      </c>
      <c r="BK65" s="401" t="s">
        <v>1107</v>
      </c>
      <c r="BL65" s="2032"/>
      <c r="BM65" s="2033"/>
      <c r="BN65" s="2033"/>
      <c r="BO65" s="2033"/>
      <c r="BP65" s="2033"/>
      <c r="BQ65" s="2034"/>
      <c r="BR65" s="406" t="s">
        <v>1107</v>
      </c>
      <c r="BS65" s="401" t="s">
        <v>1107</v>
      </c>
      <c r="BT65" s="401" t="s">
        <v>1107</v>
      </c>
      <c r="BU65" s="410" t="s">
        <v>1107</v>
      </c>
      <c r="BV65" s="407" t="s">
        <v>1107</v>
      </c>
      <c r="BW65" s="401" t="s">
        <v>1107</v>
      </c>
      <c r="BX65" s="401" t="s">
        <v>1107</v>
      </c>
      <c r="BY65" s="410" t="s">
        <v>1107</v>
      </c>
      <c r="BZ65" s="407" t="s">
        <v>1107</v>
      </c>
      <c r="CA65" s="401" t="s">
        <v>1107</v>
      </c>
      <c r="CB65" s="401" t="s">
        <v>1107</v>
      </c>
      <c r="CC65" s="408" t="s">
        <v>1107</v>
      </c>
      <c r="CD65" s="981"/>
      <c r="CE65" s="399"/>
      <c r="CF65" s="399"/>
      <c r="CG65" s="399"/>
      <c r="CH65" s="399"/>
      <c r="CI65" s="399"/>
      <c r="CJ65" s="409"/>
      <c r="CK65" s="400" t="s">
        <v>1107</v>
      </c>
      <c r="CL65" s="403"/>
      <c r="CM65" s="406" t="s">
        <v>1107</v>
      </c>
      <c r="CN65" s="402"/>
      <c r="CO65" s="412" t="s">
        <v>1107</v>
      </c>
      <c r="CP65" s="401" t="s">
        <v>1107</v>
      </c>
      <c r="CQ65" s="401" t="s">
        <v>1107</v>
      </c>
      <c r="CR65" s="411" t="s">
        <v>1107</v>
      </c>
      <c r="CS65" s="412" t="s">
        <v>1107</v>
      </c>
      <c r="CT65" s="401" t="s">
        <v>1107</v>
      </c>
      <c r="CU65" s="401" t="s">
        <v>1107</v>
      </c>
      <c r="CV65" s="411" t="s">
        <v>1107</v>
      </c>
      <c r="CW65" s="412" t="s">
        <v>1107</v>
      </c>
      <c r="CX65" s="401" t="s">
        <v>1107</v>
      </c>
      <c r="CY65" s="401" t="s">
        <v>1107</v>
      </c>
      <c r="CZ65" s="408" t="s">
        <v>1107</v>
      </c>
      <c r="DA65" s="406" t="s">
        <v>1107</v>
      </c>
      <c r="DB65" s="402"/>
      <c r="DC65" s="412" t="s">
        <v>1107</v>
      </c>
      <c r="DD65" s="401" t="s">
        <v>1107</v>
      </c>
      <c r="DE65" s="401" t="s">
        <v>1107</v>
      </c>
      <c r="DF65" s="411" t="s">
        <v>1107</v>
      </c>
      <c r="DG65" s="412" t="s">
        <v>1107</v>
      </c>
      <c r="DH65" s="401" t="s">
        <v>1107</v>
      </c>
      <c r="DI65" s="401" t="s">
        <v>1107</v>
      </c>
      <c r="DJ65" s="411" t="s">
        <v>1107</v>
      </c>
      <c r="DK65" s="412" t="s">
        <v>1107</v>
      </c>
      <c r="DL65" s="401" t="s">
        <v>1107</v>
      </c>
      <c r="DM65" s="401" t="s">
        <v>1107</v>
      </c>
      <c r="DN65" s="411" t="s">
        <v>1107</v>
      </c>
      <c r="DO65" s="412" t="s">
        <v>1107</v>
      </c>
      <c r="DP65" s="401" t="s">
        <v>1107</v>
      </c>
      <c r="DQ65" s="401" t="s">
        <v>1107</v>
      </c>
      <c r="DR65" s="408" t="s">
        <v>1107</v>
      </c>
      <c r="DS65" s="406" t="s">
        <v>1107</v>
      </c>
      <c r="DT65" s="402"/>
      <c r="DU65" s="412" t="s">
        <v>1107</v>
      </c>
      <c r="DV65" s="401" t="s">
        <v>1107</v>
      </c>
      <c r="DW65" s="401" t="s">
        <v>1107</v>
      </c>
      <c r="DX65" s="411" t="s">
        <v>1107</v>
      </c>
      <c r="DY65" s="412" t="s">
        <v>1107</v>
      </c>
      <c r="DZ65" s="401" t="s">
        <v>1107</v>
      </c>
      <c r="EA65" s="401" t="s">
        <v>1107</v>
      </c>
      <c r="EB65" s="411" t="s">
        <v>1107</v>
      </c>
      <c r="EC65" s="412" t="s">
        <v>1107</v>
      </c>
      <c r="ED65" s="401" t="s">
        <v>1107</v>
      </c>
      <c r="EE65" s="401" t="s">
        <v>1107</v>
      </c>
      <c r="EF65" s="411" t="s">
        <v>1107</v>
      </c>
      <c r="EG65" s="412" t="s">
        <v>1107</v>
      </c>
      <c r="EH65" s="401" t="s">
        <v>1107</v>
      </c>
      <c r="EI65" s="401" t="s">
        <v>1107</v>
      </c>
      <c r="EJ65" s="408" t="s">
        <v>1107</v>
      </c>
      <c r="EK65" s="400"/>
      <c r="EL65" s="401"/>
      <c r="EM65" s="401"/>
      <c r="EN65" s="401"/>
      <c r="EO65" s="401"/>
      <c r="EP65" s="401"/>
      <c r="EQ65" s="401"/>
      <c r="ER65" s="401"/>
      <c r="ES65" s="400"/>
      <c r="ET65" s="401"/>
      <c r="EU65" s="401"/>
      <c r="EV65" s="402"/>
      <c r="EW65" s="401"/>
      <c r="EX65" s="401"/>
      <c r="EY65" s="401"/>
      <c r="EZ65" s="401"/>
      <c r="FA65" s="400"/>
      <c r="FB65" s="400"/>
      <c r="FC65" s="401"/>
      <c r="FD65" s="401"/>
      <c r="FE65" s="403"/>
      <c r="FF65" s="254"/>
      <c r="FG65" s="404"/>
      <c r="FH65" s="404"/>
      <c r="FI65" s="404"/>
      <c r="FJ65" s="404"/>
      <c r="FK65" s="404"/>
      <c r="FL65" s="1057"/>
      <c r="FM65" s="669"/>
      <c r="FN65" s="1057"/>
      <c r="FO65" s="669"/>
      <c r="FP65" s="1057"/>
      <c r="FQ65" s="669"/>
      <c r="FR65" s="404"/>
      <c r="FS65" s="404"/>
      <c r="FT65" s="404"/>
      <c r="FU65" s="404"/>
      <c r="FV65" s="404"/>
    </row>
    <row r="66" spans="1:178" ht="15" customHeight="1">
      <c r="A66" s="405">
        <f>A65+1</f>
        <v>39</v>
      </c>
      <c r="B66" s="2048"/>
      <c r="C66" s="2048"/>
      <c r="D66" s="2032"/>
      <c r="E66" s="2032"/>
      <c r="F66" s="2032"/>
      <c r="G66" s="2032"/>
      <c r="H66" s="2049"/>
      <c r="I66" s="2050"/>
      <c r="J66" s="2032"/>
      <c r="K66" s="406" t="s">
        <v>1107</v>
      </c>
      <c r="L66" s="2032"/>
      <c r="M66" s="2032"/>
      <c r="N66" s="2032"/>
      <c r="O66" s="982" t="s">
        <v>1107</v>
      </c>
      <c r="P66" s="407" t="s">
        <v>1107</v>
      </c>
      <c r="Q66" s="401" t="s">
        <v>1107</v>
      </c>
      <c r="R66" s="401" t="s">
        <v>1107</v>
      </c>
      <c r="S66" s="401" t="s">
        <v>1107</v>
      </c>
      <c r="T66" s="410" t="s">
        <v>1107</v>
      </c>
      <c r="U66" s="407" t="s">
        <v>1107</v>
      </c>
      <c r="V66" s="401" t="s">
        <v>1107</v>
      </c>
      <c r="W66" s="410" t="s">
        <v>1107</v>
      </c>
      <c r="X66" s="2050"/>
      <c r="Y66" s="2051"/>
      <c r="Z66" s="407" t="s">
        <v>1107</v>
      </c>
      <c r="AA66" s="401" t="s">
        <v>1107</v>
      </c>
      <c r="AB66" s="401" t="s">
        <v>1107</v>
      </c>
      <c r="AC66" s="401" t="s">
        <v>1107</v>
      </c>
      <c r="AD66" s="2032"/>
      <c r="AE66" s="2032"/>
      <c r="AF66" s="2032"/>
      <c r="AG66" s="407" t="s">
        <v>1107</v>
      </c>
      <c r="AH66" s="2045"/>
      <c r="AI66" s="2046"/>
      <c r="AJ66" s="2047"/>
      <c r="AK66" s="406" t="s">
        <v>1107</v>
      </c>
      <c r="AL66" s="403"/>
      <c r="AM66" s="406" t="s">
        <v>1107</v>
      </c>
      <c r="AN66" s="403"/>
      <c r="AO66" s="984"/>
      <c r="AP66" s="401" t="s">
        <v>1107</v>
      </c>
      <c r="AQ66" s="401" t="s">
        <v>1107</v>
      </c>
      <c r="AR66" s="401" t="s">
        <v>1107</v>
      </c>
      <c r="AS66" s="401" t="s">
        <v>1107</v>
      </c>
      <c r="AT66" s="410"/>
      <c r="AU66" s="407" t="s">
        <v>1107</v>
      </c>
      <c r="AV66" s="401" t="s">
        <v>1107</v>
      </c>
      <c r="AW66" s="402" t="s">
        <v>1107</v>
      </c>
      <c r="AX66" s="406"/>
      <c r="AY66" s="401"/>
      <c r="AZ66" s="1032"/>
      <c r="BA66" s="1034"/>
      <c r="BB66" s="406"/>
      <c r="BC66" s="401"/>
      <c r="BD66" s="403"/>
      <c r="BE66" s="401" t="s">
        <v>1107</v>
      </c>
      <c r="BF66" s="401" t="s">
        <v>1107</v>
      </c>
      <c r="BG66" s="410" t="s">
        <v>1107</v>
      </c>
      <c r="BH66" s="407"/>
      <c r="BI66" s="403"/>
      <c r="BJ66" s="406" t="s">
        <v>1107</v>
      </c>
      <c r="BK66" s="401" t="s">
        <v>1107</v>
      </c>
      <c r="BL66" s="2032"/>
      <c r="BM66" s="2033"/>
      <c r="BN66" s="2033"/>
      <c r="BO66" s="2033"/>
      <c r="BP66" s="2033"/>
      <c r="BQ66" s="2034"/>
      <c r="BR66" s="406" t="s">
        <v>1107</v>
      </c>
      <c r="BS66" s="401" t="s">
        <v>1107</v>
      </c>
      <c r="BT66" s="401" t="s">
        <v>1107</v>
      </c>
      <c r="BU66" s="410" t="s">
        <v>1107</v>
      </c>
      <c r="BV66" s="407" t="s">
        <v>1107</v>
      </c>
      <c r="BW66" s="401" t="s">
        <v>1107</v>
      </c>
      <c r="BX66" s="401" t="s">
        <v>1107</v>
      </c>
      <c r="BY66" s="410" t="s">
        <v>1107</v>
      </c>
      <c r="BZ66" s="407" t="s">
        <v>1107</v>
      </c>
      <c r="CA66" s="401" t="s">
        <v>1107</v>
      </c>
      <c r="CB66" s="401" t="s">
        <v>1107</v>
      </c>
      <c r="CC66" s="408" t="s">
        <v>1107</v>
      </c>
      <c r="CD66" s="981"/>
      <c r="CE66" s="414"/>
      <c r="CF66" s="399"/>
      <c r="CG66" s="399"/>
      <c r="CH66" s="399"/>
      <c r="CI66" s="399"/>
      <c r="CJ66" s="409"/>
      <c r="CK66" s="400" t="s">
        <v>1107</v>
      </c>
      <c r="CL66" s="403"/>
      <c r="CM66" s="406" t="s">
        <v>1107</v>
      </c>
      <c r="CN66" s="402"/>
      <c r="CO66" s="412" t="s">
        <v>1107</v>
      </c>
      <c r="CP66" s="401" t="s">
        <v>1107</v>
      </c>
      <c r="CQ66" s="401" t="s">
        <v>1107</v>
      </c>
      <c r="CR66" s="411" t="s">
        <v>1107</v>
      </c>
      <c r="CS66" s="412" t="s">
        <v>1107</v>
      </c>
      <c r="CT66" s="401" t="s">
        <v>1107</v>
      </c>
      <c r="CU66" s="401" t="s">
        <v>1107</v>
      </c>
      <c r="CV66" s="411" t="s">
        <v>1107</v>
      </c>
      <c r="CW66" s="412" t="s">
        <v>1107</v>
      </c>
      <c r="CX66" s="401" t="s">
        <v>1107</v>
      </c>
      <c r="CY66" s="401" t="s">
        <v>1107</v>
      </c>
      <c r="CZ66" s="408" t="s">
        <v>1107</v>
      </c>
      <c r="DA66" s="406" t="s">
        <v>1107</v>
      </c>
      <c r="DB66" s="402"/>
      <c r="DC66" s="412" t="s">
        <v>1107</v>
      </c>
      <c r="DD66" s="401" t="s">
        <v>1107</v>
      </c>
      <c r="DE66" s="401" t="s">
        <v>1107</v>
      </c>
      <c r="DF66" s="411" t="s">
        <v>1107</v>
      </c>
      <c r="DG66" s="412" t="s">
        <v>1107</v>
      </c>
      <c r="DH66" s="401" t="s">
        <v>1107</v>
      </c>
      <c r="DI66" s="401" t="s">
        <v>1107</v>
      </c>
      <c r="DJ66" s="411" t="s">
        <v>1107</v>
      </c>
      <c r="DK66" s="412" t="s">
        <v>1107</v>
      </c>
      <c r="DL66" s="401" t="s">
        <v>1107</v>
      </c>
      <c r="DM66" s="401" t="s">
        <v>1107</v>
      </c>
      <c r="DN66" s="411" t="s">
        <v>1107</v>
      </c>
      <c r="DO66" s="412" t="s">
        <v>1107</v>
      </c>
      <c r="DP66" s="401" t="s">
        <v>1107</v>
      </c>
      <c r="DQ66" s="401" t="s">
        <v>1107</v>
      </c>
      <c r="DR66" s="408" t="s">
        <v>1107</v>
      </c>
      <c r="DS66" s="406" t="s">
        <v>1107</v>
      </c>
      <c r="DT66" s="402"/>
      <c r="DU66" s="412" t="s">
        <v>1107</v>
      </c>
      <c r="DV66" s="401" t="s">
        <v>1107</v>
      </c>
      <c r="DW66" s="401" t="s">
        <v>1107</v>
      </c>
      <c r="DX66" s="411" t="s">
        <v>1107</v>
      </c>
      <c r="DY66" s="412" t="s">
        <v>1107</v>
      </c>
      <c r="DZ66" s="401" t="s">
        <v>1107</v>
      </c>
      <c r="EA66" s="401" t="s">
        <v>1107</v>
      </c>
      <c r="EB66" s="411" t="s">
        <v>1107</v>
      </c>
      <c r="EC66" s="412" t="s">
        <v>1107</v>
      </c>
      <c r="ED66" s="401" t="s">
        <v>1107</v>
      </c>
      <c r="EE66" s="401" t="s">
        <v>1107</v>
      </c>
      <c r="EF66" s="411" t="s">
        <v>1107</v>
      </c>
      <c r="EG66" s="412" t="s">
        <v>1107</v>
      </c>
      <c r="EH66" s="401" t="s">
        <v>1107</v>
      </c>
      <c r="EI66" s="401" t="s">
        <v>1107</v>
      </c>
      <c r="EJ66" s="408" t="s">
        <v>1107</v>
      </c>
      <c r="EK66" s="400"/>
      <c r="EL66" s="401"/>
      <c r="EM66" s="401"/>
      <c r="EN66" s="401"/>
      <c r="EO66" s="401"/>
      <c r="EP66" s="401"/>
      <c r="EQ66" s="401"/>
      <c r="ER66" s="401"/>
      <c r="ES66" s="400"/>
      <c r="ET66" s="401"/>
      <c r="EU66" s="401"/>
      <c r="EV66" s="402"/>
      <c r="EW66" s="401"/>
      <c r="EX66" s="401"/>
      <c r="EY66" s="401"/>
      <c r="EZ66" s="401"/>
      <c r="FA66" s="400"/>
      <c r="FB66" s="400"/>
      <c r="FC66" s="401"/>
      <c r="FD66" s="401"/>
      <c r="FE66" s="403"/>
      <c r="FF66" s="254"/>
      <c r="FG66" s="404"/>
      <c r="FH66" s="404"/>
      <c r="FI66" s="404"/>
      <c r="FJ66" s="404"/>
      <c r="FK66" s="404"/>
      <c r="FL66" s="1057"/>
      <c r="FM66" s="669"/>
      <c r="FN66" s="1057"/>
      <c r="FO66" s="669"/>
      <c r="FP66" s="1057"/>
      <c r="FQ66" s="669"/>
      <c r="FR66" s="404"/>
      <c r="FS66" s="404"/>
      <c r="FT66" s="404"/>
      <c r="FU66" s="404"/>
      <c r="FV66" s="404"/>
    </row>
    <row r="67" spans="1:178" ht="15" customHeight="1">
      <c r="A67" s="405">
        <f t="shared" ref="A67:A127" si="1">A66+1</f>
        <v>40</v>
      </c>
      <c r="B67" s="2048"/>
      <c r="C67" s="2048"/>
      <c r="D67" s="2032"/>
      <c r="E67" s="2032"/>
      <c r="F67" s="2032"/>
      <c r="G67" s="2032"/>
      <c r="H67" s="2049"/>
      <c r="I67" s="2050"/>
      <c r="J67" s="2032"/>
      <c r="K67" s="406" t="s">
        <v>1107</v>
      </c>
      <c r="L67" s="2032"/>
      <c r="M67" s="2032"/>
      <c r="N67" s="2032"/>
      <c r="O67" s="982" t="s">
        <v>1107</v>
      </c>
      <c r="P67" s="407" t="s">
        <v>1107</v>
      </c>
      <c r="Q67" s="401" t="s">
        <v>1107</v>
      </c>
      <c r="R67" s="401" t="s">
        <v>1107</v>
      </c>
      <c r="S67" s="401" t="s">
        <v>1107</v>
      </c>
      <c r="T67" s="410" t="s">
        <v>1107</v>
      </c>
      <c r="U67" s="407" t="s">
        <v>1107</v>
      </c>
      <c r="V67" s="401" t="s">
        <v>1107</v>
      </c>
      <c r="W67" s="410" t="s">
        <v>1107</v>
      </c>
      <c r="X67" s="2050"/>
      <c r="Y67" s="2051"/>
      <c r="Z67" s="407" t="s">
        <v>1107</v>
      </c>
      <c r="AA67" s="401" t="s">
        <v>1107</v>
      </c>
      <c r="AB67" s="401" t="s">
        <v>1107</v>
      </c>
      <c r="AC67" s="401" t="s">
        <v>1107</v>
      </c>
      <c r="AD67" s="2032"/>
      <c r="AE67" s="2032"/>
      <c r="AF67" s="2032"/>
      <c r="AG67" s="407" t="s">
        <v>1107</v>
      </c>
      <c r="AH67" s="2045"/>
      <c r="AI67" s="2046"/>
      <c r="AJ67" s="2047"/>
      <c r="AK67" s="406" t="s">
        <v>1107</v>
      </c>
      <c r="AL67" s="403"/>
      <c r="AM67" s="406" t="s">
        <v>1107</v>
      </c>
      <c r="AN67" s="403"/>
      <c r="AO67" s="984"/>
      <c r="AP67" s="401" t="s">
        <v>1107</v>
      </c>
      <c r="AQ67" s="401" t="s">
        <v>1107</v>
      </c>
      <c r="AR67" s="401" t="s">
        <v>1107</v>
      </c>
      <c r="AS67" s="401" t="s">
        <v>1107</v>
      </c>
      <c r="AT67" s="410"/>
      <c r="AU67" s="407" t="s">
        <v>1107</v>
      </c>
      <c r="AV67" s="401" t="s">
        <v>1107</v>
      </c>
      <c r="AW67" s="402" t="s">
        <v>1107</v>
      </c>
      <c r="AX67" s="406"/>
      <c r="AY67" s="401"/>
      <c r="AZ67" s="1032"/>
      <c r="BA67" s="1034"/>
      <c r="BB67" s="406"/>
      <c r="BC67" s="401"/>
      <c r="BD67" s="403"/>
      <c r="BE67" s="401" t="s">
        <v>1107</v>
      </c>
      <c r="BF67" s="401" t="s">
        <v>1107</v>
      </c>
      <c r="BG67" s="410" t="s">
        <v>1107</v>
      </c>
      <c r="BH67" s="407"/>
      <c r="BI67" s="403"/>
      <c r="BJ67" s="406" t="s">
        <v>1107</v>
      </c>
      <c r="BK67" s="401" t="s">
        <v>1107</v>
      </c>
      <c r="BL67" s="2032"/>
      <c r="BM67" s="2033"/>
      <c r="BN67" s="2033"/>
      <c r="BO67" s="2033"/>
      <c r="BP67" s="2033"/>
      <c r="BQ67" s="2034"/>
      <c r="BR67" s="406" t="s">
        <v>1107</v>
      </c>
      <c r="BS67" s="401" t="s">
        <v>1107</v>
      </c>
      <c r="BT67" s="401" t="s">
        <v>1107</v>
      </c>
      <c r="BU67" s="410" t="s">
        <v>1107</v>
      </c>
      <c r="BV67" s="407" t="s">
        <v>1107</v>
      </c>
      <c r="BW67" s="401" t="s">
        <v>1107</v>
      </c>
      <c r="BX67" s="401" t="s">
        <v>1107</v>
      </c>
      <c r="BY67" s="410" t="s">
        <v>1107</v>
      </c>
      <c r="BZ67" s="407" t="s">
        <v>1107</v>
      </c>
      <c r="CA67" s="401" t="s">
        <v>1107</v>
      </c>
      <c r="CB67" s="401" t="s">
        <v>1107</v>
      </c>
      <c r="CC67" s="408" t="s">
        <v>1107</v>
      </c>
      <c r="CD67" s="981"/>
      <c r="CE67" s="414"/>
      <c r="CF67" s="399"/>
      <c r="CG67" s="399"/>
      <c r="CH67" s="399"/>
      <c r="CI67" s="399"/>
      <c r="CJ67" s="409"/>
      <c r="CK67" s="400" t="s">
        <v>1107</v>
      </c>
      <c r="CL67" s="403"/>
      <c r="CM67" s="406" t="s">
        <v>1107</v>
      </c>
      <c r="CN67" s="402"/>
      <c r="CO67" s="412" t="s">
        <v>1107</v>
      </c>
      <c r="CP67" s="401" t="s">
        <v>1107</v>
      </c>
      <c r="CQ67" s="401" t="s">
        <v>1107</v>
      </c>
      <c r="CR67" s="411" t="s">
        <v>1107</v>
      </c>
      <c r="CS67" s="412" t="s">
        <v>1107</v>
      </c>
      <c r="CT67" s="401" t="s">
        <v>1107</v>
      </c>
      <c r="CU67" s="401" t="s">
        <v>1107</v>
      </c>
      <c r="CV67" s="411" t="s">
        <v>1107</v>
      </c>
      <c r="CW67" s="412" t="s">
        <v>1107</v>
      </c>
      <c r="CX67" s="401" t="s">
        <v>1107</v>
      </c>
      <c r="CY67" s="401" t="s">
        <v>1107</v>
      </c>
      <c r="CZ67" s="408" t="s">
        <v>1107</v>
      </c>
      <c r="DA67" s="406" t="s">
        <v>1107</v>
      </c>
      <c r="DB67" s="402"/>
      <c r="DC67" s="412" t="s">
        <v>1107</v>
      </c>
      <c r="DD67" s="401" t="s">
        <v>1107</v>
      </c>
      <c r="DE67" s="401" t="s">
        <v>1107</v>
      </c>
      <c r="DF67" s="411" t="s">
        <v>1107</v>
      </c>
      <c r="DG67" s="412" t="s">
        <v>1107</v>
      </c>
      <c r="DH67" s="401" t="s">
        <v>1107</v>
      </c>
      <c r="DI67" s="401" t="s">
        <v>1107</v>
      </c>
      <c r="DJ67" s="411" t="s">
        <v>1107</v>
      </c>
      <c r="DK67" s="412" t="s">
        <v>1107</v>
      </c>
      <c r="DL67" s="401" t="s">
        <v>1107</v>
      </c>
      <c r="DM67" s="401" t="s">
        <v>1107</v>
      </c>
      <c r="DN67" s="411" t="s">
        <v>1107</v>
      </c>
      <c r="DO67" s="412" t="s">
        <v>1107</v>
      </c>
      <c r="DP67" s="401" t="s">
        <v>1107</v>
      </c>
      <c r="DQ67" s="401" t="s">
        <v>1107</v>
      </c>
      <c r="DR67" s="408" t="s">
        <v>1107</v>
      </c>
      <c r="DS67" s="406" t="s">
        <v>1107</v>
      </c>
      <c r="DT67" s="402"/>
      <c r="DU67" s="412" t="s">
        <v>1107</v>
      </c>
      <c r="DV67" s="401" t="s">
        <v>1107</v>
      </c>
      <c r="DW67" s="401" t="s">
        <v>1107</v>
      </c>
      <c r="DX67" s="411" t="s">
        <v>1107</v>
      </c>
      <c r="DY67" s="412" t="s">
        <v>1107</v>
      </c>
      <c r="DZ67" s="401" t="s">
        <v>1107</v>
      </c>
      <c r="EA67" s="401" t="s">
        <v>1107</v>
      </c>
      <c r="EB67" s="411" t="s">
        <v>1107</v>
      </c>
      <c r="EC67" s="412" t="s">
        <v>1107</v>
      </c>
      <c r="ED67" s="401" t="s">
        <v>1107</v>
      </c>
      <c r="EE67" s="401" t="s">
        <v>1107</v>
      </c>
      <c r="EF67" s="411" t="s">
        <v>1107</v>
      </c>
      <c r="EG67" s="412" t="s">
        <v>1107</v>
      </c>
      <c r="EH67" s="401" t="s">
        <v>1107</v>
      </c>
      <c r="EI67" s="401" t="s">
        <v>1107</v>
      </c>
      <c r="EJ67" s="408" t="s">
        <v>1107</v>
      </c>
      <c r="EK67" s="400"/>
      <c r="EL67" s="401"/>
      <c r="EM67" s="401"/>
      <c r="EN67" s="401"/>
      <c r="EO67" s="401"/>
      <c r="EP67" s="401"/>
      <c r="EQ67" s="401"/>
      <c r="ER67" s="401"/>
      <c r="ES67" s="400"/>
      <c r="ET67" s="401"/>
      <c r="EU67" s="401"/>
      <c r="EV67" s="402"/>
      <c r="EW67" s="401"/>
      <c r="EX67" s="401"/>
      <c r="EY67" s="401"/>
      <c r="EZ67" s="401"/>
      <c r="FA67" s="400"/>
      <c r="FB67" s="400"/>
      <c r="FC67" s="401"/>
      <c r="FD67" s="401"/>
      <c r="FE67" s="403"/>
      <c r="FF67" s="254"/>
      <c r="FG67" s="404"/>
      <c r="FH67" s="404"/>
      <c r="FI67" s="404"/>
      <c r="FJ67" s="404"/>
      <c r="FK67" s="404"/>
      <c r="FL67" s="1057"/>
      <c r="FM67" s="669"/>
      <c r="FN67" s="1057"/>
      <c r="FO67" s="669"/>
      <c r="FP67" s="1057"/>
      <c r="FQ67" s="669"/>
      <c r="FR67" s="404"/>
      <c r="FS67" s="404"/>
      <c r="FT67" s="404"/>
      <c r="FU67" s="404"/>
      <c r="FV67" s="404"/>
    </row>
    <row r="68" spans="1:178" ht="15" customHeight="1">
      <c r="A68" s="405">
        <f t="shared" si="1"/>
        <v>41</v>
      </c>
      <c r="B68" s="2048"/>
      <c r="C68" s="2048"/>
      <c r="D68" s="2032"/>
      <c r="E68" s="2032"/>
      <c r="F68" s="2032"/>
      <c r="G68" s="2032"/>
      <c r="H68" s="2049"/>
      <c r="I68" s="2050"/>
      <c r="J68" s="2032"/>
      <c r="K68" s="406" t="s">
        <v>1107</v>
      </c>
      <c r="L68" s="2032"/>
      <c r="M68" s="2032"/>
      <c r="N68" s="2032"/>
      <c r="O68" s="982" t="s">
        <v>1107</v>
      </c>
      <c r="P68" s="407" t="s">
        <v>1107</v>
      </c>
      <c r="Q68" s="401" t="s">
        <v>1107</v>
      </c>
      <c r="R68" s="401" t="s">
        <v>1107</v>
      </c>
      <c r="S68" s="401" t="s">
        <v>1107</v>
      </c>
      <c r="T68" s="410" t="s">
        <v>1107</v>
      </c>
      <c r="U68" s="407" t="s">
        <v>1107</v>
      </c>
      <c r="V68" s="401" t="s">
        <v>1107</v>
      </c>
      <c r="W68" s="410" t="s">
        <v>1107</v>
      </c>
      <c r="X68" s="2050"/>
      <c r="Y68" s="2051"/>
      <c r="Z68" s="407" t="s">
        <v>1107</v>
      </c>
      <c r="AA68" s="401" t="s">
        <v>1107</v>
      </c>
      <c r="AB68" s="401" t="s">
        <v>1107</v>
      </c>
      <c r="AC68" s="401" t="s">
        <v>1107</v>
      </c>
      <c r="AD68" s="2032"/>
      <c r="AE68" s="2032"/>
      <c r="AF68" s="2032"/>
      <c r="AG68" s="407" t="s">
        <v>1107</v>
      </c>
      <c r="AH68" s="2045"/>
      <c r="AI68" s="2046"/>
      <c r="AJ68" s="2047"/>
      <c r="AK68" s="406" t="s">
        <v>1107</v>
      </c>
      <c r="AL68" s="403"/>
      <c r="AM68" s="406" t="s">
        <v>1107</v>
      </c>
      <c r="AN68" s="403"/>
      <c r="AO68" s="984"/>
      <c r="AP68" s="401" t="s">
        <v>1107</v>
      </c>
      <c r="AQ68" s="401" t="s">
        <v>1107</v>
      </c>
      <c r="AR68" s="401" t="s">
        <v>1107</v>
      </c>
      <c r="AS68" s="401" t="s">
        <v>1107</v>
      </c>
      <c r="AT68" s="410"/>
      <c r="AU68" s="407" t="s">
        <v>1107</v>
      </c>
      <c r="AV68" s="401" t="s">
        <v>1107</v>
      </c>
      <c r="AW68" s="402" t="s">
        <v>1107</v>
      </c>
      <c r="AX68" s="406"/>
      <c r="AY68" s="401"/>
      <c r="AZ68" s="1032"/>
      <c r="BA68" s="1034"/>
      <c r="BB68" s="406"/>
      <c r="BC68" s="401"/>
      <c r="BD68" s="403"/>
      <c r="BE68" s="401" t="s">
        <v>1107</v>
      </c>
      <c r="BF68" s="401" t="s">
        <v>1107</v>
      </c>
      <c r="BG68" s="410" t="s">
        <v>1107</v>
      </c>
      <c r="BH68" s="407"/>
      <c r="BI68" s="403"/>
      <c r="BJ68" s="406" t="s">
        <v>1107</v>
      </c>
      <c r="BK68" s="401" t="s">
        <v>1107</v>
      </c>
      <c r="BL68" s="2032"/>
      <c r="BM68" s="2033"/>
      <c r="BN68" s="2033"/>
      <c r="BO68" s="2033"/>
      <c r="BP68" s="2033"/>
      <c r="BQ68" s="2034"/>
      <c r="BR68" s="406" t="s">
        <v>1107</v>
      </c>
      <c r="BS68" s="401" t="s">
        <v>1107</v>
      </c>
      <c r="BT68" s="401" t="s">
        <v>1107</v>
      </c>
      <c r="BU68" s="410" t="s">
        <v>1107</v>
      </c>
      <c r="BV68" s="407" t="s">
        <v>1107</v>
      </c>
      <c r="BW68" s="401" t="s">
        <v>1107</v>
      </c>
      <c r="BX68" s="401" t="s">
        <v>1107</v>
      </c>
      <c r="BY68" s="410" t="s">
        <v>1107</v>
      </c>
      <c r="BZ68" s="407" t="s">
        <v>1107</v>
      </c>
      <c r="CA68" s="401" t="s">
        <v>1107</v>
      </c>
      <c r="CB68" s="401" t="s">
        <v>1107</v>
      </c>
      <c r="CC68" s="408" t="s">
        <v>1107</v>
      </c>
      <c r="CD68" s="981"/>
      <c r="CE68" s="414"/>
      <c r="CF68" s="399"/>
      <c r="CG68" s="399"/>
      <c r="CH68" s="399"/>
      <c r="CI68" s="399"/>
      <c r="CJ68" s="409"/>
      <c r="CK68" s="400" t="s">
        <v>1107</v>
      </c>
      <c r="CL68" s="403"/>
      <c r="CM68" s="406" t="s">
        <v>1107</v>
      </c>
      <c r="CN68" s="402"/>
      <c r="CO68" s="412" t="s">
        <v>1107</v>
      </c>
      <c r="CP68" s="401" t="s">
        <v>1107</v>
      </c>
      <c r="CQ68" s="401" t="s">
        <v>1107</v>
      </c>
      <c r="CR68" s="411" t="s">
        <v>1107</v>
      </c>
      <c r="CS68" s="412" t="s">
        <v>1107</v>
      </c>
      <c r="CT68" s="401" t="s">
        <v>1107</v>
      </c>
      <c r="CU68" s="401" t="s">
        <v>1107</v>
      </c>
      <c r="CV68" s="411" t="s">
        <v>1107</v>
      </c>
      <c r="CW68" s="412" t="s">
        <v>1107</v>
      </c>
      <c r="CX68" s="401" t="s">
        <v>1107</v>
      </c>
      <c r="CY68" s="401" t="s">
        <v>1107</v>
      </c>
      <c r="CZ68" s="408" t="s">
        <v>1107</v>
      </c>
      <c r="DA68" s="406" t="s">
        <v>1107</v>
      </c>
      <c r="DB68" s="402"/>
      <c r="DC68" s="412" t="s">
        <v>1107</v>
      </c>
      <c r="DD68" s="401" t="s">
        <v>1107</v>
      </c>
      <c r="DE68" s="401" t="s">
        <v>1107</v>
      </c>
      <c r="DF68" s="411" t="s">
        <v>1107</v>
      </c>
      <c r="DG68" s="412" t="s">
        <v>1107</v>
      </c>
      <c r="DH68" s="401" t="s">
        <v>1107</v>
      </c>
      <c r="DI68" s="401" t="s">
        <v>1107</v>
      </c>
      <c r="DJ68" s="411" t="s">
        <v>1107</v>
      </c>
      <c r="DK68" s="412" t="s">
        <v>1107</v>
      </c>
      <c r="DL68" s="401" t="s">
        <v>1107</v>
      </c>
      <c r="DM68" s="401" t="s">
        <v>1107</v>
      </c>
      <c r="DN68" s="411" t="s">
        <v>1107</v>
      </c>
      <c r="DO68" s="412" t="s">
        <v>1107</v>
      </c>
      <c r="DP68" s="401" t="s">
        <v>1107</v>
      </c>
      <c r="DQ68" s="401" t="s">
        <v>1107</v>
      </c>
      <c r="DR68" s="408" t="s">
        <v>1107</v>
      </c>
      <c r="DS68" s="406" t="s">
        <v>1107</v>
      </c>
      <c r="DT68" s="402"/>
      <c r="DU68" s="412" t="s">
        <v>1107</v>
      </c>
      <c r="DV68" s="401" t="s">
        <v>1107</v>
      </c>
      <c r="DW68" s="401" t="s">
        <v>1107</v>
      </c>
      <c r="DX68" s="411" t="s">
        <v>1107</v>
      </c>
      <c r="DY68" s="412" t="s">
        <v>1107</v>
      </c>
      <c r="DZ68" s="401" t="s">
        <v>1107</v>
      </c>
      <c r="EA68" s="401" t="s">
        <v>1107</v>
      </c>
      <c r="EB68" s="411" t="s">
        <v>1107</v>
      </c>
      <c r="EC68" s="412" t="s">
        <v>1107</v>
      </c>
      <c r="ED68" s="401" t="s">
        <v>1107</v>
      </c>
      <c r="EE68" s="401" t="s">
        <v>1107</v>
      </c>
      <c r="EF68" s="411" t="s">
        <v>1107</v>
      </c>
      <c r="EG68" s="412" t="s">
        <v>1107</v>
      </c>
      <c r="EH68" s="401" t="s">
        <v>1107</v>
      </c>
      <c r="EI68" s="401" t="s">
        <v>1107</v>
      </c>
      <c r="EJ68" s="408" t="s">
        <v>1107</v>
      </c>
      <c r="EK68" s="400"/>
      <c r="EL68" s="401"/>
      <c r="EM68" s="401"/>
      <c r="EN68" s="401"/>
      <c r="EO68" s="401"/>
      <c r="EP68" s="401"/>
      <c r="EQ68" s="401"/>
      <c r="ER68" s="401"/>
      <c r="ES68" s="400"/>
      <c r="ET68" s="401"/>
      <c r="EU68" s="401"/>
      <c r="EV68" s="402"/>
      <c r="EW68" s="401"/>
      <c r="EX68" s="401"/>
      <c r="EY68" s="401"/>
      <c r="EZ68" s="401"/>
      <c r="FA68" s="400"/>
      <c r="FB68" s="400"/>
      <c r="FC68" s="401"/>
      <c r="FD68" s="401"/>
      <c r="FE68" s="403"/>
      <c r="FF68" s="254"/>
      <c r="FG68" s="404"/>
      <c r="FH68" s="404"/>
      <c r="FI68" s="404"/>
      <c r="FJ68" s="404"/>
      <c r="FK68" s="404"/>
      <c r="FL68" s="1057"/>
      <c r="FM68" s="669"/>
      <c r="FN68" s="1057"/>
      <c r="FO68" s="669"/>
      <c r="FP68" s="1057"/>
      <c r="FQ68" s="669"/>
      <c r="FR68" s="404"/>
      <c r="FS68" s="404"/>
      <c r="FT68" s="404"/>
      <c r="FU68" s="404"/>
      <c r="FV68" s="404"/>
    </row>
    <row r="69" spans="1:178" ht="15" customHeight="1">
      <c r="A69" s="405">
        <f t="shared" si="1"/>
        <v>42</v>
      </c>
      <c r="B69" s="2048"/>
      <c r="C69" s="2048"/>
      <c r="D69" s="2032"/>
      <c r="E69" s="2032"/>
      <c r="F69" s="2032"/>
      <c r="G69" s="2032"/>
      <c r="H69" s="2049"/>
      <c r="I69" s="2050"/>
      <c r="J69" s="2032"/>
      <c r="K69" s="406" t="s">
        <v>1107</v>
      </c>
      <c r="L69" s="2032"/>
      <c r="M69" s="2032"/>
      <c r="N69" s="2032"/>
      <c r="O69" s="982" t="s">
        <v>1107</v>
      </c>
      <c r="P69" s="407" t="s">
        <v>1107</v>
      </c>
      <c r="Q69" s="401" t="s">
        <v>1107</v>
      </c>
      <c r="R69" s="401" t="s">
        <v>1107</v>
      </c>
      <c r="S69" s="401" t="s">
        <v>1107</v>
      </c>
      <c r="T69" s="410" t="s">
        <v>1107</v>
      </c>
      <c r="U69" s="407" t="s">
        <v>1107</v>
      </c>
      <c r="V69" s="401" t="s">
        <v>1107</v>
      </c>
      <c r="W69" s="410" t="s">
        <v>1107</v>
      </c>
      <c r="X69" s="2050"/>
      <c r="Y69" s="2051"/>
      <c r="Z69" s="407" t="s">
        <v>1107</v>
      </c>
      <c r="AA69" s="401" t="s">
        <v>1107</v>
      </c>
      <c r="AB69" s="401" t="s">
        <v>1107</v>
      </c>
      <c r="AC69" s="401" t="s">
        <v>1107</v>
      </c>
      <c r="AD69" s="2032"/>
      <c r="AE69" s="2032"/>
      <c r="AF69" s="2032"/>
      <c r="AG69" s="407" t="s">
        <v>1107</v>
      </c>
      <c r="AH69" s="2045"/>
      <c r="AI69" s="2046"/>
      <c r="AJ69" s="2047"/>
      <c r="AK69" s="406" t="s">
        <v>1107</v>
      </c>
      <c r="AL69" s="403"/>
      <c r="AM69" s="406" t="s">
        <v>1107</v>
      </c>
      <c r="AN69" s="403"/>
      <c r="AO69" s="984"/>
      <c r="AP69" s="401" t="s">
        <v>1107</v>
      </c>
      <c r="AQ69" s="401" t="s">
        <v>1107</v>
      </c>
      <c r="AR69" s="401" t="s">
        <v>1107</v>
      </c>
      <c r="AS69" s="401" t="s">
        <v>1107</v>
      </c>
      <c r="AT69" s="410"/>
      <c r="AU69" s="407" t="s">
        <v>1107</v>
      </c>
      <c r="AV69" s="401" t="s">
        <v>1107</v>
      </c>
      <c r="AW69" s="402" t="s">
        <v>1107</v>
      </c>
      <c r="AX69" s="406"/>
      <c r="AY69" s="401"/>
      <c r="AZ69" s="1032"/>
      <c r="BA69" s="1034"/>
      <c r="BB69" s="406"/>
      <c r="BC69" s="401"/>
      <c r="BD69" s="403"/>
      <c r="BE69" s="401" t="s">
        <v>1107</v>
      </c>
      <c r="BF69" s="401" t="s">
        <v>1107</v>
      </c>
      <c r="BG69" s="410" t="s">
        <v>1107</v>
      </c>
      <c r="BH69" s="407"/>
      <c r="BI69" s="403"/>
      <c r="BJ69" s="406" t="s">
        <v>1107</v>
      </c>
      <c r="BK69" s="401" t="s">
        <v>1107</v>
      </c>
      <c r="BL69" s="2032"/>
      <c r="BM69" s="2033"/>
      <c r="BN69" s="2033"/>
      <c r="BO69" s="2033"/>
      <c r="BP69" s="2033"/>
      <c r="BQ69" s="2034"/>
      <c r="BR69" s="406" t="s">
        <v>1107</v>
      </c>
      <c r="BS69" s="401" t="s">
        <v>1107</v>
      </c>
      <c r="BT69" s="401" t="s">
        <v>1107</v>
      </c>
      <c r="BU69" s="410" t="s">
        <v>1107</v>
      </c>
      <c r="BV69" s="407" t="s">
        <v>1107</v>
      </c>
      <c r="BW69" s="401" t="s">
        <v>1107</v>
      </c>
      <c r="BX69" s="401" t="s">
        <v>1107</v>
      </c>
      <c r="BY69" s="410" t="s">
        <v>1107</v>
      </c>
      <c r="BZ69" s="407" t="s">
        <v>1107</v>
      </c>
      <c r="CA69" s="401" t="s">
        <v>1107</v>
      </c>
      <c r="CB69" s="401" t="s">
        <v>1107</v>
      </c>
      <c r="CC69" s="408" t="s">
        <v>1107</v>
      </c>
      <c r="CD69" s="981"/>
      <c r="CE69" s="414"/>
      <c r="CF69" s="399"/>
      <c r="CG69" s="399"/>
      <c r="CH69" s="399"/>
      <c r="CI69" s="399"/>
      <c r="CJ69" s="409"/>
      <c r="CK69" s="400" t="s">
        <v>1107</v>
      </c>
      <c r="CL69" s="403"/>
      <c r="CM69" s="406" t="s">
        <v>1107</v>
      </c>
      <c r="CN69" s="402"/>
      <c r="CO69" s="412" t="s">
        <v>1107</v>
      </c>
      <c r="CP69" s="401" t="s">
        <v>1107</v>
      </c>
      <c r="CQ69" s="401" t="s">
        <v>1107</v>
      </c>
      <c r="CR69" s="411" t="s">
        <v>1107</v>
      </c>
      <c r="CS69" s="412" t="s">
        <v>1107</v>
      </c>
      <c r="CT69" s="401" t="s">
        <v>1107</v>
      </c>
      <c r="CU69" s="401" t="s">
        <v>1107</v>
      </c>
      <c r="CV69" s="411" t="s">
        <v>1107</v>
      </c>
      <c r="CW69" s="412" t="s">
        <v>1107</v>
      </c>
      <c r="CX69" s="401" t="s">
        <v>1107</v>
      </c>
      <c r="CY69" s="401" t="s">
        <v>1107</v>
      </c>
      <c r="CZ69" s="408" t="s">
        <v>1107</v>
      </c>
      <c r="DA69" s="406" t="s">
        <v>1107</v>
      </c>
      <c r="DB69" s="402"/>
      <c r="DC69" s="412" t="s">
        <v>1107</v>
      </c>
      <c r="DD69" s="401" t="s">
        <v>1107</v>
      </c>
      <c r="DE69" s="401" t="s">
        <v>1107</v>
      </c>
      <c r="DF69" s="411" t="s">
        <v>1107</v>
      </c>
      <c r="DG69" s="412" t="s">
        <v>1107</v>
      </c>
      <c r="DH69" s="401" t="s">
        <v>1107</v>
      </c>
      <c r="DI69" s="401" t="s">
        <v>1107</v>
      </c>
      <c r="DJ69" s="411" t="s">
        <v>1107</v>
      </c>
      <c r="DK69" s="412" t="s">
        <v>1107</v>
      </c>
      <c r="DL69" s="401" t="s">
        <v>1107</v>
      </c>
      <c r="DM69" s="401" t="s">
        <v>1107</v>
      </c>
      <c r="DN69" s="411" t="s">
        <v>1107</v>
      </c>
      <c r="DO69" s="412" t="s">
        <v>1107</v>
      </c>
      <c r="DP69" s="401" t="s">
        <v>1107</v>
      </c>
      <c r="DQ69" s="401" t="s">
        <v>1107</v>
      </c>
      <c r="DR69" s="408" t="s">
        <v>1107</v>
      </c>
      <c r="DS69" s="406" t="s">
        <v>1107</v>
      </c>
      <c r="DT69" s="402"/>
      <c r="DU69" s="412" t="s">
        <v>1107</v>
      </c>
      <c r="DV69" s="401" t="s">
        <v>1107</v>
      </c>
      <c r="DW69" s="401" t="s">
        <v>1107</v>
      </c>
      <c r="DX69" s="411" t="s">
        <v>1107</v>
      </c>
      <c r="DY69" s="412" t="s">
        <v>1107</v>
      </c>
      <c r="DZ69" s="401" t="s">
        <v>1107</v>
      </c>
      <c r="EA69" s="401" t="s">
        <v>1107</v>
      </c>
      <c r="EB69" s="411" t="s">
        <v>1107</v>
      </c>
      <c r="EC69" s="412" t="s">
        <v>1107</v>
      </c>
      <c r="ED69" s="401" t="s">
        <v>1107</v>
      </c>
      <c r="EE69" s="401" t="s">
        <v>1107</v>
      </c>
      <c r="EF69" s="411" t="s">
        <v>1107</v>
      </c>
      <c r="EG69" s="412" t="s">
        <v>1107</v>
      </c>
      <c r="EH69" s="401" t="s">
        <v>1107</v>
      </c>
      <c r="EI69" s="401" t="s">
        <v>1107</v>
      </c>
      <c r="EJ69" s="408" t="s">
        <v>1107</v>
      </c>
      <c r="EK69" s="400"/>
      <c r="EL69" s="401"/>
      <c r="EM69" s="401"/>
      <c r="EN69" s="401"/>
      <c r="EO69" s="401"/>
      <c r="EP69" s="401"/>
      <c r="EQ69" s="401"/>
      <c r="ER69" s="401"/>
      <c r="ES69" s="400"/>
      <c r="ET69" s="401"/>
      <c r="EU69" s="401"/>
      <c r="EV69" s="402"/>
      <c r="EW69" s="401"/>
      <c r="EX69" s="401"/>
      <c r="EY69" s="401"/>
      <c r="EZ69" s="401"/>
      <c r="FA69" s="400"/>
      <c r="FB69" s="400"/>
      <c r="FC69" s="401"/>
      <c r="FD69" s="401"/>
      <c r="FE69" s="403"/>
      <c r="FF69" s="254"/>
      <c r="FG69" s="404"/>
      <c r="FH69" s="404"/>
      <c r="FI69" s="404"/>
      <c r="FJ69" s="404"/>
      <c r="FK69" s="404"/>
      <c r="FL69" s="1057"/>
      <c r="FM69" s="669"/>
      <c r="FN69" s="1057"/>
      <c r="FO69" s="669"/>
      <c r="FP69" s="1057"/>
      <c r="FQ69" s="669"/>
      <c r="FR69" s="404"/>
      <c r="FS69" s="404"/>
      <c r="FT69" s="404"/>
      <c r="FU69" s="404"/>
      <c r="FV69" s="404"/>
    </row>
    <row r="70" spans="1:178" ht="15" customHeight="1">
      <c r="A70" s="405">
        <f t="shared" si="1"/>
        <v>43</v>
      </c>
      <c r="B70" s="2048"/>
      <c r="C70" s="2048"/>
      <c r="D70" s="2032"/>
      <c r="E70" s="2032"/>
      <c r="F70" s="2032"/>
      <c r="G70" s="2032"/>
      <c r="H70" s="2049"/>
      <c r="I70" s="2050"/>
      <c r="J70" s="2032"/>
      <c r="K70" s="406" t="s">
        <v>1107</v>
      </c>
      <c r="L70" s="2032"/>
      <c r="M70" s="2032"/>
      <c r="N70" s="2032"/>
      <c r="O70" s="982" t="s">
        <v>1107</v>
      </c>
      <c r="P70" s="407" t="s">
        <v>1107</v>
      </c>
      <c r="Q70" s="401" t="s">
        <v>1107</v>
      </c>
      <c r="R70" s="401" t="s">
        <v>1107</v>
      </c>
      <c r="S70" s="401" t="s">
        <v>1107</v>
      </c>
      <c r="T70" s="410" t="s">
        <v>1107</v>
      </c>
      <c r="U70" s="407" t="s">
        <v>1107</v>
      </c>
      <c r="V70" s="401" t="s">
        <v>1107</v>
      </c>
      <c r="W70" s="410" t="s">
        <v>1107</v>
      </c>
      <c r="X70" s="2050"/>
      <c r="Y70" s="2051"/>
      <c r="Z70" s="407" t="s">
        <v>1107</v>
      </c>
      <c r="AA70" s="401" t="s">
        <v>1107</v>
      </c>
      <c r="AB70" s="401" t="s">
        <v>1107</v>
      </c>
      <c r="AC70" s="401" t="s">
        <v>1107</v>
      </c>
      <c r="AD70" s="2032"/>
      <c r="AE70" s="2032"/>
      <c r="AF70" s="2032"/>
      <c r="AG70" s="407" t="s">
        <v>1107</v>
      </c>
      <c r="AH70" s="2045"/>
      <c r="AI70" s="2046"/>
      <c r="AJ70" s="2047"/>
      <c r="AK70" s="406" t="s">
        <v>1107</v>
      </c>
      <c r="AL70" s="403"/>
      <c r="AM70" s="406" t="s">
        <v>1107</v>
      </c>
      <c r="AN70" s="403"/>
      <c r="AO70" s="984"/>
      <c r="AP70" s="401" t="s">
        <v>1107</v>
      </c>
      <c r="AQ70" s="401" t="s">
        <v>1107</v>
      </c>
      <c r="AR70" s="401" t="s">
        <v>1107</v>
      </c>
      <c r="AS70" s="401" t="s">
        <v>1107</v>
      </c>
      <c r="AT70" s="410"/>
      <c r="AU70" s="407" t="s">
        <v>1107</v>
      </c>
      <c r="AV70" s="401" t="s">
        <v>1107</v>
      </c>
      <c r="AW70" s="402" t="s">
        <v>1107</v>
      </c>
      <c r="AX70" s="406"/>
      <c r="AY70" s="401"/>
      <c r="AZ70" s="1032"/>
      <c r="BA70" s="1034"/>
      <c r="BB70" s="406"/>
      <c r="BC70" s="401"/>
      <c r="BD70" s="403"/>
      <c r="BE70" s="401" t="s">
        <v>1107</v>
      </c>
      <c r="BF70" s="401" t="s">
        <v>1107</v>
      </c>
      <c r="BG70" s="410" t="s">
        <v>1107</v>
      </c>
      <c r="BH70" s="407"/>
      <c r="BI70" s="403"/>
      <c r="BJ70" s="406" t="s">
        <v>1107</v>
      </c>
      <c r="BK70" s="401" t="s">
        <v>1107</v>
      </c>
      <c r="BL70" s="2032"/>
      <c r="BM70" s="2033"/>
      <c r="BN70" s="2033"/>
      <c r="BO70" s="2033"/>
      <c r="BP70" s="2033"/>
      <c r="BQ70" s="2034"/>
      <c r="BR70" s="406" t="s">
        <v>1107</v>
      </c>
      <c r="BS70" s="401" t="s">
        <v>1107</v>
      </c>
      <c r="BT70" s="401" t="s">
        <v>1107</v>
      </c>
      <c r="BU70" s="410" t="s">
        <v>1107</v>
      </c>
      <c r="BV70" s="407" t="s">
        <v>1107</v>
      </c>
      <c r="BW70" s="401" t="s">
        <v>1107</v>
      </c>
      <c r="BX70" s="401" t="s">
        <v>1107</v>
      </c>
      <c r="BY70" s="410" t="s">
        <v>1107</v>
      </c>
      <c r="BZ70" s="407" t="s">
        <v>1107</v>
      </c>
      <c r="CA70" s="401" t="s">
        <v>1107</v>
      </c>
      <c r="CB70" s="401" t="s">
        <v>1107</v>
      </c>
      <c r="CC70" s="408" t="s">
        <v>1107</v>
      </c>
      <c r="CD70" s="981"/>
      <c r="CE70" s="414"/>
      <c r="CF70" s="399"/>
      <c r="CG70" s="399"/>
      <c r="CH70" s="399"/>
      <c r="CI70" s="399"/>
      <c r="CJ70" s="409"/>
      <c r="CK70" s="400" t="s">
        <v>1107</v>
      </c>
      <c r="CL70" s="403"/>
      <c r="CM70" s="406" t="s">
        <v>1107</v>
      </c>
      <c r="CN70" s="402"/>
      <c r="CO70" s="412" t="s">
        <v>1107</v>
      </c>
      <c r="CP70" s="401" t="s">
        <v>1107</v>
      </c>
      <c r="CQ70" s="401" t="s">
        <v>1107</v>
      </c>
      <c r="CR70" s="411" t="s">
        <v>1107</v>
      </c>
      <c r="CS70" s="412" t="s">
        <v>1107</v>
      </c>
      <c r="CT70" s="401" t="s">
        <v>1107</v>
      </c>
      <c r="CU70" s="401" t="s">
        <v>1107</v>
      </c>
      <c r="CV70" s="411" t="s">
        <v>1107</v>
      </c>
      <c r="CW70" s="412" t="s">
        <v>1107</v>
      </c>
      <c r="CX70" s="401" t="s">
        <v>1107</v>
      </c>
      <c r="CY70" s="401" t="s">
        <v>1107</v>
      </c>
      <c r="CZ70" s="408" t="s">
        <v>1107</v>
      </c>
      <c r="DA70" s="406" t="s">
        <v>1107</v>
      </c>
      <c r="DB70" s="402"/>
      <c r="DC70" s="412" t="s">
        <v>1107</v>
      </c>
      <c r="DD70" s="401" t="s">
        <v>1107</v>
      </c>
      <c r="DE70" s="401" t="s">
        <v>1107</v>
      </c>
      <c r="DF70" s="411" t="s">
        <v>1107</v>
      </c>
      <c r="DG70" s="412" t="s">
        <v>1107</v>
      </c>
      <c r="DH70" s="401" t="s">
        <v>1107</v>
      </c>
      <c r="DI70" s="401" t="s">
        <v>1107</v>
      </c>
      <c r="DJ70" s="411" t="s">
        <v>1107</v>
      </c>
      <c r="DK70" s="412" t="s">
        <v>1107</v>
      </c>
      <c r="DL70" s="401" t="s">
        <v>1107</v>
      </c>
      <c r="DM70" s="401" t="s">
        <v>1107</v>
      </c>
      <c r="DN70" s="411" t="s">
        <v>1107</v>
      </c>
      <c r="DO70" s="412" t="s">
        <v>1107</v>
      </c>
      <c r="DP70" s="401" t="s">
        <v>1107</v>
      </c>
      <c r="DQ70" s="401" t="s">
        <v>1107</v>
      </c>
      <c r="DR70" s="408" t="s">
        <v>1107</v>
      </c>
      <c r="DS70" s="406" t="s">
        <v>1107</v>
      </c>
      <c r="DT70" s="402"/>
      <c r="DU70" s="412" t="s">
        <v>1107</v>
      </c>
      <c r="DV70" s="401" t="s">
        <v>1107</v>
      </c>
      <c r="DW70" s="401" t="s">
        <v>1107</v>
      </c>
      <c r="DX70" s="411" t="s">
        <v>1107</v>
      </c>
      <c r="DY70" s="412" t="s">
        <v>1107</v>
      </c>
      <c r="DZ70" s="401" t="s">
        <v>1107</v>
      </c>
      <c r="EA70" s="401" t="s">
        <v>1107</v>
      </c>
      <c r="EB70" s="411" t="s">
        <v>1107</v>
      </c>
      <c r="EC70" s="412" t="s">
        <v>1107</v>
      </c>
      <c r="ED70" s="401" t="s">
        <v>1107</v>
      </c>
      <c r="EE70" s="401" t="s">
        <v>1107</v>
      </c>
      <c r="EF70" s="411" t="s">
        <v>1107</v>
      </c>
      <c r="EG70" s="412" t="s">
        <v>1107</v>
      </c>
      <c r="EH70" s="401" t="s">
        <v>1107</v>
      </c>
      <c r="EI70" s="401" t="s">
        <v>1107</v>
      </c>
      <c r="EJ70" s="408" t="s">
        <v>1107</v>
      </c>
      <c r="EK70" s="400"/>
      <c r="EL70" s="401"/>
      <c r="EM70" s="401"/>
      <c r="EN70" s="401"/>
      <c r="EO70" s="401"/>
      <c r="EP70" s="401"/>
      <c r="EQ70" s="401"/>
      <c r="ER70" s="401"/>
      <c r="ES70" s="400"/>
      <c r="ET70" s="401"/>
      <c r="EU70" s="401"/>
      <c r="EV70" s="402"/>
      <c r="EW70" s="401"/>
      <c r="EX70" s="401"/>
      <c r="EY70" s="401"/>
      <c r="EZ70" s="401"/>
      <c r="FA70" s="400"/>
      <c r="FB70" s="400"/>
      <c r="FC70" s="401"/>
      <c r="FD70" s="401"/>
      <c r="FE70" s="403"/>
      <c r="FF70" s="254"/>
      <c r="FG70" s="404"/>
      <c r="FH70" s="404"/>
      <c r="FI70" s="404"/>
      <c r="FJ70" s="404"/>
      <c r="FK70" s="404"/>
      <c r="FL70" s="1057"/>
      <c r="FM70" s="669"/>
      <c r="FN70" s="1057"/>
      <c r="FO70" s="669"/>
      <c r="FP70" s="1057"/>
      <c r="FQ70" s="669"/>
      <c r="FR70" s="404"/>
      <c r="FS70" s="404"/>
      <c r="FT70" s="404"/>
      <c r="FU70" s="404"/>
      <c r="FV70" s="404"/>
    </row>
    <row r="71" spans="1:178" ht="15" customHeight="1">
      <c r="A71" s="405">
        <f t="shared" si="1"/>
        <v>44</v>
      </c>
      <c r="B71" s="2048"/>
      <c r="C71" s="2048"/>
      <c r="D71" s="2032"/>
      <c r="E71" s="2032"/>
      <c r="F71" s="2032"/>
      <c r="G71" s="2032"/>
      <c r="H71" s="2049"/>
      <c r="I71" s="2050"/>
      <c r="J71" s="2032"/>
      <c r="K71" s="406" t="s">
        <v>1107</v>
      </c>
      <c r="L71" s="2032"/>
      <c r="M71" s="2032"/>
      <c r="N71" s="2032"/>
      <c r="O71" s="982" t="s">
        <v>1107</v>
      </c>
      <c r="P71" s="407" t="s">
        <v>1107</v>
      </c>
      <c r="Q71" s="401" t="s">
        <v>1107</v>
      </c>
      <c r="R71" s="401" t="s">
        <v>1107</v>
      </c>
      <c r="S71" s="401" t="s">
        <v>1107</v>
      </c>
      <c r="T71" s="410" t="s">
        <v>1107</v>
      </c>
      <c r="U71" s="407" t="s">
        <v>1107</v>
      </c>
      <c r="V71" s="401" t="s">
        <v>1107</v>
      </c>
      <c r="W71" s="410" t="s">
        <v>1107</v>
      </c>
      <c r="X71" s="2050"/>
      <c r="Y71" s="2051"/>
      <c r="Z71" s="407" t="s">
        <v>1107</v>
      </c>
      <c r="AA71" s="401" t="s">
        <v>1107</v>
      </c>
      <c r="AB71" s="401" t="s">
        <v>1107</v>
      </c>
      <c r="AC71" s="401" t="s">
        <v>1107</v>
      </c>
      <c r="AD71" s="2032"/>
      <c r="AE71" s="2032"/>
      <c r="AF71" s="2032"/>
      <c r="AG71" s="407" t="s">
        <v>1107</v>
      </c>
      <c r="AH71" s="2045"/>
      <c r="AI71" s="2046"/>
      <c r="AJ71" s="2047"/>
      <c r="AK71" s="406" t="s">
        <v>1107</v>
      </c>
      <c r="AL71" s="403"/>
      <c r="AM71" s="406" t="s">
        <v>1107</v>
      </c>
      <c r="AN71" s="403"/>
      <c r="AO71" s="984"/>
      <c r="AP71" s="401" t="s">
        <v>1107</v>
      </c>
      <c r="AQ71" s="401" t="s">
        <v>1107</v>
      </c>
      <c r="AR71" s="401" t="s">
        <v>1107</v>
      </c>
      <c r="AS71" s="401" t="s">
        <v>1107</v>
      </c>
      <c r="AT71" s="410"/>
      <c r="AU71" s="407" t="s">
        <v>1107</v>
      </c>
      <c r="AV71" s="401" t="s">
        <v>1107</v>
      </c>
      <c r="AW71" s="402" t="s">
        <v>1107</v>
      </c>
      <c r="AX71" s="406"/>
      <c r="AY71" s="401"/>
      <c r="AZ71" s="1032"/>
      <c r="BA71" s="1034"/>
      <c r="BB71" s="406"/>
      <c r="BC71" s="401"/>
      <c r="BD71" s="403"/>
      <c r="BE71" s="401" t="s">
        <v>1107</v>
      </c>
      <c r="BF71" s="401" t="s">
        <v>1107</v>
      </c>
      <c r="BG71" s="410" t="s">
        <v>1107</v>
      </c>
      <c r="BH71" s="407"/>
      <c r="BI71" s="403"/>
      <c r="BJ71" s="406" t="s">
        <v>1107</v>
      </c>
      <c r="BK71" s="401" t="s">
        <v>1107</v>
      </c>
      <c r="BL71" s="2032"/>
      <c r="BM71" s="2033"/>
      <c r="BN71" s="2033"/>
      <c r="BO71" s="2033"/>
      <c r="BP71" s="2033"/>
      <c r="BQ71" s="2034"/>
      <c r="BR71" s="406" t="s">
        <v>1107</v>
      </c>
      <c r="BS71" s="401" t="s">
        <v>1107</v>
      </c>
      <c r="BT71" s="401" t="s">
        <v>1107</v>
      </c>
      <c r="BU71" s="410" t="s">
        <v>1107</v>
      </c>
      <c r="BV71" s="407" t="s">
        <v>1107</v>
      </c>
      <c r="BW71" s="401" t="s">
        <v>1107</v>
      </c>
      <c r="BX71" s="401" t="s">
        <v>1107</v>
      </c>
      <c r="BY71" s="410" t="s">
        <v>1107</v>
      </c>
      <c r="BZ71" s="407" t="s">
        <v>1107</v>
      </c>
      <c r="CA71" s="401" t="s">
        <v>1107</v>
      </c>
      <c r="CB71" s="401" t="s">
        <v>1107</v>
      </c>
      <c r="CC71" s="408" t="s">
        <v>1107</v>
      </c>
      <c r="CD71" s="981"/>
      <c r="CE71" s="414"/>
      <c r="CF71" s="399"/>
      <c r="CG71" s="399"/>
      <c r="CH71" s="399"/>
      <c r="CI71" s="399"/>
      <c r="CJ71" s="409"/>
      <c r="CK71" s="400" t="s">
        <v>1107</v>
      </c>
      <c r="CL71" s="403"/>
      <c r="CM71" s="406" t="s">
        <v>1107</v>
      </c>
      <c r="CN71" s="402"/>
      <c r="CO71" s="412" t="s">
        <v>1107</v>
      </c>
      <c r="CP71" s="401" t="s">
        <v>1107</v>
      </c>
      <c r="CQ71" s="401" t="s">
        <v>1107</v>
      </c>
      <c r="CR71" s="411" t="s">
        <v>1107</v>
      </c>
      <c r="CS71" s="412" t="s">
        <v>1107</v>
      </c>
      <c r="CT71" s="401" t="s">
        <v>1107</v>
      </c>
      <c r="CU71" s="401" t="s">
        <v>1107</v>
      </c>
      <c r="CV71" s="411" t="s">
        <v>1107</v>
      </c>
      <c r="CW71" s="412" t="s">
        <v>1107</v>
      </c>
      <c r="CX71" s="401" t="s">
        <v>1107</v>
      </c>
      <c r="CY71" s="401" t="s">
        <v>1107</v>
      </c>
      <c r="CZ71" s="408" t="s">
        <v>1107</v>
      </c>
      <c r="DA71" s="406" t="s">
        <v>1107</v>
      </c>
      <c r="DB71" s="402"/>
      <c r="DC71" s="412" t="s">
        <v>1107</v>
      </c>
      <c r="DD71" s="401" t="s">
        <v>1107</v>
      </c>
      <c r="DE71" s="401" t="s">
        <v>1107</v>
      </c>
      <c r="DF71" s="411" t="s">
        <v>1107</v>
      </c>
      <c r="DG71" s="412" t="s">
        <v>1107</v>
      </c>
      <c r="DH71" s="401" t="s">
        <v>1107</v>
      </c>
      <c r="DI71" s="401" t="s">
        <v>1107</v>
      </c>
      <c r="DJ71" s="411" t="s">
        <v>1107</v>
      </c>
      <c r="DK71" s="412" t="s">
        <v>1107</v>
      </c>
      <c r="DL71" s="401" t="s">
        <v>1107</v>
      </c>
      <c r="DM71" s="401" t="s">
        <v>1107</v>
      </c>
      <c r="DN71" s="411" t="s">
        <v>1107</v>
      </c>
      <c r="DO71" s="412" t="s">
        <v>1107</v>
      </c>
      <c r="DP71" s="401" t="s">
        <v>1107</v>
      </c>
      <c r="DQ71" s="401" t="s">
        <v>1107</v>
      </c>
      <c r="DR71" s="408" t="s">
        <v>1107</v>
      </c>
      <c r="DS71" s="406" t="s">
        <v>1107</v>
      </c>
      <c r="DT71" s="402"/>
      <c r="DU71" s="412" t="s">
        <v>1107</v>
      </c>
      <c r="DV71" s="401" t="s">
        <v>1107</v>
      </c>
      <c r="DW71" s="401" t="s">
        <v>1107</v>
      </c>
      <c r="DX71" s="411" t="s">
        <v>1107</v>
      </c>
      <c r="DY71" s="412" t="s">
        <v>1107</v>
      </c>
      <c r="DZ71" s="401" t="s">
        <v>1107</v>
      </c>
      <c r="EA71" s="401" t="s">
        <v>1107</v>
      </c>
      <c r="EB71" s="411" t="s">
        <v>1107</v>
      </c>
      <c r="EC71" s="412" t="s">
        <v>1107</v>
      </c>
      <c r="ED71" s="401" t="s">
        <v>1107</v>
      </c>
      <c r="EE71" s="401" t="s">
        <v>1107</v>
      </c>
      <c r="EF71" s="411" t="s">
        <v>1107</v>
      </c>
      <c r="EG71" s="412" t="s">
        <v>1107</v>
      </c>
      <c r="EH71" s="401" t="s">
        <v>1107</v>
      </c>
      <c r="EI71" s="401" t="s">
        <v>1107</v>
      </c>
      <c r="EJ71" s="408" t="s">
        <v>1107</v>
      </c>
      <c r="EK71" s="400"/>
      <c r="EL71" s="401"/>
      <c r="EM71" s="401"/>
      <c r="EN71" s="401"/>
      <c r="EO71" s="401"/>
      <c r="EP71" s="401"/>
      <c r="EQ71" s="401"/>
      <c r="ER71" s="401"/>
      <c r="ES71" s="400"/>
      <c r="ET71" s="401"/>
      <c r="EU71" s="401"/>
      <c r="EV71" s="402"/>
      <c r="EW71" s="401"/>
      <c r="EX71" s="401"/>
      <c r="EY71" s="401"/>
      <c r="EZ71" s="401"/>
      <c r="FA71" s="400"/>
      <c r="FB71" s="400"/>
      <c r="FC71" s="401"/>
      <c r="FD71" s="401"/>
      <c r="FE71" s="403"/>
      <c r="FF71" s="254"/>
      <c r="FG71" s="404"/>
      <c r="FH71" s="404"/>
      <c r="FI71" s="404"/>
      <c r="FJ71" s="404"/>
      <c r="FK71" s="404"/>
      <c r="FL71" s="1057"/>
      <c r="FM71" s="669"/>
      <c r="FN71" s="1057"/>
      <c r="FO71" s="669"/>
      <c r="FP71" s="1057"/>
      <c r="FQ71" s="669"/>
      <c r="FR71" s="404"/>
      <c r="FS71" s="404"/>
      <c r="FT71" s="404"/>
      <c r="FU71" s="404"/>
      <c r="FV71" s="404"/>
    </row>
    <row r="72" spans="1:178" ht="15" customHeight="1">
      <c r="A72" s="405">
        <f t="shared" si="1"/>
        <v>45</v>
      </c>
      <c r="B72" s="2048"/>
      <c r="C72" s="2048"/>
      <c r="D72" s="2032"/>
      <c r="E72" s="2032"/>
      <c r="F72" s="2032"/>
      <c r="G72" s="2032"/>
      <c r="H72" s="2049"/>
      <c r="I72" s="2050"/>
      <c r="J72" s="2032"/>
      <c r="K72" s="406" t="s">
        <v>1107</v>
      </c>
      <c r="L72" s="2032"/>
      <c r="M72" s="2032"/>
      <c r="N72" s="2032"/>
      <c r="O72" s="982" t="s">
        <v>1107</v>
      </c>
      <c r="P72" s="407" t="s">
        <v>1107</v>
      </c>
      <c r="Q72" s="401" t="s">
        <v>1107</v>
      </c>
      <c r="R72" s="401" t="s">
        <v>1107</v>
      </c>
      <c r="S72" s="401" t="s">
        <v>1107</v>
      </c>
      <c r="T72" s="410" t="s">
        <v>1107</v>
      </c>
      <c r="U72" s="407" t="s">
        <v>1107</v>
      </c>
      <c r="V72" s="401" t="s">
        <v>1107</v>
      </c>
      <c r="W72" s="410" t="s">
        <v>1107</v>
      </c>
      <c r="X72" s="2050"/>
      <c r="Y72" s="2051"/>
      <c r="Z72" s="407" t="s">
        <v>1107</v>
      </c>
      <c r="AA72" s="401" t="s">
        <v>1107</v>
      </c>
      <c r="AB72" s="401" t="s">
        <v>1107</v>
      </c>
      <c r="AC72" s="401" t="s">
        <v>1107</v>
      </c>
      <c r="AD72" s="2032"/>
      <c r="AE72" s="2032"/>
      <c r="AF72" s="2032"/>
      <c r="AG72" s="407" t="s">
        <v>1107</v>
      </c>
      <c r="AH72" s="2045"/>
      <c r="AI72" s="2046"/>
      <c r="AJ72" s="2047"/>
      <c r="AK72" s="406" t="s">
        <v>1107</v>
      </c>
      <c r="AL72" s="403"/>
      <c r="AM72" s="406" t="s">
        <v>1107</v>
      </c>
      <c r="AN72" s="403"/>
      <c r="AO72" s="984"/>
      <c r="AP72" s="401" t="s">
        <v>1107</v>
      </c>
      <c r="AQ72" s="401" t="s">
        <v>1107</v>
      </c>
      <c r="AR72" s="401" t="s">
        <v>1107</v>
      </c>
      <c r="AS72" s="401" t="s">
        <v>1107</v>
      </c>
      <c r="AT72" s="410"/>
      <c r="AU72" s="407" t="s">
        <v>1107</v>
      </c>
      <c r="AV72" s="401" t="s">
        <v>1107</v>
      </c>
      <c r="AW72" s="402" t="s">
        <v>1107</v>
      </c>
      <c r="AX72" s="406"/>
      <c r="AY72" s="401"/>
      <c r="AZ72" s="1032"/>
      <c r="BA72" s="1034"/>
      <c r="BB72" s="406"/>
      <c r="BC72" s="401"/>
      <c r="BD72" s="403"/>
      <c r="BE72" s="401" t="s">
        <v>1107</v>
      </c>
      <c r="BF72" s="401" t="s">
        <v>1107</v>
      </c>
      <c r="BG72" s="410" t="s">
        <v>1107</v>
      </c>
      <c r="BH72" s="407"/>
      <c r="BI72" s="403"/>
      <c r="BJ72" s="406" t="s">
        <v>1107</v>
      </c>
      <c r="BK72" s="401" t="s">
        <v>1107</v>
      </c>
      <c r="BL72" s="2032"/>
      <c r="BM72" s="2033"/>
      <c r="BN72" s="2033"/>
      <c r="BO72" s="2033"/>
      <c r="BP72" s="2033"/>
      <c r="BQ72" s="2034"/>
      <c r="BR72" s="406" t="s">
        <v>1107</v>
      </c>
      <c r="BS72" s="401" t="s">
        <v>1107</v>
      </c>
      <c r="BT72" s="401" t="s">
        <v>1107</v>
      </c>
      <c r="BU72" s="410" t="s">
        <v>1107</v>
      </c>
      <c r="BV72" s="407" t="s">
        <v>1107</v>
      </c>
      <c r="BW72" s="401" t="s">
        <v>1107</v>
      </c>
      <c r="BX72" s="401" t="s">
        <v>1107</v>
      </c>
      <c r="BY72" s="410" t="s">
        <v>1107</v>
      </c>
      <c r="BZ72" s="407" t="s">
        <v>1107</v>
      </c>
      <c r="CA72" s="401" t="s">
        <v>1107</v>
      </c>
      <c r="CB72" s="401" t="s">
        <v>1107</v>
      </c>
      <c r="CC72" s="408" t="s">
        <v>1107</v>
      </c>
      <c r="CD72" s="981"/>
      <c r="CE72" s="414"/>
      <c r="CF72" s="399"/>
      <c r="CG72" s="399"/>
      <c r="CH72" s="399"/>
      <c r="CI72" s="399"/>
      <c r="CJ72" s="409"/>
      <c r="CK72" s="400" t="s">
        <v>1107</v>
      </c>
      <c r="CL72" s="403"/>
      <c r="CM72" s="406" t="s">
        <v>1107</v>
      </c>
      <c r="CN72" s="402"/>
      <c r="CO72" s="412" t="s">
        <v>1107</v>
      </c>
      <c r="CP72" s="401" t="s">
        <v>1107</v>
      </c>
      <c r="CQ72" s="401" t="s">
        <v>1107</v>
      </c>
      <c r="CR72" s="411" t="s">
        <v>1107</v>
      </c>
      <c r="CS72" s="412" t="s">
        <v>1107</v>
      </c>
      <c r="CT72" s="401" t="s">
        <v>1107</v>
      </c>
      <c r="CU72" s="401" t="s">
        <v>1107</v>
      </c>
      <c r="CV72" s="411" t="s">
        <v>1107</v>
      </c>
      <c r="CW72" s="412" t="s">
        <v>1107</v>
      </c>
      <c r="CX72" s="401" t="s">
        <v>1107</v>
      </c>
      <c r="CY72" s="401" t="s">
        <v>1107</v>
      </c>
      <c r="CZ72" s="408" t="s">
        <v>1107</v>
      </c>
      <c r="DA72" s="406" t="s">
        <v>1107</v>
      </c>
      <c r="DB72" s="402"/>
      <c r="DC72" s="412" t="s">
        <v>1107</v>
      </c>
      <c r="DD72" s="401" t="s">
        <v>1107</v>
      </c>
      <c r="DE72" s="401" t="s">
        <v>1107</v>
      </c>
      <c r="DF72" s="411" t="s">
        <v>1107</v>
      </c>
      <c r="DG72" s="412" t="s">
        <v>1107</v>
      </c>
      <c r="DH72" s="401" t="s">
        <v>1107</v>
      </c>
      <c r="DI72" s="401" t="s">
        <v>1107</v>
      </c>
      <c r="DJ72" s="411" t="s">
        <v>1107</v>
      </c>
      <c r="DK72" s="412" t="s">
        <v>1107</v>
      </c>
      <c r="DL72" s="401" t="s">
        <v>1107</v>
      </c>
      <c r="DM72" s="401" t="s">
        <v>1107</v>
      </c>
      <c r="DN72" s="411" t="s">
        <v>1107</v>
      </c>
      <c r="DO72" s="412" t="s">
        <v>1107</v>
      </c>
      <c r="DP72" s="401" t="s">
        <v>1107</v>
      </c>
      <c r="DQ72" s="401" t="s">
        <v>1107</v>
      </c>
      <c r="DR72" s="408" t="s">
        <v>1107</v>
      </c>
      <c r="DS72" s="406" t="s">
        <v>1107</v>
      </c>
      <c r="DT72" s="402"/>
      <c r="DU72" s="412" t="s">
        <v>1107</v>
      </c>
      <c r="DV72" s="401" t="s">
        <v>1107</v>
      </c>
      <c r="DW72" s="401" t="s">
        <v>1107</v>
      </c>
      <c r="DX72" s="411" t="s">
        <v>1107</v>
      </c>
      <c r="DY72" s="412" t="s">
        <v>1107</v>
      </c>
      <c r="DZ72" s="401" t="s">
        <v>1107</v>
      </c>
      <c r="EA72" s="401" t="s">
        <v>1107</v>
      </c>
      <c r="EB72" s="411" t="s">
        <v>1107</v>
      </c>
      <c r="EC72" s="412" t="s">
        <v>1107</v>
      </c>
      <c r="ED72" s="401" t="s">
        <v>1107</v>
      </c>
      <c r="EE72" s="401" t="s">
        <v>1107</v>
      </c>
      <c r="EF72" s="411" t="s">
        <v>1107</v>
      </c>
      <c r="EG72" s="412" t="s">
        <v>1107</v>
      </c>
      <c r="EH72" s="401" t="s">
        <v>1107</v>
      </c>
      <c r="EI72" s="401" t="s">
        <v>1107</v>
      </c>
      <c r="EJ72" s="408" t="s">
        <v>1107</v>
      </c>
      <c r="EK72" s="400"/>
      <c r="EL72" s="401"/>
      <c r="EM72" s="401"/>
      <c r="EN72" s="401"/>
      <c r="EO72" s="401"/>
      <c r="EP72" s="401"/>
      <c r="EQ72" s="401"/>
      <c r="ER72" s="401"/>
      <c r="ES72" s="400"/>
      <c r="ET72" s="401"/>
      <c r="EU72" s="401"/>
      <c r="EV72" s="402"/>
      <c r="EW72" s="401"/>
      <c r="EX72" s="401"/>
      <c r="EY72" s="401"/>
      <c r="EZ72" s="401"/>
      <c r="FA72" s="400"/>
      <c r="FB72" s="400"/>
      <c r="FC72" s="401"/>
      <c r="FD72" s="401"/>
      <c r="FE72" s="403"/>
      <c r="FF72" s="254"/>
      <c r="FG72" s="404"/>
      <c r="FH72" s="404"/>
      <c r="FI72" s="404"/>
      <c r="FJ72" s="404"/>
      <c r="FK72" s="404"/>
      <c r="FL72" s="1057"/>
      <c r="FM72" s="669"/>
      <c r="FN72" s="1057"/>
      <c r="FO72" s="669"/>
      <c r="FP72" s="1057"/>
      <c r="FQ72" s="669"/>
      <c r="FR72" s="404"/>
      <c r="FS72" s="404"/>
      <c r="FT72" s="404"/>
      <c r="FU72" s="404"/>
      <c r="FV72" s="404"/>
    </row>
    <row r="73" spans="1:178" ht="15" customHeight="1">
      <c r="A73" s="405">
        <f t="shared" si="1"/>
        <v>46</v>
      </c>
      <c r="B73" s="2048"/>
      <c r="C73" s="2048"/>
      <c r="D73" s="2032"/>
      <c r="E73" s="2032"/>
      <c r="F73" s="2032"/>
      <c r="G73" s="2032"/>
      <c r="H73" s="2049"/>
      <c r="I73" s="2050"/>
      <c r="J73" s="2032"/>
      <c r="K73" s="406" t="s">
        <v>1107</v>
      </c>
      <c r="L73" s="2032"/>
      <c r="M73" s="2032"/>
      <c r="N73" s="2032"/>
      <c r="O73" s="982" t="s">
        <v>1107</v>
      </c>
      <c r="P73" s="407" t="s">
        <v>1107</v>
      </c>
      <c r="Q73" s="401" t="s">
        <v>1107</v>
      </c>
      <c r="R73" s="401" t="s">
        <v>1107</v>
      </c>
      <c r="S73" s="401" t="s">
        <v>1107</v>
      </c>
      <c r="T73" s="410" t="s">
        <v>1107</v>
      </c>
      <c r="U73" s="407" t="s">
        <v>1107</v>
      </c>
      <c r="V73" s="401" t="s">
        <v>1107</v>
      </c>
      <c r="W73" s="410" t="s">
        <v>1107</v>
      </c>
      <c r="X73" s="2050"/>
      <c r="Y73" s="2051"/>
      <c r="Z73" s="407" t="s">
        <v>1107</v>
      </c>
      <c r="AA73" s="401" t="s">
        <v>1107</v>
      </c>
      <c r="AB73" s="401" t="s">
        <v>1107</v>
      </c>
      <c r="AC73" s="401" t="s">
        <v>1107</v>
      </c>
      <c r="AD73" s="2032"/>
      <c r="AE73" s="2032"/>
      <c r="AF73" s="2032"/>
      <c r="AG73" s="407" t="s">
        <v>1107</v>
      </c>
      <c r="AH73" s="2045"/>
      <c r="AI73" s="2046"/>
      <c r="AJ73" s="2047"/>
      <c r="AK73" s="406" t="s">
        <v>1107</v>
      </c>
      <c r="AL73" s="403"/>
      <c r="AM73" s="406" t="s">
        <v>1107</v>
      </c>
      <c r="AN73" s="403"/>
      <c r="AO73" s="984"/>
      <c r="AP73" s="401" t="s">
        <v>1107</v>
      </c>
      <c r="AQ73" s="401" t="s">
        <v>1107</v>
      </c>
      <c r="AR73" s="401" t="s">
        <v>1107</v>
      </c>
      <c r="AS73" s="401" t="s">
        <v>1107</v>
      </c>
      <c r="AT73" s="410"/>
      <c r="AU73" s="407" t="s">
        <v>1107</v>
      </c>
      <c r="AV73" s="401" t="s">
        <v>1107</v>
      </c>
      <c r="AW73" s="402" t="s">
        <v>1107</v>
      </c>
      <c r="AX73" s="406"/>
      <c r="AY73" s="401"/>
      <c r="AZ73" s="1032"/>
      <c r="BA73" s="1034"/>
      <c r="BB73" s="406"/>
      <c r="BC73" s="401"/>
      <c r="BD73" s="403"/>
      <c r="BE73" s="401" t="s">
        <v>1107</v>
      </c>
      <c r="BF73" s="401" t="s">
        <v>1107</v>
      </c>
      <c r="BG73" s="410" t="s">
        <v>1107</v>
      </c>
      <c r="BH73" s="407"/>
      <c r="BI73" s="403"/>
      <c r="BJ73" s="406" t="s">
        <v>1107</v>
      </c>
      <c r="BK73" s="401" t="s">
        <v>1107</v>
      </c>
      <c r="BL73" s="2032"/>
      <c r="BM73" s="2033"/>
      <c r="BN73" s="2033"/>
      <c r="BO73" s="2033"/>
      <c r="BP73" s="2033"/>
      <c r="BQ73" s="2034"/>
      <c r="BR73" s="406" t="s">
        <v>1107</v>
      </c>
      <c r="BS73" s="401" t="s">
        <v>1107</v>
      </c>
      <c r="BT73" s="401" t="s">
        <v>1107</v>
      </c>
      <c r="BU73" s="410" t="s">
        <v>1107</v>
      </c>
      <c r="BV73" s="407" t="s">
        <v>1107</v>
      </c>
      <c r="BW73" s="401" t="s">
        <v>1107</v>
      </c>
      <c r="BX73" s="401" t="s">
        <v>1107</v>
      </c>
      <c r="BY73" s="410" t="s">
        <v>1107</v>
      </c>
      <c r="BZ73" s="407" t="s">
        <v>1107</v>
      </c>
      <c r="CA73" s="401" t="s">
        <v>1107</v>
      </c>
      <c r="CB73" s="401" t="s">
        <v>1107</v>
      </c>
      <c r="CC73" s="408" t="s">
        <v>1107</v>
      </c>
      <c r="CD73" s="981"/>
      <c r="CE73" s="414"/>
      <c r="CF73" s="399"/>
      <c r="CG73" s="399"/>
      <c r="CH73" s="399"/>
      <c r="CI73" s="399"/>
      <c r="CJ73" s="409"/>
      <c r="CK73" s="400" t="s">
        <v>1107</v>
      </c>
      <c r="CL73" s="403"/>
      <c r="CM73" s="406" t="s">
        <v>1107</v>
      </c>
      <c r="CN73" s="402"/>
      <c r="CO73" s="412" t="s">
        <v>1107</v>
      </c>
      <c r="CP73" s="401" t="s">
        <v>1107</v>
      </c>
      <c r="CQ73" s="401" t="s">
        <v>1107</v>
      </c>
      <c r="CR73" s="411" t="s">
        <v>1107</v>
      </c>
      <c r="CS73" s="412" t="s">
        <v>1107</v>
      </c>
      <c r="CT73" s="401" t="s">
        <v>1107</v>
      </c>
      <c r="CU73" s="401" t="s">
        <v>1107</v>
      </c>
      <c r="CV73" s="411" t="s">
        <v>1107</v>
      </c>
      <c r="CW73" s="412" t="s">
        <v>1107</v>
      </c>
      <c r="CX73" s="401" t="s">
        <v>1107</v>
      </c>
      <c r="CY73" s="401" t="s">
        <v>1107</v>
      </c>
      <c r="CZ73" s="408" t="s">
        <v>1107</v>
      </c>
      <c r="DA73" s="406" t="s">
        <v>1107</v>
      </c>
      <c r="DB73" s="402"/>
      <c r="DC73" s="412" t="s">
        <v>1107</v>
      </c>
      <c r="DD73" s="401" t="s">
        <v>1107</v>
      </c>
      <c r="DE73" s="401" t="s">
        <v>1107</v>
      </c>
      <c r="DF73" s="411" t="s">
        <v>1107</v>
      </c>
      <c r="DG73" s="412" t="s">
        <v>1107</v>
      </c>
      <c r="DH73" s="401" t="s">
        <v>1107</v>
      </c>
      <c r="DI73" s="401" t="s">
        <v>1107</v>
      </c>
      <c r="DJ73" s="411" t="s">
        <v>1107</v>
      </c>
      <c r="DK73" s="412" t="s">
        <v>1107</v>
      </c>
      <c r="DL73" s="401" t="s">
        <v>1107</v>
      </c>
      <c r="DM73" s="401" t="s">
        <v>1107</v>
      </c>
      <c r="DN73" s="411" t="s">
        <v>1107</v>
      </c>
      <c r="DO73" s="412" t="s">
        <v>1107</v>
      </c>
      <c r="DP73" s="401" t="s">
        <v>1107</v>
      </c>
      <c r="DQ73" s="401" t="s">
        <v>1107</v>
      </c>
      <c r="DR73" s="408" t="s">
        <v>1107</v>
      </c>
      <c r="DS73" s="406" t="s">
        <v>1107</v>
      </c>
      <c r="DT73" s="402"/>
      <c r="DU73" s="412" t="s">
        <v>1107</v>
      </c>
      <c r="DV73" s="401" t="s">
        <v>1107</v>
      </c>
      <c r="DW73" s="401" t="s">
        <v>1107</v>
      </c>
      <c r="DX73" s="411" t="s">
        <v>1107</v>
      </c>
      <c r="DY73" s="412" t="s">
        <v>1107</v>
      </c>
      <c r="DZ73" s="401" t="s">
        <v>1107</v>
      </c>
      <c r="EA73" s="401" t="s">
        <v>1107</v>
      </c>
      <c r="EB73" s="411" t="s">
        <v>1107</v>
      </c>
      <c r="EC73" s="412" t="s">
        <v>1107</v>
      </c>
      <c r="ED73" s="401" t="s">
        <v>1107</v>
      </c>
      <c r="EE73" s="401" t="s">
        <v>1107</v>
      </c>
      <c r="EF73" s="411" t="s">
        <v>1107</v>
      </c>
      <c r="EG73" s="412" t="s">
        <v>1107</v>
      </c>
      <c r="EH73" s="401" t="s">
        <v>1107</v>
      </c>
      <c r="EI73" s="401" t="s">
        <v>1107</v>
      </c>
      <c r="EJ73" s="408" t="s">
        <v>1107</v>
      </c>
      <c r="EK73" s="400"/>
      <c r="EL73" s="401"/>
      <c r="EM73" s="401"/>
      <c r="EN73" s="401"/>
      <c r="EO73" s="401"/>
      <c r="EP73" s="401"/>
      <c r="EQ73" s="401"/>
      <c r="ER73" s="401"/>
      <c r="ES73" s="400"/>
      <c r="ET73" s="401"/>
      <c r="EU73" s="401"/>
      <c r="EV73" s="402"/>
      <c r="EW73" s="401"/>
      <c r="EX73" s="401"/>
      <c r="EY73" s="401"/>
      <c r="EZ73" s="401"/>
      <c r="FA73" s="400"/>
      <c r="FB73" s="400"/>
      <c r="FC73" s="401"/>
      <c r="FD73" s="401"/>
      <c r="FE73" s="403"/>
      <c r="FF73" s="254"/>
      <c r="FG73" s="404"/>
      <c r="FH73" s="404"/>
      <c r="FI73" s="404"/>
      <c r="FJ73" s="404"/>
      <c r="FK73" s="404"/>
      <c r="FL73" s="1057"/>
      <c r="FM73" s="669"/>
      <c r="FN73" s="1057"/>
      <c r="FO73" s="669"/>
      <c r="FP73" s="1057"/>
      <c r="FQ73" s="669"/>
      <c r="FR73" s="404"/>
      <c r="FS73" s="404"/>
      <c r="FT73" s="404"/>
      <c r="FU73" s="404"/>
      <c r="FV73" s="404"/>
    </row>
    <row r="74" spans="1:178" ht="15" customHeight="1">
      <c r="A74" s="405">
        <f t="shared" si="1"/>
        <v>47</v>
      </c>
      <c r="B74" s="2048"/>
      <c r="C74" s="2048"/>
      <c r="D74" s="2032"/>
      <c r="E74" s="2032"/>
      <c r="F74" s="2032"/>
      <c r="G74" s="2032"/>
      <c r="H74" s="2049"/>
      <c r="I74" s="2050"/>
      <c r="J74" s="2032"/>
      <c r="K74" s="406" t="s">
        <v>1107</v>
      </c>
      <c r="L74" s="2032"/>
      <c r="M74" s="2032"/>
      <c r="N74" s="2032"/>
      <c r="O74" s="982" t="s">
        <v>1107</v>
      </c>
      <c r="P74" s="407" t="s">
        <v>1107</v>
      </c>
      <c r="Q74" s="401" t="s">
        <v>1107</v>
      </c>
      <c r="R74" s="401" t="s">
        <v>1107</v>
      </c>
      <c r="S74" s="401" t="s">
        <v>1107</v>
      </c>
      <c r="T74" s="410" t="s">
        <v>1107</v>
      </c>
      <c r="U74" s="407" t="s">
        <v>1107</v>
      </c>
      <c r="V74" s="401" t="s">
        <v>1107</v>
      </c>
      <c r="W74" s="410" t="s">
        <v>1107</v>
      </c>
      <c r="X74" s="2050"/>
      <c r="Y74" s="2051"/>
      <c r="Z74" s="407" t="s">
        <v>1107</v>
      </c>
      <c r="AA74" s="401" t="s">
        <v>1107</v>
      </c>
      <c r="AB74" s="401" t="s">
        <v>1107</v>
      </c>
      <c r="AC74" s="401" t="s">
        <v>1107</v>
      </c>
      <c r="AD74" s="2032"/>
      <c r="AE74" s="2032"/>
      <c r="AF74" s="2032"/>
      <c r="AG74" s="407" t="s">
        <v>1107</v>
      </c>
      <c r="AH74" s="2045"/>
      <c r="AI74" s="2046"/>
      <c r="AJ74" s="2047"/>
      <c r="AK74" s="406" t="s">
        <v>1107</v>
      </c>
      <c r="AL74" s="403"/>
      <c r="AM74" s="406" t="s">
        <v>1107</v>
      </c>
      <c r="AN74" s="403"/>
      <c r="AO74" s="984"/>
      <c r="AP74" s="401" t="s">
        <v>1107</v>
      </c>
      <c r="AQ74" s="401" t="s">
        <v>1107</v>
      </c>
      <c r="AR74" s="401" t="s">
        <v>1107</v>
      </c>
      <c r="AS74" s="401" t="s">
        <v>1107</v>
      </c>
      <c r="AT74" s="410"/>
      <c r="AU74" s="407" t="s">
        <v>1107</v>
      </c>
      <c r="AV74" s="401" t="s">
        <v>1107</v>
      </c>
      <c r="AW74" s="402" t="s">
        <v>1107</v>
      </c>
      <c r="AX74" s="406"/>
      <c r="AY74" s="401"/>
      <c r="AZ74" s="1032"/>
      <c r="BA74" s="1034"/>
      <c r="BB74" s="406"/>
      <c r="BC74" s="401"/>
      <c r="BD74" s="403"/>
      <c r="BE74" s="401" t="s">
        <v>1107</v>
      </c>
      <c r="BF74" s="401" t="s">
        <v>1107</v>
      </c>
      <c r="BG74" s="410" t="s">
        <v>1107</v>
      </c>
      <c r="BH74" s="407"/>
      <c r="BI74" s="403"/>
      <c r="BJ74" s="406" t="s">
        <v>1107</v>
      </c>
      <c r="BK74" s="401" t="s">
        <v>1107</v>
      </c>
      <c r="BL74" s="2032"/>
      <c r="BM74" s="2033"/>
      <c r="BN74" s="2033"/>
      <c r="BO74" s="2033"/>
      <c r="BP74" s="2033"/>
      <c r="BQ74" s="2034"/>
      <c r="BR74" s="406" t="s">
        <v>1107</v>
      </c>
      <c r="BS74" s="401" t="s">
        <v>1107</v>
      </c>
      <c r="BT74" s="401" t="s">
        <v>1107</v>
      </c>
      <c r="BU74" s="410" t="s">
        <v>1107</v>
      </c>
      <c r="BV74" s="407" t="s">
        <v>1107</v>
      </c>
      <c r="BW74" s="401" t="s">
        <v>1107</v>
      </c>
      <c r="BX74" s="401" t="s">
        <v>1107</v>
      </c>
      <c r="BY74" s="410" t="s">
        <v>1107</v>
      </c>
      <c r="BZ74" s="407" t="s">
        <v>1107</v>
      </c>
      <c r="CA74" s="401" t="s">
        <v>1107</v>
      </c>
      <c r="CB74" s="401" t="s">
        <v>1107</v>
      </c>
      <c r="CC74" s="408" t="s">
        <v>1107</v>
      </c>
      <c r="CD74" s="981"/>
      <c r="CE74" s="414"/>
      <c r="CF74" s="399"/>
      <c r="CG74" s="399"/>
      <c r="CH74" s="399"/>
      <c r="CI74" s="399"/>
      <c r="CJ74" s="409"/>
      <c r="CK74" s="400" t="s">
        <v>1107</v>
      </c>
      <c r="CL74" s="403"/>
      <c r="CM74" s="406" t="s">
        <v>1107</v>
      </c>
      <c r="CN74" s="402"/>
      <c r="CO74" s="412" t="s">
        <v>1107</v>
      </c>
      <c r="CP74" s="401" t="s">
        <v>1107</v>
      </c>
      <c r="CQ74" s="401" t="s">
        <v>1107</v>
      </c>
      <c r="CR74" s="411" t="s">
        <v>1107</v>
      </c>
      <c r="CS74" s="412" t="s">
        <v>1107</v>
      </c>
      <c r="CT74" s="401" t="s">
        <v>1107</v>
      </c>
      <c r="CU74" s="401" t="s">
        <v>1107</v>
      </c>
      <c r="CV74" s="411" t="s">
        <v>1107</v>
      </c>
      <c r="CW74" s="412" t="s">
        <v>1107</v>
      </c>
      <c r="CX74" s="401" t="s">
        <v>1107</v>
      </c>
      <c r="CY74" s="401" t="s">
        <v>1107</v>
      </c>
      <c r="CZ74" s="408" t="s">
        <v>1107</v>
      </c>
      <c r="DA74" s="406" t="s">
        <v>1107</v>
      </c>
      <c r="DB74" s="402"/>
      <c r="DC74" s="412" t="s">
        <v>1107</v>
      </c>
      <c r="DD74" s="401" t="s">
        <v>1107</v>
      </c>
      <c r="DE74" s="401" t="s">
        <v>1107</v>
      </c>
      <c r="DF74" s="411" t="s">
        <v>1107</v>
      </c>
      <c r="DG74" s="412" t="s">
        <v>1107</v>
      </c>
      <c r="DH74" s="401" t="s">
        <v>1107</v>
      </c>
      <c r="DI74" s="401" t="s">
        <v>1107</v>
      </c>
      <c r="DJ74" s="411" t="s">
        <v>1107</v>
      </c>
      <c r="DK74" s="412" t="s">
        <v>1107</v>
      </c>
      <c r="DL74" s="401" t="s">
        <v>1107</v>
      </c>
      <c r="DM74" s="401" t="s">
        <v>1107</v>
      </c>
      <c r="DN74" s="411" t="s">
        <v>1107</v>
      </c>
      <c r="DO74" s="412" t="s">
        <v>1107</v>
      </c>
      <c r="DP74" s="401" t="s">
        <v>1107</v>
      </c>
      <c r="DQ74" s="401" t="s">
        <v>1107</v>
      </c>
      <c r="DR74" s="408" t="s">
        <v>1107</v>
      </c>
      <c r="DS74" s="406" t="s">
        <v>1107</v>
      </c>
      <c r="DT74" s="402"/>
      <c r="DU74" s="412" t="s">
        <v>1107</v>
      </c>
      <c r="DV74" s="401" t="s">
        <v>1107</v>
      </c>
      <c r="DW74" s="401" t="s">
        <v>1107</v>
      </c>
      <c r="DX74" s="411" t="s">
        <v>1107</v>
      </c>
      <c r="DY74" s="412" t="s">
        <v>1107</v>
      </c>
      <c r="DZ74" s="401" t="s">
        <v>1107</v>
      </c>
      <c r="EA74" s="401" t="s">
        <v>1107</v>
      </c>
      <c r="EB74" s="411" t="s">
        <v>1107</v>
      </c>
      <c r="EC74" s="412" t="s">
        <v>1107</v>
      </c>
      <c r="ED74" s="401" t="s">
        <v>1107</v>
      </c>
      <c r="EE74" s="401" t="s">
        <v>1107</v>
      </c>
      <c r="EF74" s="411" t="s">
        <v>1107</v>
      </c>
      <c r="EG74" s="412" t="s">
        <v>1107</v>
      </c>
      <c r="EH74" s="401" t="s">
        <v>1107</v>
      </c>
      <c r="EI74" s="401" t="s">
        <v>1107</v>
      </c>
      <c r="EJ74" s="408" t="s">
        <v>1107</v>
      </c>
      <c r="EK74" s="400"/>
      <c r="EL74" s="401"/>
      <c r="EM74" s="401"/>
      <c r="EN74" s="401"/>
      <c r="EO74" s="401"/>
      <c r="EP74" s="401"/>
      <c r="EQ74" s="401"/>
      <c r="ER74" s="401"/>
      <c r="ES74" s="400"/>
      <c r="ET74" s="401"/>
      <c r="EU74" s="401"/>
      <c r="EV74" s="402"/>
      <c r="EW74" s="401"/>
      <c r="EX74" s="401"/>
      <c r="EY74" s="401"/>
      <c r="EZ74" s="401"/>
      <c r="FA74" s="400"/>
      <c r="FB74" s="400"/>
      <c r="FC74" s="401"/>
      <c r="FD74" s="401"/>
      <c r="FE74" s="403"/>
      <c r="FF74" s="254"/>
      <c r="FG74" s="404"/>
      <c r="FH74" s="404"/>
      <c r="FI74" s="404"/>
      <c r="FJ74" s="404"/>
      <c r="FK74" s="404"/>
      <c r="FL74" s="1057"/>
      <c r="FM74" s="669"/>
      <c r="FN74" s="1057"/>
      <c r="FO74" s="669"/>
      <c r="FP74" s="1057"/>
      <c r="FQ74" s="669"/>
      <c r="FR74" s="404"/>
      <c r="FS74" s="404"/>
      <c r="FT74" s="404"/>
      <c r="FU74" s="404"/>
      <c r="FV74" s="404"/>
    </row>
    <row r="75" spans="1:178" ht="15" customHeight="1">
      <c r="A75" s="405">
        <f t="shared" si="1"/>
        <v>48</v>
      </c>
      <c r="B75" s="2048"/>
      <c r="C75" s="2048"/>
      <c r="D75" s="2032"/>
      <c r="E75" s="2032"/>
      <c r="F75" s="2032"/>
      <c r="G75" s="2032"/>
      <c r="H75" s="2049"/>
      <c r="I75" s="2050"/>
      <c r="J75" s="2032"/>
      <c r="K75" s="406" t="s">
        <v>1107</v>
      </c>
      <c r="L75" s="2032"/>
      <c r="M75" s="2032"/>
      <c r="N75" s="2032"/>
      <c r="O75" s="982" t="s">
        <v>1107</v>
      </c>
      <c r="P75" s="407" t="s">
        <v>1107</v>
      </c>
      <c r="Q75" s="401" t="s">
        <v>1107</v>
      </c>
      <c r="R75" s="401" t="s">
        <v>1107</v>
      </c>
      <c r="S75" s="401" t="s">
        <v>1107</v>
      </c>
      <c r="T75" s="410" t="s">
        <v>1107</v>
      </c>
      <c r="U75" s="407" t="s">
        <v>1107</v>
      </c>
      <c r="V75" s="401" t="s">
        <v>1107</v>
      </c>
      <c r="W75" s="410" t="s">
        <v>1107</v>
      </c>
      <c r="X75" s="2050"/>
      <c r="Y75" s="2051"/>
      <c r="Z75" s="407" t="s">
        <v>1107</v>
      </c>
      <c r="AA75" s="401" t="s">
        <v>1107</v>
      </c>
      <c r="AB75" s="401" t="s">
        <v>1107</v>
      </c>
      <c r="AC75" s="401" t="s">
        <v>1107</v>
      </c>
      <c r="AD75" s="2032"/>
      <c r="AE75" s="2032"/>
      <c r="AF75" s="2032"/>
      <c r="AG75" s="407" t="s">
        <v>1107</v>
      </c>
      <c r="AH75" s="2045"/>
      <c r="AI75" s="2046"/>
      <c r="AJ75" s="2047"/>
      <c r="AK75" s="406" t="s">
        <v>1107</v>
      </c>
      <c r="AL75" s="403"/>
      <c r="AM75" s="406" t="s">
        <v>1107</v>
      </c>
      <c r="AN75" s="403"/>
      <c r="AO75" s="984"/>
      <c r="AP75" s="401" t="s">
        <v>1107</v>
      </c>
      <c r="AQ75" s="401" t="s">
        <v>1107</v>
      </c>
      <c r="AR75" s="401" t="s">
        <v>1107</v>
      </c>
      <c r="AS75" s="401" t="s">
        <v>1107</v>
      </c>
      <c r="AT75" s="410"/>
      <c r="AU75" s="407" t="s">
        <v>1107</v>
      </c>
      <c r="AV75" s="401" t="s">
        <v>1107</v>
      </c>
      <c r="AW75" s="402" t="s">
        <v>1107</v>
      </c>
      <c r="AX75" s="406"/>
      <c r="AY75" s="401"/>
      <c r="AZ75" s="1032"/>
      <c r="BA75" s="1034"/>
      <c r="BB75" s="406"/>
      <c r="BC75" s="401"/>
      <c r="BD75" s="403"/>
      <c r="BE75" s="401" t="s">
        <v>1107</v>
      </c>
      <c r="BF75" s="401" t="s">
        <v>1107</v>
      </c>
      <c r="BG75" s="410" t="s">
        <v>1107</v>
      </c>
      <c r="BH75" s="407"/>
      <c r="BI75" s="403"/>
      <c r="BJ75" s="406" t="s">
        <v>1107</v>
      </c>
      <c r="BK75" s="401" t="s">
        <v>1107</v>
      </c>
      <c r="BL75" s="2032"/>
      <c r="BM75" s="2033"/>
      <c r="BN75" s="2033"/>
      <c r="BO75" s="2033"/>
      <c r="BP75" s="2033"/>
      <c r="BQ75" s="2034"/>
      <c r="BR75" s="406" t="s">
        <v>1107</v>
      </c>
      <c r="BS75" s="401" t="s">
        <v>1107</v>
      </c>
      <c r="BT75" s="401" t="s">
        <v>1107</v>
      </c>
      <c r="BU75" s="410" t="s">
        <v>1107</v>
      </c>
      <c r="BV75" s="407" t="s">
        <v>1107</v>
      </c>
      <c r="BW75" s="401" t="s">
        <v>1107</v>
      </c>
      <c r="BX75" s="401" t="s">
        <v>1107</v>
      </c>
      <c r="BY75" s="410" t="s">
        <v>1107</v>
      </c>
      <c r="BZ75" s="407" t="s">
        <v>1107</v>
      </c>
      <c r="CA75" s="401" t="s">
        <v>1107</v>
      </c>
      <c r="CB75" s="401" t="s">
        <v>1107</v>
      </c>
      <c r="CC75" s="408" t="s">
        <v>1107</v>
      </c>
      <c r="CD75" s="981"/>
      <c r="CE75" s="414"/>
      <c r="CF75" s="399"/>
      <c r="CG75" s="399"/>
      <c r="CH75" s="399"/>
      <c r="CI75" s="399"/>
      <c r="CJ75" s="409"/>
      <c r="CK75" s="400" t="s">
        <v>1107</v>
      </c>
      <c r="CL75" s="403"/>
      <c r="CM75" s="406" t="s">
        <v>1107</v>
      </c>
      <c r="CN75" s="402"/>
      <c r="CO75" s="412" t="s">
        <v>1107</v>
      </c>
      <c r="CP75" s="401" t="s">
        <v>1107</v>
      </c>
      <c r="CQ75" s="401" t="s">
        <v>1107</v>
      </c>
      <c r="CR75" s="411" t="s">
        <v>1107</v>
      </c>
      <c r="CS75" s="412" t="s">
        <v>1107</v>
      </c>
      <c r="CT75" s="401" t="s">
        <v>1107</v>
      </c>
      <c r="CU75" s="401" t="s">
        <v>1107</v>
      </c>
      <c r="CV75" s="411" t="s">
        <v>1107</v>
      </c>
      <c r="CW75" s="412" t="s">
        <v>1107</v>
      </c>
      <c r="CX75" s="401" t="s">
        <v>1107</v>
      </c>
      <c r="CY75" s="401" t="s">
        <v>1107</v>
      </c>
      <c r="CZ75" s="408" t="s">
        <v>1107</v>
      </c>
      <c r="DA75" s="406" t="s">
        <v>1107</v>
      </c>
      <c r="DB75" s="402"/>
      <c r="DC75" s="412" t="s">
        <v>1107</v>
      </c>
      <c r="DD75" s="401" t="s">
        <v>1107</v>
      </c>
      <c r="DE75" s="401" t="s">
        <v>1107</v>
      </c>
      <c r="DF75" s="411" t="s">
        <v>1107</v>
      </c>
      <c r="DG75" s="412" t="s">
        <v>1107</v>
      </c>
      <c r="DH75" s="401" t="s">
        <v>1107</v>
      </c>
      <c r="DI75" s="401" t="s">
        <v>1107</v>
      </c>
      <c r="DJ75" s="411" t="s">
        <v>1107</v>
      </c>
      <c r="DK75" s="412" t="s">
        <v>1107</v>
      </c>
      <c r="DL75" s="401" t="s">
        <v>1107</v>
      </c>
      <c r="DM75" s="401" t="s">
        <v>1107</v>
      </c>
      <c r="DN75" s="411" t="s">
        <v>1107</v>
      </c>
      <c r="DO75" s="412" t="s">
        <v>1107</v>
      </c>
      <c r="DP75" s="401" t="s">
        <v>1107</v>
      </c>
      <c r="DQ75" s="401" t="s">
        <v>1107</v>
      </c>
      <c r="DR75" s="408" t="s">
        <v>1107</v>
      </c>
      <c r="DS75" s="406" t="s">
        <v>1107</v>
      </c>
      <c r="DT75" s="402"/>
      <c r="DU75" s="412" t="s">
        <v>1107</v>
      </c>
      <c r="DV75" s="401" t="s">
        <v>1107</v>
      </c>
      <c r="DW75" s="401" t="s">
        <v>1107</v>
      </c>
      <c r="DX75" s="411" t="s">
        <v>1107</v>
      </c>
      <c r="DY75" s="412" t="s">
        <v>1107</v>
      </c>
      <c r="DZ75" s="401" t="s">
        <v>1107</v>
      </c>
      <c r="EA75" s="401" t="s">
        <v>1107</v>
      </c>
      <c r="EB75" s="411" t="s">
        <v>1107</v>
      </c>
      <c r="EC75" s="412" t="s">
        <v>1107</v>
      </c>
      <c r="ED75" s="401" t="s">
        <v>1107</v>
      </c>
      <c r="EE75" s="401" t="s">
        <v>1107</v>
      </c>
      <c r="EF75" s="411" t="s">
        <v>1107</v>
      </c>
      <c r="EG75" s="412" t="s">
        <v>1107</v>
      </c>
      <c r="EH75" s="401" t="s">
        <v>1107</v>
      </c>
      <c r="EI75" s="401" t="s">
        <v>1107</v>
      </c>
      <c r="EJ75" s="408" t="s">
        <v>1107</v>
      </c>
      <c r="EK75" s="400"/>
      <c r="EL75" s="401"/>
      <c r="EM75" s="401"/>
      <c r="EN75" s="401"/>
      <c r="EO75" s="401"/>
      <c r="EP75" s="401"/>
      <c r="EQ75" s="401"/>
      <c r="ER75" s="401"/>
      <c r="ES75" s="400"/>
      <c r="ET75" s="401"/>
      <c r="EU75" s="401"/>
      <c r="EV75" s="402"/>
      <c r="EW75" s="401"/>
      <c r="EX75" s="401"/>
      <c r="EY75" s="401"/>
      <c r="EZ75" s="401"/>
      <c r="FA75" s="400"/>
      <c r="FB75" s="400"/>
      <c r="FC75" s="401"/>
      <c r="FD75" s="401"/>
      <c r="FE75" s="403"/>
      <c r="FF75" s="254"/>
      <c r="FG75" s="404"/>
      <c r="FH75" s="404"/>
      <c r="FI75" s="404"/>
      <c r="FJ75" s="404"/>
      <c r="FK75" s="404"/>
      <c r="FL75" s="1057"/>
      <c r="FM75" s="669"/>
      <c r="FN75" s="1057"/>
      <c r="FO75" s="669"/>
      <c r="FP75" s="1057"/>
      <c r="FQ75" s="669"/>
      <c r="FR75" s="404"/>
      <c r="FS75" s="404"/>
      <c r="FT75" s="404"/>
      <c r="FU75" s="404"/>
      <c r="FV75" s="404"/>
    </row>
    <row r="76" spans="1:178" ht="15" customHeight="1">
      <c r="A76" s="405">
        <f t="shared" si="1"/>
        <v>49</v>
      </c>
      <c r="B76" s="2048"/>
      <c r="C76" s="2048"/>
      <c r="D76" s="2032"/>
      <c r="E76" s="2032"/>
      <c r="F76" s="2032"/>
      <c r="G76" s="2032"/>
      <c r="H76" s="2049"/>
      <c r="I76" s="2050"/>
      <c r="J76" s="2032"/>
      <c r="K76" s="406" t="s">
        <v>1107</v>
      </c>
      <c r="L76" s="2032"/>
      <c r="M76" s="2032"/>
      <c r="N76" s="2032"/>
      <c r="O76" s="982" t="s">
        <v>1107</v>
      </c>
      <c r="P76" s="407" t="s">
        <v>1107</v>
      </c>
      <c r="Q76" s="401" t="s">
        <v>1107</v>
      </c>
      <c r="R76" s="401" t="s">
        <v>1107</v>
      </c>
      <c r="S76" s="401" t="s">
        <v>1107</v>
      </c>
      <c r="T76" s="410" t="s">
        <v>1107</v>
      </c>
      <c r="U76" s="407" t="s">
        <v>1107</v>
      </c>
      <c r="V76" s="401" t="s">
        <v>1107</v>
      </c>
      <c r="W76" s="410" t="s">
        <v>1107</v>
      </c>
      <c r="X76" s="2050"/>
      <c r="Y76" s="2051"/>
      <c r="Z76" s="407" t="s">
        <v>1107</v>
      </c>
      <c r="AA76" s="401" t="s">
        <v>1107</v>
      </c>
      <c r="AB76" s="401" t="s">
        <v>1107</v>
      </c>
      <c r="AC76" s="401" t="s">
        <v>1107</v>
      </c>
      <c r="AD76" s="2032"/>
      <c r="AE76" s="2032"/>
      <c r="AF76" s="2032"/>
      <c r="AG76" s="407" t="s">
        <v>1107</v>
      </c>
      <c r="AH76" s="2045"/>
      <c r="AI76" s="2046"/>
      <c r="AJ76" s="2047"/>
      <c r="AK76" s="406" t="s">
        <v>1107</v>
      </c>
      <c r="AL76" s="403"/>
      <c r="AM76" s="406" t="s">
        <v>1107</v>
      </c>
      <c r="AN76" s="403"/>
      <c r="AO76" s="984"/>
      <c r="AP76" s="401" t="s">
        <v>1107</v>
      </c>
      <c r="AQ76" s="401" t="s">
        <v>1107</v>
      </c>
      <c r="AR76" s="401" t="s">
        <v>1107</v>
      </c>
      <c r="AS76" s="401" t="s">
        <v>1107</v>
      </c>
      <c r="AT76" s="410"/>
      <c r="AU76" s="407" t="s">
        <v>1107</v>
      </c>
      <c r="AV76" s="401" t="s">
        <v>1107</v>
      </c>
      <c r="AW76" s="402" t="s">
        <v>1107</v>
      </c>
      <c r="AX76" s="406"/>
      <c r="AY76" s="401"/>
      <c r="AZ76" s="1032"/>
      <c r="BA76" s="1034"/>
      <c r="BB76" s="406"/>
      <c r="BC76" s="401"/>
      <c r="BD76" s="403"/>
      <c r="BE76" s="401" t="s">
        <v>1107</v>
      </c>
      <c r="BF76" s="401" t="s">
        <v>1107</v>
      </c>
      <c r="BG76" s="410" t="s">
        <v>1107</v>
      </c>
      <c r="BH76" s="407"/>
      <c r="BI76" s="403"/>
      <c r="BJ76" s="406" t="s">
        <v>1107</v>
      </c>
      <c r="BK76" s="401" t="s">
        <v>1107</v>
      </c>
      <c r="BL76" s="2032"/>
      <c r="BM76" s="2033"/>
      <c r="BN76" s="2033"/>
      <c r="BO76" s="2033"/>
      <c r="BP76" s="2033"/>
      <c r="BQ76" s="2034"/>
      <c r="BR76" s="406" t="s">
        <v>1107</v>
      </c>
      <c r="BS76" s="401" t="s">
        <v>1107</v>
      </c>
      <c r="BT76" s="401" t="s">
        <v>1107</v>
      </c>
      <c r="BU76" s="410" t="s">
        <v>1107</v>
      </c>
      <c r="BV76" s="407" t="s">
        <v>1107</v>
      </c>
      <c r="BW76" s="401" t="s">
        <v>1107</v>
      </c>
      <c r="BX76" s="401" t="s">
        <v>1107</v>
      </c>
      <c r="BY76" s="410" t="s">
        <v>1107</v>
      </c>
      <c r="BZ76" s="407" t="s">
        <v>1107</v>
      </c>
      <c r="CA76" s="401" t="s">
        <v>1107</v>
      </c>
      <c r="CB76" s="401" t="s">
        <v>1107</v>
      </c>
      <c r="CC76" s="408" t="s">
        <v>1107</v>
      </c>
      <c r="CD76" s="981"/>
      <c r="CE76" s="414"/>
      <c r="CF76" s="399"/>
      <c r="CG76" s="399"/>
      <c r="CH76" s="399"/>
      <c r="CI76" s="399"/>
      <c r="CJ76" s="409"/>
      <c r="CK76" s="400" t="s">
        <v>1107</v>
      </c>
      <c r="CL76" s="403"/>
      <c r="CM76" s="406" t="s">
        <v>1107</v>
      </c>
      <c r="CN76" s="402"/>
      <c r="CO76" s="412" t="s">
        <v>1107</v>
      </c>
      <c r="CP76" s="401" t="s">
        <v>1107</v>
      </c>
      <c r="CQ76" s="401" t="s">
        <v>1107</v>
      </c>
      <c r="CR76" s="411" t="s">
        <v>1107</v>
      </c>
      <c r="CS76" s="412" t="s">
        <v>1107</v>
      </c>
      <c r="CT76" s="401" t="s">
        <v>1107</v>
      </c>
      <c r="CU76" s="401" t="s">
        <v>1107</v>
      </c>
      <c r="CV76" s="411" t="s">
        <v>1107</v>
      </c>
      <c r="CW76" s="412" t="s">
        <v>1107</v>
      </c>
      <c r="CX76" s="401" t="s">
        <v>1107</v>
      </c>
      <c r="CY76" s="401" t="s">
        <v>1107</v>
      </c>
      <c r="CZ76" s="408" t="s">
        <v>1107</v>
      </c>
      <c r="DA76" s="406" t="s">
        <v>1107</v>
      </c>
      <c r="DB76" s="402"/>
      <c r="DC76" s="412" t="s">
        <v>1107</v>
      </c>
      <c r="DD76" s="401" t="s">
        <v>1107</v>
      </c>
      <c r="DE76" s="401" t="s">
        <v>1107</v>
      </c>
      <c r="DF76" s="411" t="s">
        <v>1107</v>
      </c>
      <c r="DG76" s="412" t="s">
        <v>1107</v>
      </c>
      <c r="DH76" s="401" t="s">
        <v>1107</v>
      </c>
      <c r="DI76" s="401" t="s">
        <v>1107</v>
      </c>
      <c r="DJ76" s="411" t="s">
        <v>1107</v>
      </c>
      <c r="DK76" s="412" t="s">
        <v>1107</v>
      </c>
      <c r="DL76" s="401" t="s">
        <v>1107</v>
      </c>
      <c r="DM76" s="401" t="s">
        <v>1107</v>
      </c>
      <c r="DN76" s="411" t="s">
        <v>1107</v>
      </c>
      <c r="DO76" s="412" t="s">
        <v>1107</v>
      </c>
      <c r="DP76" s="401" t="s">
        <v>1107</v>
      </c>
      <c r="DQ76" s="401" t="s">
        <v>1107</v>
      </c>
      <c r="DR76" s="408" t="s">
        <v>1107</v>
      </c>
      <c r="DS76" s="406" t="s">
        <v>1107</v>
      </c>
      <c r="DT76" s="402"/>
      <c r="DU76" s="412" t="s">
        <v>1107</v>
      </c>
      <c r="DV76" s="401" t="s">
        <v>1107</v>
      </c>
      <c r="DW76" s="401" t="s">
        <v>1107</v>
      </c>
      <c r="DX76" s="411" t="s">
        <v>1107</v>
      </c>
      <c r="DY76" s="412" t="s">
        <v>1107</v>
      </c>
      <c r="DZ76" s="401" t="s">
        <v>1107</v>
      </c>
      <c r="EA76" s="401" t="s">
        <v>1107</v>
      </c>
      <c r="EB76" s="411" t="s">
        <v>1107</v>
      </c>
      <c r="EC76" s="412" t="s">
        <v>1107</v>
      </c>
      <c r="ED76" s="401" t="s">
        <v>1107</v>
      </c>
      <c r="EE76" s="401" t="s">
        <v>1107</v>
      </c>
      <c r="EF76" s="411" t="s">
        <v>1107</v>
      </c>
      <c r="EG76" s="412" t="s">
        <v>1107</v>
      </c>
      <c r="EH76" s="401" t="s">
        <v>1107</v>
      </c>
      <c r="EI76" s="401" t="s">
        <v>1107</v>
      </c>
      <c r="EJ76" s="408" t="s">
        <v>1107</v>
      </c>
      <c r="EK76" s="400"/>
      <c r="EL76" s="401"/>
      <c r="EM76" s="401"/>
      <c r="EN76" s="401"/>
      <c r="EO76" s="401"/>
      <c r="EP76" s="401"/>
      <c r="EQ76" s="401"/>
      <c r="ER76" s="401"/>
      <c r="ES76" s="400"/>
      <c r="ET76" s="401"/>
      <c r="EU76" s="401"/>
      <c r="EV76" s="402"/>
      <c r="EW76" s="401"/>
      <c r="EX76" s="401"/>
      <c r="EY76" s="401"/>
      <c r="EZ76" s="401"/>
      <c r="FA76" s="400"/>
      <c r="FB76" s="400"/>
      <c r="FC76" s="401"/>
      <c r="FD76" s="401"/>
      <c r="FE76" s="403"/>
      <c r="FF76" s="254"/>
      <c r="FG76" s="404"/>
      <c r="FH76" s="404"/>
      <c r="FI76" s="404"/>
      <c r="FJ76" s="404"/>
      <c r="FK76" s="404"/>
      <c r="FL76" s="1057"/>
      <c r="FM76" s="669"/>
      <c r="FN76" s="1057"/>
      <c r="FO76" s="669"/>
      <c r="FP76" s="1057"/>
      <c r="FQ76" s="669"/>
      <c r="FR76" s="404"/>
      <c r="FS76" s="404"/>
      <c r="FT76" s="404"/>
      <c r="FU76" s="404"/>
      <c r="FV76" s="404"/>
    </row>
    <row r="77" spans="1:178" ht="15" customHeight="1">
      <c r="A77" s="405">
        <f t="shared" si="1"/>
        <v>50</v>
      </c>
      <c r="B77" s="2048"/>
      <c r="C77" s="2048"/>
      <c r="D77" s="2032"/>
      <c r="E77" s="2032"/>
      <c r="F77" s="2032"/>
      <c r="G77" s="2032"/>
      <c r="H77" s="2049"/>
      <c r="I77" s="2050"/>
      <c r="J77" s="2032"/>
      <c r="K77" s="406" t="s">
        <v>1107</v>
      </c>
      <c r="L77" s="2032"/>
      <c r="M77" s="2032"/>
      <c r="N77" s="2032"/>
      <c r="O77" s="982" t="s">
        <v>1107</v>
      </c>
      <c r="P77" s="407" t="s">
        <v>1107</v>
      </c>
      <c r="Q77" s="401" t="s">
        <v>1107</v>
      </c>
      <c r="R77" s="401" t="s">
        <v>1107</v>
      </c>
      <c r="S77" s="401" t="s">
        <v>1107</v>
      </c>
      <c r="T77" s="410" t="s">
        <v>1107</v>
      </c>
      <c r="U77" s="407" t="s">
        <v>1107</v>
      </c>
      <c r="V77" s="401" t="s">
        <v>1107</v>
      </c>
      <c r="W77" s="410" t="s">
        <v>1107</v>
      </c>
      <c r="X77" s="2050"/>
      <c r="Y77" s="2051"/>
      <c r="Z77" s="407" t="s">
        <v>1107</v>
      </c>
      <c r="AA77" s="401" t="s">
        <v>1107</v>
      </c>
      <c r="AB77" s="401" t="s">
        <v>1107</v>
      </c>
      <c r="AC77" s="401" t="s">
        <v>1107</v>
      </c>
      <c r="AD77" s="2032"/>
      <c r="AE77" s="2032"/>
      <c r="AF77" s="2032"/>
      <c r="AG77" s="407" t="s">
        <v>1107</v>
      </c>
      <c r="AH77" s="2045"/>
      <c r="AI77" s="2046"/>
      <c r="AJ77" s="2047"/>
      <c r="AK77" s="406" t="s">
        <v>1107</v>
      </c>
      <c r="AL77" s="403"/>
      <c r="AM77" s="406" t="s">
        <v>1107</v>
      </c>
      <c r="AN77" s="403"/>
      <c r="AO77" s="984"/>
      <c r="AP77" s="401" t="s">
        <v>1107</v>
      </c>
      <c r="AQ77" s="401" t="s">
        <v>1107</v>
      </c>
      <c r="AR77" s="401" t="s">
        <v>1107</v>
      </c>
      <c r="AS77" s="401" t="s">
        <v>1107</v>
      </c>
      <c r="AT77" s="410"/>
      <c r="AU77" s="407" t="s">
        <v>1107</v>
      </c>
      <c r="AV77" s="401" t="s">
        <v>1107</v>
      </c>
      <c r="AW77" s="402" t="s">
        <v>1107</v>
      </c>
      <c r="AX77" s="406"/>
      <c r="AY77" s="401"/>
      <c r="AZ77" s="1032"/>
      <c r="BA77" s="1034"/>
      <c r="BB77" s="406"/>
      <c r="BC77" s="401"/>
      <c r="BD77" s="403"/>
      <c r="BE77" s="401" t="s">
        <v>1107</v>
      </c>
      <c r="BF77" s="401" t="s">
        <v>1107</v>
      </c>
      <c r="BG77" s="410" t="s">
        <v>1107</v>
      </c>
      <c r="BH77" s="407"/>
      <c r="BI77" s="403"/>
      <c r="BJ77" s="406" t="s">
        <v>1107</v>
      </c>
      <c r="BK77" s="401" t="s">
        <v>1107</v>
      </c>
      <c r="BL77" s="2032"/>
      <c r="BM77" s="2033"/>
      <c r="BN77" s="2033"/>
      <c r="BO77" s="2033"/>
      <c r="BP77" s="2033"/>
      <c r="BQ77" s="2034"/>
      <c r="BR77" s="406" t="s">
        <v>1107</v>
      </c>
      <c r="BS77" s="401" t="s">
        <v>1107</v>
      </c>
      <c r="BT77" s="401" t="s">
        <v>1107</v>
      </c>
      <c r="BU77" s="410" t="s">
        <v>1107</v>
      </c>
      <c r="BV77" s="407" t="s">
        <v>1107</v>
      </c>
      <c r="BW77" s="401" t="s">
        <v>1107</v>
      </c>
      <c r="BX77" s="401" t="s">
        <v>1107</v>
      </c>
      <c r="BY77" s="410" t="s">
        <v>1107</v>
      </c>
      <c r="BZ77" s="407" t="s">
        <v>1107</v>
      </c>
      <c r="CA77" s="401" t="s">
        <v>1107</v>
      </c>
      <c r="CB77" s="401" t="s">
        <v>1107</v>
      </c>
      <c r="CC77" s="408" t="s">
        <v>1107</v>
      </c>
      <c r="CD77" s="981"/>
      <c r="CE77" s="414"/>
      <c r="CF77" s="399"/>
      <c r="CG77" s="399"/>
      <c r="CH77" s="399"/>
      <c r="CI77" s="399"/>
      <c r="CJ77" s="409"/>
      <c r="CK77" s="400" t="s">
        <v>1107</v>
      </c>
      <c r="CL77" s="403"/>
      <c r="CM77" s="406" t="s">
        <v>1107</v>
      </c>
      <c r="CN77" s="402"/>
      <c r="CO77" s="412" t="s">
        <v>1107</v>
      </c>
      <c r="CP77" s="401" t="s">
        <v>1107</v>
      </c>
      <c r="CQ77" s="401" t="s">
        <v>1107</v>
      </c>
      <c r="CR77" s="411" t="s">
        <v>1107</v>
      </c>
      <c r="CS77" s="412" t="s">
        <v>1107</v>
      </c>
      <c r="CT77" s="401" t="s">
        <v>1107</v>
      </c>
      <c r="CU77" s="401" t="s">
        <v>1107</v>
      </c>
      <c r="CV77" s="411" t="s">
        <v>1107</v>
      </c>
      <c r="CW77" s="412" t="s">
        <v>1107</v>
      </c>
      <c r="CX77" s="401" t="s">
        <v>1107</v>
      </c>
      <c r="CY77" s="401" t="s">
        <v>1107</v>
      </c>
      <c r="CZ77" s="408" t="s">
        <v>1107</v>
      </c>
      <c r="DA77" s="406" t="s">
        <v>1107</v>
      </c>
      <c r="DB77" s="402"/>
      <c r="DC77" s="412" t="s">
        <v>1107</v>
      </c>
      <c r="DD77" s="401" t="s">
        <v>1107</v>
      </c>
      <c r="DE77" s="401" t="s">
        <v>1107</v>
      </c>
      <c r="DF77" s="411" t="s">
        <v>1107</v>
      </c>
      <c r="DG77" s="412" t="s">
        <v>1107</v>
      </c>
      <c r="DH77" s="401" t="s">
        <v>1107</v>
      </c>
      <c r="DI77" s="401" t="s">
        <v>1107</v>
      </c>
      <c r="DJ77" s="411" t="s">
        <v>1107</v>
      </c>
      <c r="DK77" s="412" t="s">
        <v>1107</v>
      </c>
      <c r="DL77" s="401" t="s">
        <v>1107</v>
      </c>
      <c r="DM77" s="401" t="s">
        <v>1107</v>
      </c>
      <c r="DN77" s="411" t="s">
        <v>1107</v>
      </c>
      <c r="DO77" s="412" t="s">
        <v>1107</v>
      </c>
      <c r="DP77" s="401" t="s">
        <v>1107</v>
      </c>
      <c r="DQ77" s="401" t="s">
        <v>1107</v>
      </c>
      <c r="DR77" s="408" t="s">
        <v>1107</v>
      </c>
      <c r="DS77" s="406" t="s">
        <v>1107</v>
      </c>
      <c r="DT77" s="402"/>
      <c r="DU77" s="412" t="s">
        <v>1107</v>
      </c>
      <c r="DV77" s="401" t="s">
        <v>1107</v>
      </c>
      <c r="DW77" s="401" t="s">
        <v>1107</v>
      </c>
      <c r="DX77" s="411" t="s">
        <v>1107</v>
      </c>
      <c r="DY77" s="412" t="s">
        <v>1107</v>
      </c>
      <c r="DZ77" s="401" t="s">
        <v>1107</v>
      </c>
      <c r="EA77" s="401" t="s">
        <v>1107</v>
      </c>
      <c r="EB77" s="411" t="s">
        <v>1107</v>
      </c>
      <c r="EC77" s="412" t="s">
        <v>1107</v>
      </c>
      <c r="ED77" s="401" t="s">
        <v>1107</v>
      </c>
      <c r="EE77" s="401" t="s">
        <v>1107</v>
      </c>
      <c r="EF77" s="411" t="s">
        <v>1107</v>
      </c>
      <c r="EG77" s="412" t="s">
        <v>1107</v>
      </c>
      <c r="EH77" s="401" t="s">
        <v>1107</v>
      </c>
      <c r="EI77" s="401" t="s">
        <v>1107</v>
      </c>
      <c r="EJ77" s="408" t="s">
        <v>1107</v>
      </c>
      <c r="EK77" s="400"/>
      <c r="EL77" s="401"/>
      <c r="EM77" s="401"/>
      <c r="EN77" s="401"/>
      <c r="EO77" s="401"/>
      <c r="EP77" s="401"/>
      <c r="EQ77" s="401"/>
      <c r="ER77" s="401"/>
      <c r="ES77" s="400"/>
      <c r="ET77" s="401"/>
      <c r="EU77" s="401"/>
      <c r="EV77" s="402"/>
      <c r="EW77" s="401"/>
      <c r="EX77" s="401"/>
      <c r="EY77" s="401"/>
      <c r="EZ77" s="401"/>
      <c r="FA77" s="400"/>
      <c r="FB77" s="400"/>
      <c r="FC77" s="401"/>
      <c r="FD77" s="401"/>
      <c r="FE77" s="403"/>
      <c r="FF77" s="254"/>
      <c r="FG77" s="404"/>
      <c r="FH77" s="404"/>
      <c r="FI77" s="404"/>
      <c r="FJ77" s="404"/>
      <c r="FK77" s="404"/>
      <c r="FL77" s="1057"/>
      <c r="FM77" s="669"/>
      <c r="FN77" s="1057"/>
      <c r="FO77" s="669"/>
      <c r="FP77" s="1057"/>
      <c r="FQ77" s="669"/>
      <c r="FR77" s="404"/>
      <c r="FS77" s="404"/>
      <c r="FT77" s="404"/>
      <c r="FU77" s="404"/>
      <c r="FV77" s="404"/>
    </row>
    <row r="78" spans="1:178" ht="15" customHeight="1">
      <c r="A78" s="405">
        <f t="shared" si="1"/>
        <v>51</v>
      </c>
      <c r="B78" s="2048"/>
      <c r="C78" s="2048"/>
      <c r="D78" s="2032"/>
      <c r="E78" s="2032"/>
      <c r="F78" s="2032"/>
      <c r="G78" s="2032"/>
      <c r="H78" s="2049"/>
      <c r="I78" s="2050"/>
      <c r="J78" s="2032"/>
      <c r="K78" s="406" t="s">
        <v>1107</v>
      </c>
      <c r="L78" s="2032"/>
      <c r="M78" s="2032"/>
      <c r="N78" s="2032"/>
      <c r="O78" s="400" t="s">
        <v>1107</v>
      </c>
      <c r="P78" s="412" t="s">
        <v>1107</v>
      </c>
      <c r="Q78" s="401" t="s">
        <v>1107</v>
      </c>
      <c r="R78" s="401" t="s">
        <v>1107</v>
      </c>
      <c r="S78" s="401" t="s">
        <v>1107</v>
      </c>
      <c r="T78" s="410" t="s">
        <v>1107</v>
      </c>
      <c r="U78" s="412" t="s">
        <v>1107</v>
      </c>
      <c r="V78" s="401" t="s">
        <v>1107</v>
      </c>
      <c r="W78" s="410" t="s">
        <v>1107</v>
      </c>
      <c r="X78" s="2050"/>
      <c r="Y78" s="2051"/>
      <c r="Z78" s="407" t="s">
        <v>1107</v>
      </c>
      <c r="AA78" s="401" t="s">
        <v>1107</v>
      </c>
      <c r="AB78" s="401" t="s">
        <v>1107</v>
      </c>
      <c r="AC78" s="401" t="s">
        <v>1107</v>
      </c>
      <c r="AD78" s="2032"/>
      <c r="AE78" s="2032"/>
      <c r="AF78" s="2032"/>
      <c r="AG78" s="407" t="s">
        <v>1107</v>
      </c>
      <c r="AH78" s="2045"/>
      <c r="AI78" s="2046"/>
      <c r="AJ78" s="2047"/>
      <c r="AK78" s="406" t="s">
        <v>1107</v>
      </c>
      <c r="AL78" s="403"/>
      <c r="AM78" s="406" t="s">
        <v>1107</v>
      </c>
      <c r="AN78" s="403"/>
      <c r="AO78" s="984"/>
      <c r="AP78" s="401" t="s">
        <v>1107</v>
      </c>
      <c r="AQ78" s="401" t="s">
        <v>1107</v>
      </c>
      <c r="AR78" s="401" t="s">
        <v>1107</v>
      </c>
      <c r="AS78" s="401" t="s">
        <v>1107</v>
      </c>
      <c r="AT78" s="402"/>
      <c r="AU78" s="412" t="s">
        <v>1107</v>
      </c>
      <c r="AV78" s="401" t="s">
        <v>1107</v>
      </c>
      <c r="AW78" s="402" t="s">
        <v>1107</v>
      </c>
      <c r="AX78" s="406"/>
      <c r="AY78" s="401"/>
      <c r="AZ78" s="1032"/>
      <c r="BA78" s="1034"/>
      <c r="BB78" s="406"/>
      <c r="BC78" s="401"/>
      <c r="BD78" s="403"/>
      <c r="BE78" s="401" t="s">
        <v>1107</v>
      </c>
      <c r="BF78" s="401" t="s">
        <v>1107</v>
      </c>
      <c r="BG78" s="410" t="s">
        <v>1107</v>
      </c>
      <c r="BH78" s="407"/>
      <c r="BI78" s="403"/>
      <c r="BJ78" s="406" t="s">
        <v>1107</v>
      </c>
      <c r="BK78" s="401" t="s">
        <v>1107</v>
      </c>
      <c r="BL78" s="2032"/>
      <c r="BM78" s="2033"/>
      <c r="BN78" s="2033"/>
      <c r="BO78" s="2033"/>
      <c r="BP78" s="2033"/>
      <c r="BQ78" s="2034"/>
      <c r="BR78" s="406" t="s">
        <v>1107</v>
      </c>
      <c r="BS78" s="401" t="s">
        <v>1107</v>
      </c>
      <c r="BT78" s="401" t="s">
        <v>1107</v>
      </c>
      <c r="BU78" s="402" t="s">
        <v>1107</v>
      </c>
      <c r="BV78" s="412" t="s">
        <v>1107</v>
      </c>
      <c r="BW78" s="401" t="s">
        <v>1107</v>
      </c>
      <c r="BX78" s="401" t="s">
        <v>1107</v>
      </c>
      <c r="BY78" s="410" t="s">
        <v>1107</v>
      </c>
      <c r="BZ78" s="407" t="s">
        <v>1107</v>
      </c>
      <c r="CA78" s="401" t="s">
        <v>1107</v>
      </c>
      <c r="CB78" s="401" t="s">
        <v>1107</v>
      </c>
      <c r="CC78" s="408" t="s">
        <v>1107</v>
      </c>
      <c r="CD78" s="981"/>
      <c r="CE78" s="414"/>
      <c r="CF78" s="399"/>
      <c r="CG78" s="399"/>
      <c r="CH78" s="399"/>
      <c r="CI78" s="399"/>
      <c r="CJ78" s="409"/>
      <c r="CK78" s="400" t="s">
        <v>1107</v>
      </c>
      <c r="CL78" s="403"/>
      <c r="CM78" s="406" t="s">
        <v>1107</v>
      </c>
      <c r="CN78" s="402"/>
      <c r="CO78" s="412" t="s">
        <v>1107</v>
      </c>
      <c r="CP78" s="401" t="s">
        <v>1107</v>
      </c>
      <c r="CQ78" s="401" t="s">
        <v>1107</v>
      </c>
      <c r="CR78" s="411" t="s">
        <v>1107</v>
      </c>
      <c r="CS78" s="412" t="s">
        <v>1107</v>
      </c>
      <c r="CT78" s="401" t="s">
        <v>1107</v>
      </c>
      <c r="CU78" s="401" t="s">
        <v>1107</v>
      </c>
      <c r="CV78" s="411" t="s">
        <v>1107</v>
      </c>
      <c r="CW78" s="412" t="s">
        <v>1107</v>
      </c>
      <c r="CX78" s="401" t="s">
        <v>1107</v>
      </c>
      <c r="CY78" s="401" t="s">
        <v>1107</v>
      </c>
      <c r="CZ78" s="408" t="s">
        <v>1107</v>
      </c>
      <c r="DA78" s="406" t="s">
        <v>1107</v>
      </c>
      <c r="DB78" s="402"/>
      <c r="DC78" s="412" t="s">
        <v>1107</v>
      </c>
      <c r="DD78" s="401" t="s">
        <v>1107</v>
      </c>
      <c r="DE78" s="401" t="s">
        <v>1107</v>
      </c>
      <c r="DF78" s="411" t="s">
        <v>1107</v>
      </c>
      <c r="DG78" s="412" t="s">
        <v>1107</v>
      </c>
      <c r="DH78" s="401" t="s">
        <v>1107</v>
      </c>
      <c r="DI78" s="401" t="s">
        <v>1107</v>
      </c>
      <c r="DJ78" s="411" t="s">
        <v>1107</v>
      </c>
      <c r="DK78" s="412" t="s">
        <v>1107</v>
      </c>
      <c r="DL78" s="401" t="s">
        <v>1107</v>
      </c>
      <c r="DM78" s="401" t="s">
        <v>1107</v>
      </c>
      <c r="DN78" s="411" t="s">
        <v>1107</v>
      </c>
      <c r="DO78" s="412" t="s">
        <v>1107</v>
      </c>
      <c r="DP78" s="401" t="s">
        <v>1107</v>
      </c>
      <c r="DQ78" s="401" t="s">
        <v>1107</v>
      </c>
      <c r="DR78" s="408" t="s">
        <v>1107</v>
      </c>
      <c r="DS78" s="406" t="s">
        <v>1107</v>
      </c>
      <c r="DT78" s="402"/>
      <c r="DU78" s="412" t="s">
        <v>1107</v>
      </c>
      <c r="DV78" s="401" t="s">
        <v>1107</v>
      </c>
      <c r="DW78" s="401" t="s">
        <v>1107</v>
      </c>
      <c r="DX78" s="411" t="s">
        <v>1107</v>
      </c>
      <c r="DY78" s="412" t="s">
        <v>1107</v>
      </c>
      <c r="DZ78" s="401" t="s">
        <v>1107</v>
      </c>
      <c r="EA78" s="401" t="s">
        <v>1107</v>
      </c>
      <c r="EB78" s="411" t="s">
        <v>1107</v>
      </c>
      <c r="EC78" s="412" t="s">
        <v>1107</v>
      </c>
      <c r="ED78" s="401" t="s">
        <v>1107</v>
      </c>
      <c r="EE78" s="401" t="s">
        <v>1107</v>
      </c>
      <c r="EF78" s="411" t="s">
        <v>1107</v>
      </c>
      <c r="EG78" s="412" t="s">
        <v>1107</v>
      </c>
      <c r="EH78" s="401" t="s">
        <v>1107</v>
      </c>
      <c r="EI78" s="401" t="s">
        <v>1107</v>
      </c>
      <c r="EJ78" s="408" t="s">
        <v>1107</v>
      </c>
      <c r="EK78" s="400"/>
      <c r="EL78" s="401"/>
      <c r="EM78" s="401"/>
      <c r="EN78" s="401"/>
      <c r="EO78" s="401"/>
      <c r="EP78" s="401"/>
      <c r="EQ78" s="401"/>
      <c r="ER78" s="401"/>
      <c r="ES78" s="400"/>
      <c r="ET78" s="401"/>
      <c r="EU78" s="401"/>
      <c r="EV78" s="402"/>
      <c r="EW78" s="401"/>
      <c r="EX78" s="401"/>
      <c r="EY78" s="401"/>
      <c r="EZ78" s="401"/>
      <c r="FA78" s="400"/>
      <c r="FB78" s="400"/>
      <c r="FC78" s="401"/>
      <c r="FD78" s="401"/>
      <c r="FE78" s="403"/>
      <c r="FF78" s="254"/>
      <c r="FG78" s="404"/>
      <c r="FH78" s="404"/>
      <c r="FI78" s="404"/>
      <c r="FJ78" s="404"/>
      <c r="FK78" s="404"/>
      <c r="FL78" s="1057"/>
      <c r="FM78" s="669"/>
      <c r="FN78" s="1057"/>
      <c r="FO78" s="669"/>
      <c r="FP78" s="1057"/>
      <c r="FQ78" s="669"/>
      <c r="FR78" s="404"/>
      <c r="FS78" s="404"/>
      <c r="FT78" s="404"/>
      <c r="FU78" s="404"/>
      <c r="FV78" s="404"/>
    </row>
    <row r="79" spans="1:178" ht="15" customHeight="1">
      <c r="A79" s="405">
        <f t="shared" si="1"/>
        <v>52</v>
      </c>
      <c r="B79" s="2048"/>
      <c r="C79" s="2048"/>
      <c r="D79" s="2032"/>
      <c r="E79" s="2032"/>
      <c r="F79" s="2032"/>
      <c r="G79" s="2032"/>
      <c r="H79" s="2049"/>
      <c r="I79" s="2050"/>
      <c r="J79" s="2032"/>
      <c r="K79" s="406" t="s">
        <v>1107</v>
      </c>
      <c r="L79" s="2032"/>
      <c r="M79" s="2032"/>
      <c r="N79" s="2032"/>
      <c r="O79" s="400" t="s">
        <v>1107</v>
      </c>
      <c r="P79" s="412" t="s">
        <v>1107</v>
      </c>
      <c r="Q79" s="401" t="s">
        <v>1107</v>
      </c>
      <c r="R79" s="401" t="s">
        <v>1107</v>
      </c>
      <c r="S79" s="401" t="s">
        <v>1107</v>
      </c>
      <c r="T79" s="410" t="s">
        <v>1107</v>
      </c>
      <c r="U79" s="412" t="s">
        <v>1107</v>
      </c>
      <c r="V79" s="401" t="s">
        <v>1107</v>
      </c>
      <c r="W79" s="410" t="s">
        <v>1107</v>
      </c>
      <c r="X79" s="2050"/>
      <c r="Y79" s="2051"/>
      <c r="Z79" s="407" t="s">
        <v>1107</v>
      </c>
      <c r="AA79" s="401" t="s">
        <v>1107</v>
      </c>
      <c r="AB79" s="401" t="s">
        <v>1107</v>
      </c>
      <c r="AC79" s="401" t="s">
        <v>1107</v>
      </c>
      <c r="AD79" s="2032"/>
      <c r="AE79" s="2032"/>
      <c r="AF79" s="2032"/>
      <c r="AG79" s="407" t="s">
        <v>1107</v>
      </c>
      <c r="AH79" s="2045"/>
      <c r="AI79" s="2046"/>
      <c r="AJ79" s="2047"/>
      <c r="AK79" s="406" t="s">
        <v>1107</v>
      </c>
      <c r="AL79" s="403"/>
      <c r="AM79" s="406" t="s">
        <v>1107</v>
      </c>
      <c r="AN79" s="403"/>
      <c r="AO79" s="984"/>
      <c r="AP79" s="401" t="s">
        <v>1107</v>
      </c>
      <c r="AQ79" s="401" t="s">
        <v>1107</v>
      </c>
      <c r="AR79" s="401" t="s">
        <v>1107</v>
      </c>
      <c r="AS79" s="401" t="s">
        <v>1107</v>
      </c>
      <c r="AT79" s="402"/>
      <c r="AU79" s="412" t="s">
        <v>1107</v>
      </c>
      <c r="AV79" s="401" t="s">
        <v>1107</v>
      </c>
      <c r="AW79" s="402" t="s">
        <v>1107</v>
      </c>
      <c r="AX79" s="406"/>
      <c r="AY79" s="401"/>
      <c r="AZ79" s="1032"/>
      <c r="BA79" s="1034"/>
      <c r="BB79" s="406"/>
      <c r="BC79" s="401"/>
      <c r="BD79" s="403"/>
      <c r="BE79" s="401" t="s">
        <v>1107</v>
      </c>
      <c r="BF79" s="401" t="s">
        <v>1107</v>
      </c>
      <c r="BG79" s="410" t="s">
        <v>1107</v>
      </c>
      <c r="BH79" s="407"/>
      <c r="BI79" s="403"/>
      <c r="BJ79" s="406" t="s">
        <v>1107</v>
      </c>
      <c r="BK79" s="401" t="s">
        <v>1107</v>
      </c>
      <c r="BL79" s="2032"/>
      <c r="BM79" s="2033"/>
      <c r="BN79" s="2033"/>
      <c r="BO79" s="2033"/>
      <c r="BP79" s="2033"/>
      <c r="BQ79" s="2034"/>
      <c r="BR79" s="406" t="s">
        <v>1107</v>
      </c>
      <c r="BS79" s="401" t="s">
        <v>1107</v>
      </c>
      <c r="BT79" s="401" t="s">
        <v>1107</v>
      </c>
      <c r="BU79" s="402" t="s">
        <v>1107</v>
      </c>
      <c r="BV79" s="412" t="s">
        <v>1107</v>
      </c>
      <c r="BW79" s="401" t="s">
        <v>1107</v>
      </c>
      <c r="BX79" s="401" t="s">
        <v>1107</v>
      </c>
      <c r="BY79" s="410" t="s">
        <v>1107</v>
      </c>
      <c r="BZ79" s="407" t="s">
        <v>1107</v>
      </c>
      <c r="CA79" s="401" t="s">
        <v>1107</v>
      </c>
      <c r="CB79" s="401" t="s">
        <v>1107</v>
      </c>
      <c r="CC79" s="408" t="s">
        <v>1107</v>
      </c>
      <c r="CD79" s="981"/>
      <c r="CE79" s="414"/>
      <c r="CF79" s="399"/>
      <c r="CG79" s="399"/>
      <c r="CH79" s="399"/>
      <c r="CI79" s="399"/>
      <c r="CJ79" s="409"/>
      <c r="CK79" s="400" t="s">
        <v>1107</v>
      </c>
      <c r="CL79" s="403"/>
      <c r="CM79" s="406" t="s">
        <v>1107</v>
      </c>
      <c r="CN79" s="402"/>
      <c r="CO79" s="412" t="s">
        <v>1107</v>
      </c>
      <c r="CP79" s="401" t="s">
        <v>1107</v>
      </c>
      <c r="CQ79" s="401" t="s">
        <v>1107</v>
      </c>
      <c r="CR79" s="411" t="s">
        <v>1107</v>
      </c>
      <c r="CS79" s="412" t="s">
        <v>1107</v>
      </c>
      <c r="CT79" s="401" t="s">
        <v>1107</v>
      </c>
      <c r="CU79" s="401" t="s">
        <v>1107</v>
      </c>
      <c r="CV79" s="411" t="s">
        <v>1107</v>
      </c>
      <c r="CW79" s="412" t="s">
        <v>1107</v>
      </c>
      <c r="CX79" s="401" t="s">
        <v>1107</v>
      </c>
      <c r="CY79" s="401" t="s">
        <v>1107</v>
      </c>
      <c r="CZ79" s="408" t="s">
        <v>1107</v>
      </c>
      <c r="DA79" s="406" t="s">
        <v>1107</v>
      </c>
      <c r="DB79" s="402"/>
      <c r="DC79" s="412" t="s">
        <v>1107</v>
      </c>
      <c r="DD79" s="401" t="s">
        <v>1107</v>
      </c>
      <c r="DE79" s="401" t="s">
        <v>1107</v>
      </c>
      <c r="DF79" s="411" t="s">
        <v>1107</v>
      </c>
      <c r="DG79" s="412" t="s">
        <v>1107</v>
      </c>
      <c r="DH79" s="401" t="s">
        <v>1107</v>
      </c>
      <c r="DI79" s="401" t="s">
        <v>1107</v>
      </c>
      <c r="DJ79" s="411" t="s">
        <v>1107</v>
      </c>
      <c r="DK79" s="412" t="s">
        <v>1107</v>
      </c>
      <c r="DL79" s="401" t="s">
        <v>1107</v>
      </c>
      <c r="DM79" s="401" t="s">
        <v>1107</v>
      </c>
      <c r="DN79" s="411" t="s">
        <v>1107</v>
      </c>
      <c r="DO79" s="412" t="s">
        <v>1107</v>
      </c>
      <c r="DP79" s="401" t="s">
        <v>1107</v>
      </c>
      <c r="DQ79" s="401" t="s">
        <v>1107</v>
      </c>
      <c r="DR79" s="408" t="s">
        <v>1107</v>
      </c>
      <c r="DS79" s="406" t="s">
        <v>1107</v>
      </c>
      <c r="DT79" s="402"/>
      <c r="DU79" s="412" t="s">
        <v>1107</v>
      </c>
      <c r="DV79" s="401" t="s">
        <v>1107</v>
      </c>
      <c r="DW79" s="401" t="s">
        <v>1107</v>
      </c>
      <c r="DX79" s="411" t="s">
        <v>1107</v>
      </c>
      <c r="DY79" s="412" t="s">
        <v>1107</v>
      </c>
      <c r="DZ79" s="401" t="s">
        <v>1107</v>
      </c>
      <c r="EA79" s="401" t="s">
        <v>1107</v>
      </c>
      <c r="EB79" s="411" t="s">
        <v>1107</v>
      </c>
      <c r="EC79" s="412" t="s">
        <v>1107</v>
      </c>
      <c r="ED79" s="401" t="s">
        <v>1107</v>
      </c>
      <c r="EE79" s="401" t="s">
        <v>1107</v>
      </c>
      <c r="EF79" s="411" t="s">
        <v>1107</v>
      </c>
      <c r="EG79" s="412" t="s">
        <v>1107</v>
      </c>
      <c r="EH79" s="401" t="s">
        <v>1107</v>
      </c>
      <c r="EI79" s="401" t="s">
        <v>1107</v>
      </c>
      <c r="EJ79" s="408" t="s">
        <v>1107</v>
      </c>
      <c r="EK79" s="400"/>
      <c r="EL79" s="401"/>
      <c r="EM79" s="401"/>
      <c r="EN79" s="401"/>
      <c r="EO79" s="401"/>
      <c r="EP79" s="401"/>
      <c r="EQ79" s="401"/>
      <c r="ER79" s="401"/>
      <c r="ES79" s="400"/>
      <c r="ET79" s="401"/>
      <c r="EU79" s="401"/>
      <c r="EV79" s="402"/>
      <c r="EW79" s="401"/>
      <c r="EX79" s="401"/>
      <c r="EY79" s="401"/>
      <c r="EZ79" s="401"/>
      <c r="FA79" s="400"/>
      <c r="FB79" s="400"/>
      <c r="FC79" s="401"/>
      <c r="FD79" s="401"/>
      <c r="FE79" s="403"/>
      <c r="FF79" s="254"/>
      <c r="FG79" s="404"/>
      <c r="FH79" s="404"/>
      <c r="FI79" s="404"/>
      <c r="FJ79" s="404"/>
      <c r="FK79" s="404"/>
      <c r="FL79" s="1057"/>
      <c r="FM79" s="669"/>
      <c r="FN79" s="1057"/>
      <c r="FO79" s="669"/>
      <c r="FP79" s="1057"/>
      <c r="FQ79" s="669"/>
      <c r="FR79" s="404"/>
      <c r="FS79" s="404"/>
      <c r="FT79" s="404"/>
      <c r="FU79" s="404"/>
      <c r="FV79" s="404"/>
    </row>
    <row r="80" spans="1:178" ht="15" customHeight="1">
      <c r="A80" s="405">
        <f t="shared" si="1"/>
        <v>53</v>
      </c>
      <c r="B80" s="2048"/>
      <c r="C80" s="2048"/>
      <c r="D80" s="2032"/>
      <c r="E80" s="2032"/>
      <c r="F80" s="2032"/>
      <c r="G80" s="2032"/>
      <c r="H80" s="2049"/>
      <c r="I80" s="2050"/>
      <c r="J80" s="2032"/>
      <c r="K80" s="406" t="s">
        <v>1107</v>
      </c>
      <c r="L80" s="2032"/>
      <c r="M80" s="2032"/>
      <c r="N80" s="2032"/>
      <c r="O80" s="400" t="s">
        <v>1107</v>
      </c>
      <c r="P80" s="412" t="s">
        <v>1107</v>
      </c>
      <c r="Q80" s="401" t="s">
        <v>1107</v>
      </c>
      <c r="R80" s="401" t="s">
        <v>1107</v>
      </c>
      <c r="S80" s="401" t="s">
        <v>1107</v>
      </c>
      <c r="T80" s="410" t="s">
        <v>1107</v>
      </c>
      <c r="U80" s="412" t="s">
        <v>1107</v>
      </c>
      <c r="V80" s="401" t="s">
        <v>1107</v>
      </c>
      <c r="W80" s="410" t="s">
        <v>1107</v>
      </c>
      <c r="X80" s="2050"/>
      <c r="Y80" s="2051"/>
      <c r="Z80" s="407" t="s">
        <v>1107</v>
      </c>
      <c r="AA80" s="401" t="s">
        <v>1107</v>
      </c>
      <c r="AB80" s="401" t="s">
        <v>1107</v>
      </c>
      <c r="AC80" s="401" t="s">
        <v>1107</v>
      </c>
      <c r="AD80" s="2032"/>
      <c r="AE80" s="2032"/>
      <c r="AF80" s="2032"/>
      <c r="AG80" s="407" t="s">
        <v>1107</v>
      </c>
      <c r="AH80" s="2045"/>
      <c r="AI80" s="2046"/>
      <c r="AJ80" s="2047"/>
      <c r="AK80" s="406" t="s">
        <v>1107</v>
      </c>
      <c r="AL80" s="403"/>
      <c r="AM80" s="406" t="s">
        <v>1107</v>
      </c>
      <c r="AN80" s="403"/>
      <c r="AO80" s="984"/>
      <c r="AP80" s="401" t="s">
        <v>1107</v>
      </c>
      <c r="AQ80" s="401" t="s">
        <v>1107</v>
      </c>
      <c r="AR80" s="401" t="s">
        <v>1107</v>
      </c>
      <c r="AS80" s="401" t="s">
        <v>1107</v>
      </c>
      <c r="AT80" s="402"/>
      <c r="AU80" s="412" t="s">
        <v>1107</v>
      </c>
      <c r="AV80" s="401" t="s">
        <v>1107</v>
      </c>
      <c r="AW80" s="402" t="s">
        <v>1107</v>
      </c>
      <c r="AX80" s="406"/>
      <c r="AY80" s="401"/>
      <c r="AZ80" s="1032"/>
      <c r="BA80" s="1034"/>
      <c r="BB80" s="406"/>
      <c r="BC80" s="401"/>
      <c r="BD80" s="403"/>
      <c r="BE80" s="401" t="s">
        <v>1107</v>
      </c>
      <c r="BF80" s="401" t="s">
        <v>1107</v>
      </c>
      <c r="BG80" s="410" t="s">
        <v>1107</v>
      </c>
      <c r="BH80" s="407"/>
      <c r="BI80" s="403"/>
      <c r="BJ80" s="406" t="s">
        <v>1107</v>
      </c>
      <c r="BK80" s="401" t="s">
        <v>1107</v>
      </c>
      <c r="BL80" s="2032"/>
      <c r="BM80" s="2033"/>
      <c r="BN80" s="2033"/>
      <c r="BO80" s="2033"/>
      <c r="BP80" s="2033"/>
      <c r="BQ80" s="2034"/>
      <c r="BR80" s="406" t="s">
        <v>1107</v>
      </c>
      <c r="BS80" s="401" t="s">
        <v>1107</v>
      </c>
      <c r="BT80" s="401" t="s">
        <v>1107</v>
      </c>
      <c r="BU80" s="402" t="s">
        <v>1107</v>
      </c>
      <c r="BV80" s="412" t="s">
        <v>1107</v>
      </c>
      <c r="BW80" s="401" t="s">
        <v>1107</v>
      </c>
      <c r="BX80" s="401" t="s">
        <v>1107</v>
      </c>
      <c r="BY80" s="410" t="s">
        <v>1107</v>
      </c>
      <c r="BZ80" s="407" t="s">
        <v>1107</v>
      </c>
      <c r="CA80" s="401" t="s">
        <v>1107</v>
      </c>
      <c r="CB80" s="401" t="s">
        <v>1107</v>
      </c>
      <c r="CC80" s="408" t="s">
        <v>1107</v>
      </c>
      <c r="CD80" s="981"/>
      <c r="CE80" s="414"/>
      <c r="CF80" s="399"/>
      <c r="CG80" s="399"/>
      <c r="CH80" s="399"/>
      <c r="CI80" s="399"/>
      <c r="CJ80" s="409"/>
      <c r="CK80" s="400" t="s">
        <v>1107</v>
      </c>
      <c r="CL80" s="403"/>
      <c r="CM80" s="406" t="s">
        <v>1107</v>
      </c>
      <c r="CN80" s="402"/>
      <c r="CO80" s="412" t="s">
        <v>1107</v>
      </c>
      <c r="CP80" s="401" t="s">
        <v>1107</v>
      </c>
      <c r="CQ80" s="401" t="s">
        <v>1107</v>
      </c>
      <c r="CR80" s="411" t="s">
        <v>1107</v>
      </c>
      <c r="CS80" s="412" t="s">
        <v>1107</v>
      </c>
      <c r="CT80" s="401" t="s">
        <v>1107</v>
      </c>
      <c r="CU80" s="401" t="s">
        <v>1107</v>
      </c>
      <c r="CV80" s="411" t="s">
        <v>1107</v>
      </c>
      <c r="CW80" s="412" t="s">
        <v>1107</v>
      </c>
      <c r="CX80" s="401" t="s">
        <v>1107</v>
      </c>
      <c r="CY80" s="401" t="s">
        <v>1107</v>
      </c>
      <c r="CZ80" s="408" t="s">
        <v>1107</v>
      </c>
      <c r="DA80" s="406" t="s">
        <v>1107</v>
      </c>
      <c r="DB80" s="402"/>
      <c r="DC80" s="412" t="s">
        <v>1107</v>
      </c>
      <c r="DD80" s="401" t="s">
        <v>1107</v>
      </c>
      <c r="DE80" s="401" t="s">
        <v>1107</v>
      </c>
      <c r="DF80" s="411" t="s">
        <v>1107</v>
      </c>
      <c r="DG80" s="412" t="s">
        <v>1107</v>
      </c>
      <c r="DH80" s="401" t="s">
        <v>1107</v>
      </c>
      <c r="DI80" s="401" t="s">
        <v>1107</v>
      </c>
      <c r="DJ80" s="411" t="s">
        <v>1107</v>
      </c>
      <c r="DK80" s="412" t="s">
        <v>1107</v>
      </c>
      <c r="DL80" s="401" t="s">
        <v>1107</v>
      </c>
      <c r="DM80" s="401" t="s">
        <v>1107</v>
      </c>
      <c r="DN80" s="411" t="s">
        <v>1107</v>
      </c>
      <c r="DO80" s="412" t="s">
        <v>1107</v>
      </c>
      <c r="DP80" s="401" t="s">
        <v>1107</v>
      </c>
      <c r="DQ80" s="401" t="s">
        <v>1107</v>
      </c>
      <c r="DR80" s="408" t="s">
        <v>1107</v>
      </c>
      <c r="DS80" s="406" t="s">
        <v>1107</v>
      </c>
      <c r="DT80" s="402"/>
      <c r="DU80" s="412" t="s">
        <v>1107</v>
      </c>
      <c r="DV80" s="401" t="s">
        <v>1107</v>
      </c>
      <c r="DW80" s="401" t="s">
        <v>1107</v>
      </c>
      <c r="DX80" s="411" t="s">
        <v>1107</v>
      </c>
      <c r="DY80" s="412" t="s">
        <v>1107</v>
      </c>
      <c r="DZ80" s="401" t="s">
        <v>1107</v>
      </c>
      <c r="EA80" s="401" t="s">
        <v>1107</v>
      </c>
      <c r="EB80" s="411" t="s">
        <v>1107</v>
      </c>
      <c r="EC80" s="412" t="s">
        <v>1107</v>
      </c>
      <c r="ED80" s="401" t="s">
        <v>1107</v>
      </c>
      <c r="EE80" s="401" t="s">
        <v>1107</v>
      </c>
      <c r="EF80" s="411" t="s">
        <v>1107</v>
      </c>
      <c r="EG80" s="412" t="s">
        <v>1107</v>
      </c>
      <c r="EH80" s="401" t="s">
        <v>1107</v>
      </c>
      <c r="EI80" s="401" t="s">
        <v>1107</v>
      </c>
      <c r="EJ80" s="408" t="s">
        <v>1107</v>
      </c>
      <c r="EK80" s="400"/>
      <c r="EL80" s="401"/>
      <c r="EM80" s="401"/>
      <c r="EN80" s="401"/>
      <c r="EO80" s="401"/>
      <c r="EP80" s="401"/>
      <c r="EQ80" s="401"/>
      <c r="ER80" s="401"/>
      <c r="ES80" s="400"/>
      <c r="ET80" s="401"/>
      <c r="EU80" s="401"/>
      <c r="EV80" s="402"/>
      <c r="EW80" s="401"/>
      <c r="EX80" s="401"/>
      <c r="EY80" s="401"/>
      <c r="EZ80" s="401"/>
      <c r="FA80" s="400"/>
      <c r="FB80" s="400"/>
      <c r="FC80" s="401"/>
      <c r="FD80" s="401"/>
      <c r="FE80" s="403"/>
      <c r="FF80" s="254"/>
      <c r="FG80" s="404"/>
      <c r="FH80" s="404"/>
      <c r="FI80" s="404"/>
      <c r="FJ80" s="404"/>
      <c r="FK80" s="404"/>
      <c r="FL80" s="1057"/>
      <c r="FM80" s="669"/>
      <c r="FN80" s="1057"/>
      <c r="FO80" s="669"/>
      <c r="FP80" s="1057"/>
      <c r="FQ80" s="669"/>
      <c r="FR80" s="404"/>
      <c r="FS80" s="404"/>
      <c r="FT80" s="404"/>
      <c r="FU80" s="404"/>
      <c r="FV80" s="404"/>
    </row>
    <row r="81" spans="1:178" ht="15" customHeight="1">
      <c r="A81" s="405">
        <f t="shared" si="1"/>
        <v>54</v>
      </c>
      <c r="B81" s="2048"/>
      <c r="C81" s="2048"/>
      <c r="D81" s="2032"/>
      <c r="E81" s="2032"/>
      <c r="F81" s="2032"/>
      <c r="G81" s="2032"/>
      <c r="H81" s="2049"/>
      <c r="I81" s="2050"/>
      <c r="J81" s="2032"/>
      <c r="K81" s="406" t="s">
        <v>1107</v>
      </c>
      <c r="L81" s="2032"/>
      <c r="M81" s="2032"/>
      <c r="N81" s="2032"/>
      <c r="O81" s="400" t="s">
        <v>1107</v>
      </c>
      <c r="P81" s="412" t="s">
        <v>1107</v>
      </c>
      <c r="Q81" s="401" t="s">
        <v>1107</v>
      </c>
      <c r="R81" s="401" t="s">
        <v>1107</v>
      </c>
      <c r="S81" s="401" t="s">
        <v>1107</v>
      </c>
      <c r="T81" s="410" t="s">
        <v>1107</v>
      </c>
      <c r="U81" s="412" t="s">
        <v>1107</v>
      </c>
      <c r="V81" s="401" t="s">
        <v>1107</v>
      </c>
      <c r="W81" s="410" t="s">
        <v>1107</v>
      </c>
      <c r="X81" s="2050"/>
      <c r="Y81" s="2051"/>
      <c r="Z81" s="407" t="s">
        <v>1107</v>
      </c>
      <c r="AA81" s="401" t="s">
        <v>1107</v>
      </c>
      <c r="AB81" s="401" t="s">
        <v>1107</v>
      </c>
      <c r="AC81" s="401" t="s">
        <v>1107</v>
      </c>
      <c r="AD81" s="2032"/>
      <c r="AE81" s="2032"/>
      <c r="AF81" s="2032"/>
      <c r="AG81" s="407" t="s">
        <v>1107</v>
      </c>
      <c r="AH81" s="2045"/>
      <c r="AI81" s="2046"/>
      <c r="AJ81" s="2047"/>
      <c r="AK81" s="406" t="s">
        <v>1107</v>
      </c>
      <c r="AL81" s="403"/>
      <c r="AM81" s="406" t="s">
        <v>1107</v>
      </c>
      <c r="AN81" s="403"/>
      <c r="AO81" s="984"/>
      <c r="AP81" s="401" t="s">
        <v>1107</v>
      </c>
      <c r="AQ81" s="401" t="s">
        <v>1107</v>
      </c>
      <c r="AR81" s="401" t="s">
        <v>1107</v>
      </c>
      <c r="AS81" s="401" t="s">
        <v>1107</v>
      </c>
      <c r="AT81" s="402"/>
      <c r="AU81" s="412" t="s">
        <v>1107</v>
      </c>
      <c r="AV81" s="401" t="s">
        <v>1107</v>
      </c>
      <c r="AW81" s="402" t="s">
        <v>1107</v>
      </c>
      <c r="AX81" s="406"/>
      <c r="AY81" s="401"/>
      <c r="AZ81" s="1032"/>
      <c r="BA81" s="1034"/>
      <c r="BB81" s="406"/>
      <c r="BC81" s="401"/>
      <c r="BD81" s="403"/>
      <c r="BE81" s="401" t="s">
        <v>1107</v>
      </c>
      <c r="BF81" s="401" t="s">
        <v>1107</v>
      </c>
      <c r="BG81" s="410" t="s">
        <v>1107</v>
      </c>
      <c r="BH81" s="407"/>
      <c r="BI81" s="403"/>
      <c r="BJ81" s="406" t="s">
        <v>1107</v>
      </c>
      <c r="BK81" s="401" t="s">
        <v>1107</v>
      </c>
      <c r="BL81" s="2032"/>
      <c r="BM81" s="2033"/>
      <c r="BN81" s="2033"/>
      <c r="BO81" s="2033"/>
      <c r="BP81" s="2033"/>
      <c r="BQ81" s="2034"/>
      <c r="BR81" s="406" t="s">
        <v>1107</v>
      </c>
      <c r="BS81" s="401" t="s">
        <v>1107</v>
      </c>
      <c r="BT81" s="401" t="s">
        <v>1107</v>
      </c>
      <c r="BU81" s="402" t="s">
        <v>1107</v>
      </c>
      <c r="BV81" s="412" t="s">
        <v>1107</v>
      </c>
      <c r="BW81" s="401" t="s">
        <v>1107</v>
      </c>
      <c r="BX81" s="401" t="s">
        <v>1107</v>
      </c>
      <c r="BY81" s="410" t="s">
        <v>1107</v>
      </c>
      <c r="BZ81" s="407" t="s">
        <v>1107</v>
      </c>
      <c r="CA81" s="401" t="s">
        <v>1107</v>
      </c>
      <c r="CB81" s="401" t="s">
        <v>1107</v>
      </c>
      <c r="CC81" s="408" t="s">
        <v>1107</v>
      </c>
      <c r="CD81" s="981"/>
      <c r="CE81" s="414"/>
      <c r="CF81" s="399"/>
      <c r="CG81" s="399"/>
      <c r="CH81" s="399"/>
      <c r="CI81" s="399"/>
      <c r="CJ81" s="409"/>
      <c r="CK81" s="400" t="s">
        <v>1107</v>
      </c>
      <c r="CL81" s="403"/>
      <c r="CM81" s="406" t="s">
        <v>1107</v>
      </c>
      <c r="CN81" s="402"/>
      <c r="CO81" s="412" t="s">
        <v>1107</v>
      </c>
      <c r="CP81" s="401" t="s">
        <v>1107</v>
      </c>
      <c r="CQ81" s="401" t="s">
        <v>1107</v>
      </c>
      <c r="CR81" s="411" t="s">
        <v>1107</v>
      </c>
      <c r="CS81" s="412" t="s">
        <v>1107</v>
      </c>
      <c r="CT81" s="401" t="s">
        <v>1107</v>
      </c>
      <c r="CU81" s="401" t="s">
        <v>1107</v>
      </c>
      <c r="CV81" s="411" t="s">
        <v>1107</v>
      </c>
      <c r="CW81" s="412" t="s">
        <v>1107</v>
      </c>
      <c r="CX81" s="401" t="s">
        <v>1107</v>
      </c>
      <c r="CY81" s="401" t="s">
        <v>1107</v>
      </c>
      <c r="CZ81" s="408" t="s">
        <v>1107</v>
      </c>
      <c r="DA81" s="406" t="s">
        <v>1107</v>
      </c>
      <c r="DB81" s="402"/>
      <c r="DC81" s="412" t="s">
        <v>1107</v>
      </c>
      <c r="DD81" s="401" t="s">
        <v>1107</v>
      </c>
      <c r="DE81" s="401" t="s">
        <v>1107</v>
      </c>
      <c r="DF81" s="411" t="s">
        <v>1107</v>
      </c>
      <c r="DG81" s="412" t="s">
        <v>1107</v>
      </c>
      <c r="DH81" s="401" t="s">
        <v>1107</v>
      </c>
      <c r="DI81" s="401" t="s">
        <v>1107</v>
      </c>
      <c r="DJ81" s="411" t="s">
        <v>1107</v>
      </c>
      <c r="DK81" s="412" t="s">
        <v>1107</v>
      </c>
      <c r="DL81" s="401" t="s">
        <v>1107</v>
      </c>
      <c r="DM81" s="401" t="s">
        <v>1107</v>
      </c>
      <c r="DN81" s="411" t="s">
        <v>1107</v>
      </c>
      <c r="DO81" s="412" t="s">
        <v>1107</v>
      </c>
      <c r="DP81" s="401" t="s">
        <v>1107</v>
      </c>
      <c r="DQ81" s="401" t="s">
        <v>1107</v>
      </c>
      <c r="DR81" s="408" t="s">
        <v>1107</v>
      </c>
      <c r="DS81" s="406" t="s">
        <v>1107</v>
      </c>
      <c r="DT81" s="402"/>
      <c r="DU81" s="412" t="s">
        <v>1107</v>
      </c>
      <c r="DV81" s="401" t="s">
        <v>1107</v>
      </c>
      <c r="DW81" s="401" t="s">
        <v>1107</v>
      </c>
      <c r="DX81" s="411" t="s">
        <v>1107</v>
      </c>
      <c r="DY81" s="412" t="s">
        <v>1107</v>
      </c>
      <c r="DZ81" s="401" t="s">
        <v>1107</v>
      </c>
      <c r="EA81" s="401" t="s">
        <v>1107</v>
      </c>
      <c r="EB81" s="411" t="s">
        <v>1107</v>
      </c>
      <c r="EC81" s="412" t="s">
        <v>1107</v>
      </c>
      <c r="ED81" s="401" t="s">
        <v>1107</v>
      </c>
      <c r="EE81" s="401" t="s">
        <v>1107</v>
      </c>
      <c r="EF81" s="411" t="s">
        <v>1107</v>
      </c>
      <c r="EG81" s="412" t="s">
        <v>1107</v>
      </c>
      <c r="EH81" s="401" t="s">
        <v>1107</v>
      </c>
      <c r="EI81" s="401" t="s">
        <v>1107</v>
      </c>
      <c r="EJ81" s="408" t="s">
        <v>1107</v>
      </c>
      <c r="EK81" s="400"/>
      <c r="EL81" s="401"/>
      <c r="EM81" s="401"/>
      <c r="EN81" s="401"/>
      <c r="EO81" s="401"/>
      <c r="EP81" s="401"/>
      <c r="EQ81" s="401"/>
      <c r="ER81" s="401"/>
      <c r="ES81" s="400"/>
      <c r="ET81" s="401"/>
      <c r="EU81" s="401"/>
      <c r="EV81" s="402"/>
      <c r="EW81" s="401"/>
      <c r="EX81" s="401"/>
      <c r="EY81" s="401"/>
      <c r="EZ81" s="401"/>
      <c r="FA81" s="400"/>
      <c r="FB81" s="400"/>
      <c r="FC81" s="401"/>
      <c r="FD81" s="401"/>
      <c r="FE81" s="403"/>
      <c r="FF81" s="254"/>
      <c r="FG81" s="404"/>
      <c r="FH81" s="404"/>
      <c r="FI81" s="404"/>
      <c r="FJ81" s="404"/>
      <c r="FK81" s="404"/>
      <c r="FL81" s="1057"/>
      <c r="FM81" s="669"/>
      <c r="FN81" s="1057"/>
      <c r="FO81" s="669"/>
      <c r="FP81" s="1057"/>
      <c r="FQ81" s="669"/>
      <c r="FR81" s="404"/>
      <c r="FS81" s="404"/>
      <c r="FT81" s="404"/>
      <c r="FU81" s="404"/>
      <c r="FV81" s="404"/>
    </row>
    <row r="82" spans="1:178" ht="15" customHeight="1">
      <c r="A82" s="405">
        <f t="shared" si="1"/>
        <v>55</v>
      </c>
      <c r="B82" s="2048"/>
      <c r="C82" s="2048"/>
      <c r="D82" s="2032"/>
      <c r="E82" s="2032"/>
      <c r="F82" s="2032"/>
      <c r="G82" s="2032"/>
      <c r="H82" s="2049"/>
      <c r="I82" s="2050"/>
      <c r="J82" s="2032"/>
      <c r="K82" s="406" t="s">
        <v>1107</v>
      </c>
      <c r="L82" s="2032"/>
      <c r="M82" s="2032"/>
      <c r="N82" s="2032"/>
      <c r="O82" s="400" t="s">
        <v>1107</v>
      </c>
      <c r="P82" s="412" t="s">
        <v>1107</v>
      </c>
      <c r="Q82" s="401" t="s">
        <v>1107</v>
      </c>
      <c r="R82" s="401" t="s">
        <v>1107</v>
      </c>
      <c r="S82" s="401" t="s">
        <v>1107</v>
      </c>
      <c r="T82" s="410" t="s">
        <v>1107</v>
      </c>
      <c r="U82" s="412" t="s">
        <v>1107</v>
      </c>
      <c r="V82" s="401" t="s">
        <v>1107</v>
      </c>
      <c r="W82" s="410" t="s">
        <v>1107</v>
      </c>
      <c r="X82" s="2050"/>
      <c r="Y82" s="2051"/>
      <c r="Z82" s="407" t="s">
        <v>1107</v>
      </c>
      <c r="AA82" s="401" t="s">
        <v>1107</v>
      </c>
      <c r="AB82" s="401" t="s">
        <v>1107</v>
      </c>
      <c r="AC82" s="401" t="s">
        <v>1107</v>
      </c>
      <c r="AD82" s="2032"/>
      <c r="AE82" s="2032"/>
      <c r="AF82" s="2032"/>
      <c r="AG82" s="407" t="s">
        <v>1107</v>
      </c>
      <c r="AH82" s="2045"/>
      <c r="AI82" s="2046"/>
      <c r="AJ82" s="2047"/>
      <c r="AK82" s="406" t="s">
        <v>1107</v>
      </c>
      <c r="AL82" s="403"/>
      <c r="AM82" s="406" t="s">
        <v>1107</v>
      </c>
      <c r="AN82" s="403"/>
      <c r="AO82" s="984"/>
      <c r="AP82" s="401" t="s">
        <v>1107</v>
      </c>
      <c r="AQ82" s="401" t="s">
        <v>1107</v>
      </c>
      <c r="AR82" s="401" t="s">
        <v>1107</v>
      </c>
      <c r="AS82" s="401" t="s">
        <v>1107</v>
      </c>
      <c r="AT82" s="402"/>
      <c r="AU82" s="412" t="s">
        <v>1107</v>
      </c>
      <c r="AV82" s="401" t="s">
        <v>1107</v>
      </c>
      <c r="AW82" s="402" t="s">
        <v>1107</v>
      </c>
      <c r="AX82" s="406"/>
      <c r="AY82" s="401"/>
      <c r="AZ82" s="1032"/>
      <c r="BA82" s="1034"/>
      <c r="BB82" s="406"/>
      <c r="BC82" s="401"/>
      <c r="BD82" s="403"/>
      <c r="BE82" s="401" t="s">
        <v>1107</v>
      </c>
      <c r="BF82" s="401" t="s">
        <v>1107</v>
      </c>
      <c r="BG82" s="410" t="s">
        <v>1107</v>
      </c>
      <c r="BH82" s="407"/>
      <c r="BI82" s="403"/>
      <c r="BJ82" s="406" t="s">
        <v>1107</v>
      </c>
      <c r="BK82" s="401" t="s">
        <v>1107</v>
      </c>
      <c r="BL82" s="2032"/>
      <c r="BM82" s="2033"/>
      <c r="BN82" s="2033"/>
      <c r="BO82" s="2033"/>
      <c r="BP82" s="2033"/>
      <c r="BQ82" s="2034"/>
      <c r="BR82" s="406" t="s">
        <v>1107</v>
      </c>
      <c r="BS82" s="401" t="s">
        <v>1107</v>
      </c>
      <c r="BT82" s="401" t="s">
        <v>1107</v>
      </c>
      <c r="BU82" s="402" t="s">
        <v>1107</v>
      </c>
      <c r="BV82" s="412" t="s">
        <v>1107</v>
      </c>
      <c r="BW82" s="401" t="s">
        <v>1107</v>
      </c>
      <c r="BX82" s="401" t="s">
        <v>1107</v>
      </c>
      <c r="BY82" s="410" t="s">
        <v>1107</v>
      </c>
      <c r="BZ82" s="407" t="s">
        <v>1107</v>
      </c>
      <c r="CA82" s="401" t="s">
        <v>1107</v>
      </c>
      <c r="CB82" s="401" t="s">
        <v>1107</v>
      </c>
      <c r="CC82" s="408" t="s">
        <v>1107</v>
      </c>
      <c r="CD82" s="981"/>
      <c r="CE82" s="414"/>
      <c r="CF82" s="399"/>
      <c r="CG82" s="399"/>
      <c r="CH82" s="399"/>
      <c r="CI82" s="399"/>
      <c r="CJ82" s="409"/>
      <c r="CK82" s="400" t="s">
        <v>1107</v>
      </c>
      <c r="CL82" s="403"/>
      <c r="CM82" s="406" t="s">
        <v>1107</v>
      </c>
      <c r="CN82" s="402"/>
      <c r="CO82" s="412" t="s">
        <v>1107</v>
      </c>
      <c r="CP82" s="401" t="s">
        <v>1107</v>
      </c>
      <c r="CQ82" s="401" t="s">
        <v>1107</v>
      </c>
      <c r="CR82" s="411" t="s">
        <v>1107</v>
      </c>
      <c r="CS82" s="412" t="s">
        <v>1107</v>
      </c>
      <c r="CT82" s="401" t="s">
        <v>1107</v>
      </c>
      <c r="CU82" s="401" t="s">
        <v>1107</v>
      </c>
      <c r="CV82" s="411" t="s">
        <v>1107</v>
      </c>
      <c r="CW82" s="412" t="s">
        <v>1107</v>
      </c>
      <c r="CX82" s="401" t="s">
        <v>1107</v>
      </c>
      <c r="CY82" s="401" t="s">
        <v>1107</v>
      </c>
      <c r="CZ82" s="408" t="s">
        <v>1107</v>
      </c>
      <c r="DA82" s="406" t="s">
        <v>1107</v>
      </c>
      <c r="DB82" s="402"/>
      <c r="DC82" s="412" t="s">
        <v>1107</v>
      </c>
      <c r="DD82" s="401" t="s">
        <v>1107</v>
      </c>
      <c r="DE82" s="401" t="s">
        <v>1107</v>
      </c>
      <c r="DF82" s="411" t="s">
        <v>1107</v>
      </c>
      <c r="DG82" s="412" t="s">
        <v>1107</v>
      </c>
      <c r="DH82" s="401" t="s">
        <v>1107</v>
      </c>
      <c r="DI82" s="401" t="s">
        <v>1107</v>
      </c>
      <c r="DJ82" s="411" t="s">
        <v>1107</v>
      </c>
      <c r="DK82" s="412" t="s">
        <v>1107</v>
      </c>
      <c r="DL82" s="401" t="s">
        <v>1107</v>
      </c>
      <c r="DM82" s="401" t="s">
        <v>1107</v>
      </c>
      <c r="DN82" s="411" t="s">
        <v>1107</v>
      </c>
      <c r="DO82" s="412" t="s">
        <v>1107</v>
      </c>
      <c r="DP82" s="401" t="s">
        <v>1107</v>
      </c>
      <c r="DQ82" s="401" t="s">
        <v>1107</v>
      </c>
      <c r="DR82" s="408" t="s">
        <v>1107</v>
      </c>
      <c r="DS82" s="406" t="s">
        <v>1107</v>
      </c>
      <c r="DT82" s="402"/>
      <c r="DU82" s="412" t="s">
        <v>1107</v>
      </c>
      <c r="DV82" s="401" t="s">
        <v>1107</v>
      </c>
      <c r="DW82" s="401" t="s">
        <v>1107</v>
      </c>
      <c r="DX82" s="411" t="s">
        <v>1107</v>
      </c>
      <c r="DY82" s="412" t="s">
        <v>1107</v>
      </c>
      <c r="DZ82" s="401" t="s">
        <v>1107</v>
      </c>
      <c r="EA82" s="401" t="s">
        <v>1107</v>
      </c>
      <c r="EB82" s="411" t="s">
        <v>1107</v>
      </c>
      <c r="EC82" s="412" t="s">
        <v>1107</v>
      </c>
      <c r="ED82" s="401" t="s">
        <v>1107</v>
      </c>
      <c r="EE82" s="401" t="s">
        <v>1107</v>
      </c>
      <c r="EF82" s="411" t="s">
        <v>1107</v>
      </c>
      <c r="EG82" s="412" t="s">
        <v>1107</v>
      </c>
      <c r="EH82" s="401" t="s">
        <v>1107</v>
      </c>
      <c r="EI82" s="401" t="s">
        <v>1107</v>
      </c>
      <c r="EJ82" s="408" t="s">
        <v>1107</v>
      </c>
      <c r="EK82" s="400"/>
      <c r="EL82" s="401"/>
      <c r="EM82" s="401"/>
      <c r="EN82" s="401"/>
      <c r="EO82" s="401"/>
      <c r="EP82" s="401"/>
      <c r="EQ82" s="401"/>
      <c r="ER82" s="401"/>
      <c r="ES82" s="400"/>
      <c r="ET82" s="401"/>
      <c r="EU82" s="401"/>
      <c r="EV82" s="402"/>
      <c r="EW82" s="401"/>
      <c r="EX82" s="401"/>
      <c r="EY82" s="401"/>
      <c r="EZ82" s="401"/>
      <c r="FA82" s="400"/>
      <c r="FB82" s="400"/>
      <c r="FC82" s="401"/>
      <c r="FD82" s="401"/>
      <c r="FE82" s="403"/>
      <c r="FF82" s="254"/>
      <c r="FG82" s="404"/>
      <c r="FH82" s="404"/>
      <c r="FI82" s="404"/>
      <c r="FJ82" s="404"/>
      <c r="FK82" s="404"/>
      <c r="FL82" s="1057"/>
      <c r="FM82" s="669"/>
      <c r="FN82" s="1057"/>
      <c r="FO82" s="669"/>
      <c r="FP82" s="1057"/>
      <c r="FQ82" s="669"/>
      <c r="FR82" s="404"/>
      <c r="FS82" s="404"/>
      <c r="FT82" s="404"/>
      <c r="FU82" s="404"/>
      <c r="FV82" s="404"/>
    </row>
    <row r="83" spans="1:178" ht="15" customHeight="1">
      <c r="A83" s="405">
        <f t="shared" si="1"/>
        <v>56</v>
      </c>
      <c r="B83" s="2048"/>
      <c r="C83" s="2048"/>
      <c r="D83" s="2032"/>
      <c r="E83" s="2032"/>
      <c r="F83" s="2032"/>
      <c r="G83" s="2032"/>
      <c r="H83" s="2049"/>
      <c r="I83" s="2050"/>
      <c r="J83" s="2032"/>
      <c r="K83" s="406" t="s">
        <v>1107</v>
      </c>
      <c r="L83" s="2032"/>
      <c r="M83" s="2032"/>
      <c r="N83" s="2032"/>
      <c r="O83" s="400" t="s">
        <v>1107</v>
      </c>
      <c r="P83" s="412" t="s">
        <v>1107</v>
      </c>
      <c r="Q83" s="401" t="s">
        <v>1107</v>
      </c>
      <c r="R83" s="401" t="s">
        <v>1107</v>
      </c>
      <c r="S83" s="401" t="s">
        <v>1107</v>
      </c>
      <c r="T83" s="410" t="s">
        <v>1107</v>
      </c>
      <c r="U83" s="412" t="s">
        <v>1107</v>
      </c>
      <c r="V83" s="401" t="s">
        <v>1107</v>
      </c>
      <c r="W83" s="410" t="s">
        <v>1107</v>
      </c>
      <c r="X83" s="2050"/>
      <c r="Y83" s="2051"/>
      <c r="Z83" s="407" t="s">
        <v>1107</v>
      </c>
      <c r="AA83" s="401" t="s">
        <v>1107</v>
      </c>
      <c r="AB83" s="401" t="s">
        <v>1107</v>
      </c>
      <c r="AC83" s="401" t="s">
        <v>1107</v>
      </c>
      <c r="AD83" s="2032"/>
      <c r="AE83" s="2032"/>
      <c r="AF83" s="2032"/>
      <c r="AG83" s="407" t="s">
        <v>1107</v>
      </c>
      <c r="AH83" s="2045"/>
      <c r="AI83" s="2046"/>
      <c r="AJ83" s="2047"/>
      <c r="AK83" s="406" t="s">
        <v>1107</v>
      </c>
      <c r="AL83" s="403"/>
      <c r="AM83" s="406" t="s">
        <v>1107</v>
      </c>
      <c r="AN83" s="403"/>
      <c r="AO83" s="984"/>
      <c r="AP83" s="401" t="s">
        <v>1107</v>
      </c>
      <c r="AQ83" s="401" t="s">
        <v>1107</v>
      </c>
      <c r="AR83" s="401" t="s">
        <v>1107</v>
      </c>
      <c r="AS83" s="401" t="s">
        <v>1107</v>
      </c>
      <c r="AT83" s="402"/>
      <c r="AU83" s="412" t="s">
        <v>1107</v>
      </c>
      <c r="AV83" s="401" t="s">
        <v>1107</v>
      </c>
      <c r="AW83" s="402" t="s">
        <v>1107</v>
      </c>
      <c r="AX83" s="406"/>
      <c r="AY83" s="401"/>
      <c r="AZ83" s="1032"/>
      <c r="BA83" s="1034"/>
      <c r="BB83" s="406"/>
      <c r="BC83" s="401"/>
      <c r="BD83" s="403"/>
      <c r="BE83" s="401" t="s">
        <v>1107</v>
      </c>
      <c r="BF83" s="401" t="s">
        <v>1107</v>
      </c>
      <c r="BG83" s="410" t="s">
        <v>1107</v>
      </c>
      <c r="BH83" s="407"/>
      <c r="BI83" s="403"/>
      <c r="BJ83" s="406" t="s">
        <v>1107</v>
      </c>
      <c r="BK83" s="401" t="s">
        <v>1107</v>
      </c>
      <c r="BL83" s="2032"/>
      <c r="BM83" s="2033"/>
      <c r="BN83" s="2033"/>
      <c r="BO83" s="2033"/>
      <c r="BP83" s="2033"/>
      <c r="BQ83" s="2034"/>
      <c r="BR83" s="406" t="s">
        <v>1107</v>
      </c>
      <c r="BS83" s="401" t="s">
        <v>1107</v>
      </c>
      <c r="BT83" s="401" t="s">
        <v>1107</v>
      </c>
      <c r="BU83" s="402" t="s">
        <v>1107</v>
      </c>
      <c r="BV83" s="412" t="s">
        <v>1107</v>
      </c>
      <c r="BW83" s="401" t="s">
        <v>1107</v>
      </c>
      <c r="BX83" s="401" t="s">
        <v>1107</v>
      </c>
      <c r="BY83" s="410" t="s">
        <v>1107</v>
      </c>
      <c r="BZ83" s="407" t="s">
        <v>1107</v>
      </c>
      <c r="CA83" s="401" t="s">
        <v>1107</v>
      </c>
      <c r="CB83" s="401" t="s">
        <v>1107</v>
      </c>
      <c r="CC83" s="408" t="s">
        <v>1107</v>
      </c>
      <c r="CD83" s="981"/>
      <c r="CE83" s="414"/>
      <c r="CF83" s="399"/>
      <c r="CG83" s="399"/>
      <c r="CH83" s="399"/>
      <c r="CI83" s="399"/>
      <c r="CJ83" s="409"/>
      <c r="CK83" s="400" t="s">
        <v>1107</v>
      </c>
      <c r="CL83" s="403"/>
      <c r="CM83" s="406" t="s">
        <v>1107</v>
      </c>
      <c r="CN83" s="402"/>
      <c r="CO83" s="412" t="s">
        <v>1107</v>
      </c>
      <c r="CP83" s="401" t="s">
        <v>1107</v>
      </c>
      <c r="CQ83" s="401" t="s">
        <v>1107</v>
      </c>
      <c r="CR83" s="411" t="s">
        <v>1107</v>
      </c>
      <c r="CS83" s="412" t="s">
        <v>1107</v>
      </c>
      <c r="CT83" s="401" t="s">
        <v>1107</v>
      </c>
      <c r="CU83" s="401" t="s">
        <v>1107</v>
      </c>
      <c r="CV83" s="411" t="s">
        <v>1107</v>
      </c>
      <c r="CW83" s="412" t="s">
        <v>1107</v>
      </c>
      <c r="CX83" s="401" t="s">
        <v>1107</v>
      </c>
      <c r="CY83" s="401" t="s">
        <v>1107</v>
      </c>
      <c r="CZ83" s="408" t="s">
        <v>1107</v>
      </c>
      <c r="DA83" s="406" t="s">
        <v>1107</v>
      </c>
      <c r="DB83" s="402"/>
      <c r="DC83" s="412" t="s">
        <v>1107</v>
      </c>
      <c r="DD83" s="401" t="s">
        <v>1107</v>
      </c>
      <c r="DE83" s="401" t="s">
        <v>1107</v>
      </c>
      <c r="DF83" s="411" t="s">
        <v>1107</v>
      </c>
      <c r="DG83" s="412" t="s">
        <v>1107</v>
      </c>
      <c r="DH83" s="401" t="s">
        <v>1107</v>
      </c>
      <c r="DI83" s="401" t="s">
        <v>1107</v>
      </c>
      <c r="DJ83" s="411" t="s">
        <v>1107</v>
      </c>
      <c r="DK83" s="412" t="s">
        <v>1107</v>
      </c>
      <c r="DL83" s="401" t="s">
        <v>1107</v>
      </c>
      <c r="DM83" s="401" t="s">
        <v>1107</v>
      </c>
      <c r="DN83" s="411" t="s">
        <v>1107</v>
      </c>
      <c r="DO83" s="412" t="s">
        <v>1107</v>
      </c>
      <c r="DP83" s="401" t="s">
        <v>1107</v>
      </c>
      <c r="DQ83" s="401" t="s">
        <v>1107</v>
      </c>
      <c r="DR83" s="408" t="s">
        <v>1107</v>
      </c>
      <c r="DS83" s="406" t="s">
        <v>1107</v>
      </c>
      <c r="DT83" s="402"/>
      <c r="DU83" s="412" t="s">
        <v>1107</v>
      </c>
      <c r="DV83" s="401" t="s">
        <v>1107</v>
      </c>
      <c r="DW83" s="401" t="s">
        <v>1107</v>
      </c>
      <c r="DX83" s="411" t="s">
        <v>1107</v>
      </c>
      <c r="DY83" s="412" t="s">
        <v>1107</v>
      </c>
      <c r="DZ83" s="401" t="s">
        <v>1107</v>
      </c>
      <c r="EA83" s="401" t="s">
        <v>1107</v>
      </c>
      <c r="EB83" s="411" t="s">
        <v>1107</v>
      </c>
      <c r="EC83" s="412" t="s">
        <v>1107</v>
      </c>
      <c r="ED83" s="401" t="s">
        <v>1107</v>
      </c>
      <c r="EE83" s="401" t="s">
        <v>1107</v>
      </c>
      <c r="EF83" s="411" t="s">
        <v>1107</v>
      </c>
      <c r="EG83" s="412" t="s">
        <v>1107</v>
      </c>
      <c r="EH83" s="401" t="s">
        <v>1107</v>
      </c>
      <c r="EI83" s="401" t="s">
        <v>1107</v>
      </c>
      <c r="EJ83" s="408" t="s">
        <v>1107</v>
      </c>
      <c r="EK83" s="400"/>
      <c r="EL83" s="401"/>
      <c r="EM83" s="401"/>
      <c r="EN83" s="401"/>
      <c r="EO83" s="401"/>
      <c r="EP83" s="401"/>
      <c r="EQ83" s="401"/>
      <c r="ER83" s="401"/>
      <c r="ES83" s="400"/>
      <c r="ET83" s="401"/>
      <c r="EU83" s="401"/>
      <c r="EV83" s="402"/>
      <c r="EW83" s="401"/>
      <c r="EX83" s="401"/>
      <c r="EY83" s="401"/>
      <c r="EZ83" s="401"/>
      <c r="FA83" s="400"/>
      <c r="FB83" s="400"/>
      <c r="FC83" s="401"/>
      <c r="FD83" s="401"/>
      <c r="FE83" s="403"/>
      <c r="FF83" s="254"/>
      <c r="FG83" s="404"/>
      <c r="FH83" s="404"/>
      <c r="FI83" s="404"/>
      <c r="FJ83" s="404"/>
      <c r="FK83" s="404"/>
      <c r="FL83" s="1057"/>
      <c r="FM83" s="669"/>
      <c r="FN83" s="1057"/>
      <c r="FO83" s="669"/>
      <c r="FP83" s="1057"/>
      <c r="FQ83" s="669"/>
      <c r="FR83" s="404"/>
      <c r="FS83" s="404"/>
      <c r="FT83" s="404"/>
      <c r="FU83" s="404"/>
      <c r="FV83" s="404"/>
    </row>
    <row r="84" spans="1:178" ht="15" customHeight="1">
      <c r="A84" s="405">
        <f t="shared" si="1"/>
        <v>57</v>
      </c>
      <c r="B84" s="2048"/>
      <c r="C84" s="2048"/>
      <c r="D84" s="2032"/>
      <c r="E84" s="2032"/>
      <c r="F84" s="2032"/>
      <c r="G84" s="2032"/>
      <c r="H84" s="2049"/>
      <c r="I84" s="2050"/>
      <c r="J84" s="2032"/>
      <c r="K84" s="406" t="s">
        <v>1107</v>
      </c>
      <c r="L84" s="2032"/>
      <c r="M84" s="2032"/>
      <c r="N84" s="2032"/>
      <c r="O84" s="400" t="s">
        <v>1107</v>
      </c>
      <c r="P84" s="412" t="s">
        <v>1107</v>
      </c>
      <c r="Q84" s="401" t="s">
        <v>1107</v>
      </c>
      <c r="R84" s="401" t="s">
        <v>1107</v>
      </c>
      <c r="S84" s="401" t="s">
        <v>1107</v>
      </c>
      <c r="T84" s="410" t="s">
        <v>1107</v>
      </c>
      <c r="U84" s="412" t="s">
        <v>1107</v>
      </c>
      <c r="V84" s="401" t="s">
        <v>1107</v>
      </c>
      <c r="W84" s="410" t="s">
        <v>1107</v>
      </c>
      <c r="X84" s="2050"/>
      <c r="Y84" s="2051"/>
      <c r="Z84" s="407" t="s">
        <v>1107</v>
      </c>
      <c r="AA84" s="401" t="s">
        <v>1107</v>
      </c>
      <c r="AB84" s="401" t="s">
        <v>1107</v>
      </c>
      <c r="AC84" s="401" t="s">
        <v>1107</v>
      </c>
      <c r="AD84" s="2032"/>
      <c r="AE84" s="2032"/>
      <c r="AF84" s="2032"/>
      <c r="AG84" s="407" t="s">
        <v>1107</v>
      </c>
      <c r="AH84" s="2045"/>
      <c r="AI84" s="2046"/>
      <c r="AJ84" s="2047"/>
      <c r="AK84" s="406" t="s">
        <v>1107</v>
      </c>
      <c r="AL84" s="403"/>
      <c r="AM84" s="406" t="s">
        <v>1107</v>
      </c>
      <c r="AN84" s="403"/>
      <c r="AO84" s="984"/>
      <c r="AP84" s="401" t="s">
        <v>1107</v>
      </c>
      <c r="AQ84" s="401" t="s">
        <v>1107</v>
      </c>
      <c r="AR84" s="401" t="s">
        <v>1107</v>
      </c>
      <c r="AS84" s="401" t="s">
        <v>1107</v>
      </c>
      <c r="AT84" s="402"/>
      <c r="AU84" s="412" t="s">
        <v>1107</v>
      </c>
      <c r="AV84" s="401" t="s">
        <v>1107</v>
      </c>
      <c r="AW84" s="402" t="s">
        <v>1107</v>
      </c>
      <c r="AX84" s="406"/>
      <c r="AY84" s="401"/>
      <c r="AZ84" s="1032"/>
      <c r="BA84" s="1034"/>
      <c r="BB84" s="406"/>
      <c r="BC84" s="401"/>
      <c r="BD84" s="403"/>
      <c r="BE84" s="401" t="s">
        <v>1107</v>
      </c>
      <c r="BF84" s="401" t="s">
        <v>1107</v>
      </c>
      <c r="BG84" s="410" t="s">
        <v>1107</v>
      </c>
      <c r="BH84" s="407"/>
      <c r="BI84" s="403"/>
      <c r="BJ84" s="406" t="s">
        <v>1107</v>
      </c>
      <c r="BK84" s="401" t="s">
        <v>1107</v>
      </c>
      <c r="BL84" s="2032"/>
      <c r="BM84" s="2033"/>
      <c r="BN84" s="2033"/>
      <c r="BO84" s="2033"/>
      <c r="BP84" s="2033"/>
      <c r="BQ84" s="2034"/>
      <c r="BR84" s="406" t="s">
        <v>1107</v>
      </c>
      <c r="BS84" s="401" t="s">
        <v>1107</v>
      </c>
      <c r="BT84" s="401" t="s">
        <v>1107</v>
      </c>
      <c r="BU84" s="402" t="s">
        <v>1107</v>
      </c>
      <c r="BV84" s="412" t="s">
        <v>1107</v>
      </c>
      <c r="BW84" s="401" t="s">
        <v>1107</v>
      </c>
      <c r="BX84" s="401" t="s">
        <v>1107</v>
      </c>
      <c r="BY84" s="410" t="s">
        <v>1107</v>
      </c>
      <c r="BZ84" s="407" t="s">
        <v>1107</v>
      </c>
      <c r="CA84" s="401" t="s">
        <v>1107</v>
      </c>
      <c r="CB84" s="401" t="s">
        <v>1107</v>
      </c>
      <c r="CC84" s="408" t="s">
        <v>1107</v>
      </c>
      <c r="CD84" s="981"/>
      <c r="CE84" s="414"/>
      <c r="CF84" s="399"/>
      <c r="CG84" s="399"/>
      <c r="CH84" s="399"/>
      <c r="CI84" s="399"/>
      <c r="CJ84" s="409"/>
      <c r="CK84" s="400" t="s">
        <v>1107</v>
      </c>
      <c r="CL84" s="403"/>
      <c r="CM84" s="406" t="s">
        <v>1107</v>
      </c>
      <c r="CN84" s="402"/>
      <c r="CO84" s="412" t="s">
        <v>1107</v>
      </c>
      <c r="CP84" s="401" t="s">
        <v>1107</v>
      </c>
      <c r="CQ84" s="401" t="s">
        <v>1107</v>
      </c>
      <c r="CR84" s="411" t="s">
        <v>1107</v>
      </c>
      <c r="CS84" s="412" t="s">
        <v>1107</v>
      </c>
      <c r="CT84" s="401" t="s">
        <v>1107</v>
      </c>
      <c r="CU84" s="401" t="s">
        <v>1107</v>
      </c>
      <c r="CV84" s="411" t="s">
        <v>1107</v>
      </c>
      <c r="CW84" s="412" t="s">
        <v>1107</v>
      </c>
      <c r="CX84" s="401" t="s">
        <v>1107</v>
      </c>
      <c r="CY84" s="401" t="s">
        <v>1107</v>
      </c>
      <c r="CZ84" s="408" t="s">
        <v>1107</v>
      </c>
      <c r="DA84" s="406" t="s">
        <v>1107</v>
      </c>
      <c r="DB84" s="402"/>
      <c r="DC84" s="412" t="s">
        <v>1107</v>
      </c>
      <c r="DD84" s="401" t="s">
        <v>1107</v>
      </c>
      <c r="DE84" s="401" t="s">
        <v>1107</v>
      </c>
      <c r="DF84" s="411" t="s">
        <v>1107</v>
      </c>
      <c r="DG84" s="412" t="s">
        <v>1107</v>
      </c>
      <c r="DH84" s="401" t="s">
        <v>1107</v>
      </c>
      <c r="DI84" s="401" t="s">
        <v>1107</v>
      </c>
      <c r="DJ84" s="411" t="s">
        <v>1107</v>
      </c>
      <c r="DK84" s="412" t="s">
        <v>1107</v>
      </c>
      <c r="DL84" s="401" t="s">
        <v>1107</v>
      </c>
      <c r="DM84" s="401" t="s">
        <v>1107</v>
      </c>
      <c r="DN84" s="411" t="s">
        <v>1107</v>
      </c>
      <c r="DO84" s="412" t="s">
        <v>1107</v>
      </c>
      <c r="DP84" s="401" t="s">
        <v>1107</v>
      </c>
      <c r="DQ84" s="401" t="s">
        <v>1107</v>
      </c>
      <c r="DR84" s="408" t="s">
        <v>1107</v>
      </c>
      <c r="DS84" s="406" t="s">
        <v>1107</v>
      </c>
      <c r="DT84" s="402"/>
      <c r="DU84" s="412" t="s">
        <v>1107</v>
      </c>
      <c r="DV84" s="401" t="s">
        <v>1107</v>
      </c>
      <c r="DW84" s="401" t="s">
        <v>1107</v>
      </c>
      <c r="DX84" s="411" t="s">
        <v>1107</v>
      </c>
      <c r="DY84" s="412" t="s">
        <v>1107</v>
      </c>
      <c r="DZ84" s="401" t="s">
        <v>1107</v>
      </c>
      <c r="EA84" s="401" t="s">
        <v>1107</v>
      </c>
      <c r="EB84" s="411" t="s">
        <v>1107</v>
      </c>
      <c r="EC84" s="412" t="s">
        <v>1107</v>
      </c>
      <c r="ED84" s="401" t="s">
        <v>1107</v>
      </c>
      <c r="EE84" s="401" t="s">
        <v>1107</v>
      </c>
      <c r="EF84" s="411" t="s">
        <v>1107</v>
      </c>
      <c r="EG84" s="412" t="s">
        <v>1107</v>
      </c>
      <c r="EH84" s="401" t="s">
        <v>1107</v>
      </c>
      <c r="EI84" s="401" t="s">
        <v>1107</v>
      </c>
      <c r="EJ84" s="408" t="s">
        <v>1107</v>
      </c>
      <c r="EK84" s="400"/>
      <c r="EL84" s="401"/>
      <c r="EM84" s="401"/>
      <c r="EN84" s="401"/>
      <c r="EO84" s="401"/>
      <c r="EP84" s="401"/>
      <c r="EQ84" s="401"/>
      <c r="ER84" s="401"/>
      <c r="ES84" s="400"/>
      <c r="ET84" s="401"/>
      <c r="EU84" s="401"/>
      <c r="EV84" s="402"/>
      <c r="EW84" s="401"/>
      <c r="EX84" s="401"/>
      <c r="EY84" s="401"/>
      <c r="EZ84" s="401"/>
      <c r="FA84" s="400"/>
      <c r="FB84" s="400"/>
      <c r="FC84" s="401"/>
      <c r="FD84" s="401"/>
      <c r="FE84" s="403"/>
      <c r="FF84" s="254"/>
      <c r="FG84" s="404"/>
      <c r="FH84" s="404"/>
      <c r="FI84" s="404"/>
      <c r="FJ84" s="404"/>
      <c r="FK84" s="404"/>
      <c r="FL84" s="1057"/>
      <c r="FM84" s="669"/>
      <c r="FN84" s="1057"/>
      <c r="FO84" s="669"/>
      <c r="FP84" s="1057"/>
      <c r="FQ84" s="669"/>
      <c r="FR84" s="404"/>
      <c r="FS84" s="404"/>
      <c r="FT84" s="404"/>
      <c r="FU84" s="404"/>
      <c r="FV84" s="404"/>
    </row>
    <row r="85" spans="1:178" ht="15" customHeight="1">
      <c r="A85" s="405">
        <f t="shared" si="1"/>
        <v>58</v>
      </c>
      <c r="B85" s="2048"/>
      <c r="C85" s="2048"/>
      <c r="D85" s="2032"/>
      <c r="E85" s="2032"/>
      <c r="F85" s="2032"/>
      <c r="G85" s="2032"/>
      <c r="H85" s="2049"/>
      <c r="I85" s="2050"/>
      <c r="J85" s="2032"/>
      <c r="K85" s="406" t="s">
        <v>1107</v>
      </c>
      <c r="L85" s="2032"/>
      <c r="M85" s="2032"/>
      <c r="N85" s="2032"/>
      <c r="O85" s="400" t="s">
        <v>1107</v>
      </c>
      <c r="P85" s="412" t="s">
        <v>1107</v>
      </c>
      <c r="Q85" s="401" t="s">
        <v>1107</v>
      </c>
      <c r="R85" s="401" t="s">
        <v>1107</v>
      </c>
      <c r="S85" s="401" t="s">
        <v>1107</v>
      </c>
      <c r="T85" s="410" t="s">
        <v>1107</v>
      </c>
      <c r="U85" s="412" t="s">
        <v>1107</v>
      </c>
      <c r="V85" s="401" t="s">
        <v>1107</v>
      </c>
      <c r="W85" s="410" t="s">
        <v>1107</v>
      </c>
      <c r="X85" s="2050"/>
      <c r="Y85" s="2051"/>
      <c r="Z85" s="407" t="s">
        <v>1107</v>
      </c>
      <c r="AA85" s="401" t="s">
        <v>1107</v>
      </c>
      <c r="AB85" s="401" t="s">
        <v>1107</v>
      </c>
      <c r="AC85" s="401" t="s">
        <v>1107</v>
      </c>
      <c r="AD85" s="2032"/>
      <c r="AE85" s="2032"/>
      <c r="AF85" s="2032"/>
      <c r="AG85" s="407" t="s">
        <v>1107</v>
      </c>
      <c r="AH85" s="2045"/>
      <c r="AI85" s="2046"/>
      <c r="AJ85" s="2047"/>
      <c r="AK85" s="406" t="s">
        <v>1107</v>
      </c>
      <c r="AL85" s="403"/>
      <c r="AM85" s="406" t="s">
        <v>1107</v>
      </c>
      <c r="AN85" s="403"/>
      <c r="AO85" s="984"/>
      <c r="AP85" s="401" t="s">
        <v>1107</v>
      </c>
      <c r="AQ85" s="401" t="s">
        <v>1107</v>
      </c>
      <c r="AR85" s="401" t="s">
        <v>1107</v>
      </c>
      <c r="AS85" s="401" t="s">
        <v>1107</v>
      </c>
      <c r="AT85" s="402"/>
      <c r="AU85" s="412" t="s">
        <v>1107</v>
      </c>
      <c r="AV85" s="401" t="s">
        <v>1107</v>
      </c>
      <c r="AW85" s="402" t="s">
        <v>1107</v>
      </c>
      <c r="AX85" s="406"/>
      <c r="AY85" s="401"/>
      <c r="AZ85" s="1032"/>
      <c r="BA85" s="1034"/>
      <c r="BB85" s="406"/>
      <c r="BC85" s="401"/>
      <c r="BD85" s="403"/>
      <c r="BE85" s="401" t="s">
        <v>1107</v>
      </c>
      <c r="BF85" s="401" t="s">
        <v>1107</v>
      </c>
      <c r="BG85" s="410" t="s">
        <v>1107</v>
      </c>
      <c r="BH85" s="407"/>
      <c r="BI85" s="403"/>
      <c r="BJ85" s="406" t="s">
        <v>1107</v>
      </c>
      <c r="BK85" s="401" t="s">
        <v>1107</v>
      </c>
      <c r="BL85" s="2032"/>
      <c r="BM85" s="2033"/>
      <c r="BN85" s="2033"/>
      <c r="BO85" s="2033"/>
      <c r="BP85" s="2033"/>
      <c r="BQ85" s="2034"/>
      <c r="BR85" s="406" t="s">
        <v>1107</v>
      </c>
      <c r="BS85" s="401" t="s">
        <v>1107</v>
      </c>
      <c r="BT85" s="401" t="s">
        <v>1107</v>
      </c>
      <c r="BU85" s="402" t="s">
        <v>1107</v>
      </c>
      <c r="BV85" s="412" t="s">
        <v>1107</v>
      </c>
      <c r="BW85" s="401" t="s">
        <v>1107</v>
      </c>
      <c r="BX85" s="401" t="s">
        <v>1107</v>
      </c>
      <c r="BY85" s="410" t="s">
        <v>1107</v>
      </c>
      <c r="BZ85" s="407" t="s">
        <v>1107</v>
      </c>
      <c r="CA85" s="401" t="s">
        <v>1107</v>
      </c>
      <c r="CB85" s="401" t="s">
        <v>1107</v>
      </c>
      <c r="CC85" s="408" t="s">
        <v>1107</v>
      </c>
      <c r="CD85" s="981"/>
      <c r="CE85" s="414"/>
      <c r="CF85" s="399"/>
      <c r="CG85" s="399"/>
      <c r="CH85" s="399"/>
      <c r="CI85" s="399"/>
      <c r="CJ85" s="409"/>
      <c r="CK85" s="400" t="s">
        <v>1107</v>
      </c>
      <c r="CL85" s="403"/>
      <c r="CM85" s="406" t="s">
        <v>1107</v>
      </c>
      <c r="CN85" s="402"/>
      <c r="CO85" s="412" t="s">
        <v>1107</v>
      </c>
      <c r="CP85" s="401" t="s">
        <v>1107</v>
      </c>
      <c r="CQ85" s="401" t="s">
        <v>1107</v>
      </c>
      <c r="CR85" s="411" t="s">
        <v>1107</v>
      </c>
      <c r="CS85" s="412" t="s">
        <v>1107</v>
      </c>
      <c r="CT85" s="401" t="s">
        <v>1107</v>
      </c>
      <c r="CU85" s="401" t="s">
        <v>1107</v>
      </c>
      <c r="CV85" s="411" t="s">
        <v>1107</v>
      </c>
      <c r="CW85" s="412" t="s">
        <v>1107</v>
      </c>
      <c r="CX85" s="401" t="s">
        <v>1107</v>
      </c>
      <c r="CY85" s="401" t="s">
        <v>1107</v>
      </c>
      <c r="CZ85" s="408" t="s">
        <v>1107</v>
      </c>
      <c r="DA85" s="406" t="s">
        <v>1107</v>
      </c>
      <c r="DB85" s="402"/>
      <c r="DC85" s="412" t="s">
        <v>1107</v>
      </c>
      <c r="DD85" s="401" t="s">
        <v>1107</v>
      </c>
      <c r="DE85" s="401" t="s">
        <v>1107</v>
      </c>
      <c r="DF85" s="411" t="s">
        <v>1107</v>
      </c>
      <c r="DG85" s="412" t="s">
        <v>1107</v>
      </c>
      <c r="DH85" s="401" t="s">
        <v>1107</v>
      </c>
      <c r="DI85" s="401" t="s">
        <v>1107</v>
      </c>
      <c r="DJ85" s="411" t="s">
        <v>1107</v>
      </c>
      <c r="DK85" s="412" t="s">
        <v>1107</v>
      </c>
      <c r="DL85" s="401" t="s">
        <v>1107</v>
      </c>
      <c r="DM85" s="401" t="s">
        <v>1107</v>
      </c>
      <c r="DN85" s="411" t="s">
        <v>1107</v>
      </c>
      <c r="DO85" s="412" t="s">
        <v>1107</v>
      </c>
      <c r="DP85" s="401" t="s">
        <v>1107</v>
      </c>
      <c r="DQ85" s="401" t="s">
        <v>1107</v>
      </c>
      <c r="DR85" s="408" t="s">
        <v>1107</v>
      </c>
      <c r="DS85" s="406" t="s">
        <v>1107</v>
      </c>
      <c r="DT85" s="402"/>
      <c r="DU85" s="412" t="s">
        <v>1107</v>
      </c>
      <c r="DV85" s="401" t="s">
        <v>1107</v>
      </c>
      <c r="DW85" s="401" t="s">
        <v>1107</v>
      </c>
      <c r="DX85" s="411" t="s">
        <v>1107</v>
      </c>
      <c r="DY85" s="412" t="s">
        <v>1107</v>
      </c>
      <c r="DZ85" s="401" t="s">
        <v>1107</v>
      </c>
      <c r="EA85" s="401" t="s">
        <v>1107</v>
      </c>
      <c r="EB85" s="411" t="s">
        <v>1107</v>
      </c>
      <c r="EC85" s="412" t="s">
        <v>1107</v>
      </c>
      <c r="ED85" s="401" t="s">
        <v>1107</v>
      </c>
      <c r="EE85" s="401" t="s">
        <v>1107</v>
      </c>
      <c r="EF85" s="411" t="s">
        <v>1107</v>
      </c>
      <c r="EG85" s="412" t="s">
        <v>1107</v>
      </c>
      <c r="EH85" s="401" t="s">
        <v>1107</v>
      </c>
      <c r="EI85" s="401" t="s">
        <v>1107</v>
      </c>
      <c r="EJ85" s="408" t="s">
        <v>1107</v>
      </c>
      <c r="EK85" s="400"/>
      <c r="EL85" s="401"/>
      <c r="EM85" s="401"/>
      <c r="EN85" s="401"/>
      <c r="EO85" s="401"/>
      <c r="EP85" s="401"/>
      <c r="EQ85" s="401"/>
      <c r="ER85" s="401"/>
      <c r="ES85" s="400"/>
      <c r="ET85" s="401"/>
      <c r="EU85" s="401"/>
      <c r="EV85" s="402"/>
      <c r="EW85" s="401"/>
      <c r="EX85" s="401"/>
      <c r="EY85" s="401"/>
      <c r="EZ85" s="401"/>
      <c r="FA85" s="400"/>
      <c r="FB85" s="400"/>
      <c r="FC85" s="401"/>
      <c r="FD85" s="401"/>
      <c r="FE85" s="403"/>
      <c r="FF85" s="254"/>
      <c r="FG85" s="404"/>
      <c r="FH85" s="404"/>
      <c r="FI85" s="404"/>
      <c r="FJ85" s="404"/>
      <c r="FK85" s="404"/>
      <c r="FL85" s="1057"/>
      <c r="FM85" s="669"/>
      <c r="FN85" s="1057"/>
      <c r="FO85" s="669"/>
      <c r="FP85" s="1057"/>
      <c r="FQ85" s="669"/>
      <c r="FR85" s="404"/>
      <c r="FS85" s="404"/>
      <c r="FT85" s="404"/>
      <c r="FU85" s="404"/>
      <c r="FV85" s="404"/>
    </row>
    <row r="86" spans="1:178" ht="15" customHeight="1">
      <c r="A86" s="405">
        <f t="shared" si="1"/>
        <v>59</v>
      </c>
      <c r="B86" s="2048"/>
      <c r="C86" s="2048"/>
      <c r="D86" s="2032"/>
      <c r="E86" s="2032"/>
      <c r="F86" s="2032"/>
      <c r="G86" s="2032"/>
      <c r="H86" s="2049"/>
      <c r="I86" s="2050"/>
      <c r="J86" s="2032"/>
      <c r="K86" s="406" t="s">
        <v>1107</v>
      </c>
      <c r="L86" s="2032"/>
      <c r="M86" s="2032"/>
      <c r="N86" s="2032"/>
      <c r="O86" s="400" t="s">
        <v>1107</v>
      </c>
      <c r="P86" s="412" t="s">
        <v>1107</v>
      </c>
      <c r="Q86" s="401" t="s">
        <v>1107</v>
      </c>
      <c r="R86" s="401" t="s">
        <v>1107</v>
      </c>
      <c r="S86" s="401" t="s">
        <v>1107</v>
      </c>
      <c r="T86" s="410" t="s">
        <v>1107</v>
      </c>
      <c r="U86" s="412" t="s">
        <v>1107</v>
      </c>
      <c r="V86" s="401" t="s">
        <v>1107</v>
      </c>
      <c r="W86" s="410" t="s">
        <v>1107</v>
      </c>
      <c r="X86" s="2050"/>
      <c r="Y86" s="2051"/>
      <c r="Z86" s="407" t="s">
        <v>1107</v>
      </c>
      <c r="AA86" s="401" t="s">
        <v>1107</v>
      </c>
      <c r="AB86" s="401" t="s">
        <v>1107</v>
      </c>
      <c r="AC86" s="401" t="s">
        <v>1107</v>
      </c>
      <c r="AD86" s="2032"/>
      <c r="AE86" s="2032"/>
      <c r="AF86" s="2032"/>
      <c r="AG86" s="407" t="s">
        <v>1107</v>
      </c>
      <c r="AH86" s="2045"/>
      <c r="AI86" s="2046"/>
      <c r="AJ86" s="2047"/>
      <c r="AK86" s="406" t="s">
        <v>1107</v>
      </c>
      <c r="AL86" s="403"/>
      <c r="AM86" s="406" t="s">
        <v>1107</v>
      </c>
      <c r="AN86" s="403"/>
      <c r="AO86" s="984"/>
      <c r="AP86" s="401" t="s">
        <v>1107</v>
      </c>
      <c r="AQ86" s="401" t="s">
        <v>1107</v>
      </c>
      <c r="AR86" s="401" t="s">
        <v>1107</v>
      </c>
      <c r="AS86" s="401" t="s">
        <v>1107</v>
      </c>
      <c r="AT86" s="402"/>
      <c r="AU86" s="412" t="s">
        <v>1107</v>
      </c>
      <c r="AV86" s="401" t="s">
        <v>1107</v>
      </c>
      <c r="AW86" s="402" t="s">
        <v>1107</v>
      </c>
      <c r="AX86" s="406"/>
      <c r="AY86" s="401"/>
      <c r="AZ86" s="1032"/>
      <c r="BA86" s="1034"/>
      <c r="BB86" s="406"/>
      <c r="BC86" s="401"/>
      <c r="BD86" s="403"/>
      <c r="BE86" s="401" t="s">
        <v>1107</v>
      </c>
      <c r="BF86" s="401" t="s">
        <v>1107</v>
      </c>
      <c r="BG86" s="410" t="s">
        <v>1107</v>
      </c>
      <c r="BH86" s="407"/>
      <c r="BI86" s="403"/>
      <c r="BJ86" s="406" t="s">
        <v>1107</v>
      </c>
      <c r="BK86" s="401" t="s">
        <v>1107</v>
      </c>
      <c r="BL86" s="2032"/>
      <c r="BM86" s="2033"/>
      <c r="BN86" s="2033"/>
      <c r="BO86" s="2033"/>
      <c r="BP86" s="2033"/>
      <c r="BQ86" s="2034"/>
      <c r="BR86" s="406" t="s">
        <v>1107</v>
      </c>
      <c r="BS86" s="401" t="s">
        <v>1107</v>
      </c>
      <c r="BT86" s="401" t="s">
        <v>1107</v>
      </c>
      <c r="BU86" s="402" t="s">
        <v>1107</v>
      </c>
      <c r="BV86" s="412" t="s">
        <v>1107</v>
      </c>
      <c r="BW86" s="401" t="s">
        <v>1107</v>
      </c>
      <c r="BX86" s="401" t="s">
        <v>1107</v>
      </c>
      <c r="BY86" s="410" t="s">
        <v>1107</v>
      </c>
      <c r="BZ86" s="407" t="s">
        <v>1107</v>
      </c>
      <c r="CA86" s="401" t="s">
        <v>1107</v>
      </c>
      <c r="CB86" s="401" t="s">
        <v>1107</v>
      </c>
      <c r="CC86" s="408" t="s">
        <v>1107</v>
      </c>
      <c r="CD86" s="981"/>
      <c r="CE86" s="414"/>
      <c r="CF86" s="399"/>
      <c r="CG86" s="399"/>
      <c r="CH86" s="399"/>
      <c r="CI86" s="399"/>
      <c r="CJ86" s="409"/>
      <c r="CK86" s="400" t="s">
        <v>1107</v>
      </c>
      <c r="CL86" s="403"/>
      <c r="CM86" s="406" t="s">
        <v>1107</v>
      </c>
      <c r="CN86" s="402"/>
      <c r="CO86" s="412" t="s">
        <v>1107</v>
      </c>
      <c r="CP86" s="401" t="s">
        <v>1107</v>
      </c>
      <c r="CQ86" s="401" t="s">
        <v>1107</v>
      </c>
      <c r="CR86" s="411" t="s">
        <v>1107</v>
      </c>
      <c r="CS86" s="412" t="s">
        <v>1107</v>
      </c>
      <c r="CT86" s="401" t="s">
        <v>1107</v>
      </c>
      <c r="CU86" s="401" t="s">
        <v>1107</v>
      </c>
      <c r="CV86" s="411" t="s">
        <v>1107</v>
      </c>
      <c r="CW86" s="412" t="s">
        <v>1107</v>
      </c>
      <c r="CX86" s="401" t="s">
        <v>1107</v>
      </c>
      <c r="CY86" s="401" t="s">
        <v>1107</v>
      </c>
      <c r="CZ86" s="408" t="s">
        <v>1107</v>
      </c>
      <c r="DA86" s="406" t="s">
        <v>1107</v>
      </c>
      <c r="DB86" s="402"/>
      <c r="DC86" s="412" t="s">
        <v>1107</v>
      </c>
      <c r="DD86" s="401" t="s">
        <v>1107</v>
      </c>
      <c r="DE86" s="401" t="s">
        <v>1107</v>
      </c>
      <c r="DF86" s="411" t="s">
        <v>1107</v>
      </c>
      <c r="DG86" s="412" t="s">
        <v>1107</v>
      </c>
      <c r="DH86" s="401" t="s">
        <v>1107</v>
      </c>
      <c r="DI86" s="401" t="s">
        <v>1107</v>
      </c>
      <c r="DJ86" s="411" t="s">
        <v>1107</v>
      </c>
      <c r="DK86" s="412" t="s">
        <v>1107</v>
      </c>
      <c r="DL86" s="401" t="s">
        <v>1107</v>
      </c>
      <c r="DM86" s="401" t="s">
        <v>1107</v>
      </c>
      <c r="DN86" s="411" t="s">
        <v>1107</v>
      </c>
      <c r="DO86" s="412" t="s">
        <v>1107</v>
      </c>
      <c r="DP86" s="401" t="s">
        <v>1107</v>
      </c>
      <c r="DQ86" s="401" t="s">
        <v>1107</v>
      </c>
      <c r="DR86" s="408" t="s">
        <v>1107</v>
      </c>
      <c r="DS86" s="406" t="s">
        <v>1107</v>
      </c>
      <c r="DT86" s="402"/>
      <c r="DU86" s="412" t="s">
        <v>1107</v>
      </c>
      <c r="DV86" s="401" t="s">
        <v>1107</v>
      </c>
      <c r="DW86" s="401" t="s">
        <v>1107</v>
      </c>
      <c r="DX86" s="411" t="s">
        <v>1107</v>
      </c>
      <c r="DY86" s="412" t="s">
        <v>1107</v>
      </c>
      <c r="DZ86" s="401" t="s">
        <v>1107</v>
      </c>
      <c r="EA86" s="401" t="s">
        <v>1107</v>
      </c>
      <c r="EB86" s="411" t="s">
        <v>1107</v>
      </c>
      <c r="EC86" s="412" t="s">
        <v>1107</v>
      </c>
      <c r="ED86" s="401" t="s">
        <v>1107</v>
      </c>
      <c r="EE86" s="401" t="s">
        <v>1107</v>
      </c>
      <c r="EF86" s="411" t="s">
        <v>1107</v>
      </c>
      <c r="EG86" s="412" t="s">
        <v>1107</v>
      </c>
      <c r="EH86" s="401" t="s">
        <v>1107</v>
      </c>
      <c r="EI86" s="401" t="s">
        <v>1107</v>
      </c>
      <c r="EJ86" s="408" t="s">
        <v>1107</v>
      </c>
      <c r="EK86" s="400"/>
      <c r="EL86" s="401"/>
      <c r="EM86" s="401"/>
      <c r="EN86" s="401"/>
      <c r="EO86" s="401"/>
      <c r="EP86" s="401"/>
      <c r="EQ86" s="401"/>
      <c r="ER86" s="401"/>
      <c r="ES86" s="400"/>
      <c r="ET86" s="401"/>
      <c r="EU86" s="401"/>
      <c r="EV86" s="402"/>
      <c r="EW86" s="401"/>
      <c r="EX86" s="401"/>
      <c r="EY86" s="401"/>
      <c r="EZ86" s="401"/>
      <c r="FA86" s="400"/>
      <c r="FB86" s="400"/>
      <c r="FC86" s="401"/>
      <c r="FD86" s="401"/>
      <c r="FE86" s="403"/>
      <c r="FF86" s="254"/>
      <c r="FG86" s="404"/>
      <c r="FH86" s="404"/>
      <c r="FI86" s="404"/>
      <c r="FJ86" s="404"/>
      <c r="FK86" s="404"/>
      <c r="FL86" s="1057"/>
      <c r="FM86" s="669"/>
      <c r="FN86" s="1057"/>
      <c r="FO86" s="669"/>
      <c r="FP86" s="1057"/>
      <c r="FQ86" s="669"/>
      <c r="FR86" s="404"/>
      <c r="FS86" s="404"/>
      <c r="FT86" s="404"/>
      <c r="FU86" s="404"/>
      <c r="FV86" s="404"/>
    </row>
    <row r="87" spans="1:178" ht="15" customHeight="1">
      <c r="A87" s="405">
        <f t="shared" si="1"/>
        <v>60</v>
      </c>
      <c r="B87" s="2048"/>
      <c r="C87" s="2048"/>
      <c r="D87" s="2032"/>
      <c r="E87" s="2032"/>
      <c r="F87" s="2032"/>
      <c r="G87" s="2032"/>
      <c r="H87" s="2049"/>
      <c r="I87" s="2050"/>
      <c r="J87" s="2032"/>
      <c r="K87" s="406" t="s">
        <v>1107</v>
      </c>
      <c r="L87" s="2032"/>
      <c r="M87" s="2032"/>
      <c r="N87" s="2032"/>
      <c r="O87" s="400" t="s">
        <v>1107</v>
      </c>
      <c r="P87" s="412" t="s">
        <v>1107</v>
      </c>
      <c r="Q87" s="401" t="s">
        <v>1107</v>
      </c>
      <c r="R87" s="401" t="s">
        <v>1107</v>
      </c>
      <c r="S87" s="401" t="s">
        <v>1107</v>
      </c>
      <c r="T87" s="410" t="s">
        <v>1107</v>
      </c>
      <c r="U87" s="412" t="s">
        <v>1107</v>
      </c>
      <c r="V87" s="401" t="s">
        <v>1107</v>
      </c>
      <c r="W87" s="410" t="s">
        <v>1107</v>
      </c>
      <c r="X87" s="2050"/>
      <c r="Y87" s="2051"/>
      <c r="Z87" s="407" t="s">
        <v>1107</v>
      </c>
      <c r="AA87" s="401" t="s">
        <v>1107</v>
      </c>
      <c r="AB87" s="401" t="s">
        <v>1107</v>
      </c>
      <c r="AC87" s="401" t="s">
        <v>1107</v>
      </c>
      <c r="AD87" s="2032"/>
      <c r="AE87" s="2032"/>
      <c r="AF87" s="2032"/>
      <c r="AG87" s="407" t="s">
        <v>1107</v>
      </c>
      <c r="AH87" s="2045"/>
      <c r="AI87" s="2046"/>
      <c r="AJ87" s="2047"/>
      <c r="AK87" s="406" t="s">
        <v>1107</v>
      </c>
      <c r="AL87" s="403"/>
      <c r="AM87" s="406" t="s">
        <v>1107</v>
      </c>
      <c r="AN87" s="403"/>
      <c r="AO87" s="984"/>
      <c r="AP87" s="401" t="s">
        <v>1107</v>
      </c>
      <c r="AQ87" s="401" t="s">
        <v>1107</v>
      </c>
      <c r="AR87" s="401" t="s">
        <v>1107</v>
      </c>
      <c r="AS87" s="401" t="s">
        <v>1107</v>
      </c>
      <c r="AT87" s="402"/>
      <c r="AU87" s="412" t="s">
        <v>1107</v>
      </c>
      <c r="AV87" s="401" t="s">
        <v>1107</v>
      </c>
      <c r="AW87" s="402" t="s">
        <v>1107</v>
      </c>
      <c r="AX87" s="406"/>
      <c r="AY87" s="401"/>
      <c r="AZ87" s="1032"/>
      <c r="BA87" s="1034"/>
      <c r="BB87" s="406"/>
      <c r="BC87" s="401"/>
      <c r="BD87" s="403"/>
      <c r="BE87" s="401" t="s">
        <v>1107</v>
      </c>
      <c r="BF87" s="401" t="s">
        <v>1107</v>
      </c>
      <c r="BG87" s="410" t="s">
        <v>1107</v>
      </c>
      <c r="BH87" s="407"/>
      <c r="BI87" s="403"/>
      <c r="BJ87" s="406" t="s">
        <v>1107</v>
      </c>
      <c r="BK87" s="401" t="s">
        <v>1107</v>
      </c>
      <c r="BL87" s="2032"/>
      <c r="BM87" s="2033"/>
      <c r="BN87" s="2033"/>
      <c r="BO87" s="2033"/>
      <c r="BP87" s="2033"/>
      <c r="BQ87" s="2034"/>
      <c r="BR87" s="406" t="s">
        <v>1107</v>
      </c>
      <c r="BS87" s="401" t="s">
        <v>1107</v>
      </c>
      <c r="BT87" s="401" t="s">
        <v>1107</v>
      </c>
      <c r="BU87" s="402" t="s">
        <v>1107</v>
      </c>
      <c r="BV87" s="412" t="s">
        <v>1107</v>
      </c>
      <c r="BW87" s="401" t="s">
        <v>1107</v>
      </c>
      <c r="BX87" s="401" t="s">
        <v>1107</v>
      </c>
      <c r="BY87" s="410" t="s">
        <v>1107</v>
      </c>
      <c r="BZ87" s="407" t="s">
        <v>1107</v>
      </c>
      <c r="CA87" s="401" t="s">
        <v>1107</v>
      </c>
      <c r="CB87" s="401" t="s">
        <v>1107</v>
      </c>
      <c r="CC87" s="408" t="s">
        <v>1107</v>
      </c>
      <c r="CD87" s="981"/>
      <c r="CE87" s="414"/>
      <c r="CF87" s="399"/>
      <c r="CG87" s="399"/>
      <c r="CH87" s="399"/>
      <c r="CI87" s="399"/>
      <c r="CJ87" s="409"/>
      <c r="CK87" s="400" t="s">
        <v>1107</v>
      </c>
      <c r="CL87" s="403"/>
      <c r="CM87" s="406" t="s">
        <v>1107</v>
      </c>
      <c r="CN87" s="402"/>
      <c r="CO87" s="412" t="s">
        <v>1107</v>
      </c>
      <c r="CP87" s="401" t="s">
        <v>1107</v>
      </c>
      <c r="CQ87" s="401" t="s">
        <v>1107</v>
      </c>
      <c r="CR87" s="411" t="s">
        <v>1107</v>
      </c>
      <c r="CS87" s="412" t="s">
        <v>1107</v>
      </c>
      <c r="CT87" s="401" t="s">
        <v>1107</v>
      </c>
      <c r="CU87" s="401" t="s">
        <v>1107</v>
      </c>
      <c r="CV87" s="411" t="s">
        <v>1107</v>
      </c>
      <c r="CW87" s="412" t="s">
        <v>1107</v>
      </c>
      <c r="CX87" s="401" t="s">
        <v>1107</v>
      </c>
      <c r="CY87" s="401" t="s">
        <v>1107</v>
      </c>
      <c r="CZ87" s="408" t="s">
        <v>1107</v>
      </c>
      <c r="DA87" s="406" t="s">
        <v>1107</v>
      </c>
      <c r="DB87" s="402"/>
      <c r="DC87" s="412" t="s">
        <v>1107</v>
      </c>
      <c r="DD87" s="401" t="s">
        <v>1107</v>
      </c>
      <c r="DE87" s="401" t="s">
        <v>1107</v>
      </c>
      <c r="DF87" s="411" t="s">
        <v>1107</v>
      </c>
      <c r="DG87" s="412" t="s">
        <v>1107</v>
      </c>
      <c r="DH87" s="401" t="s">
        <v>1107</v>
      </c>
      <c r="DI87" s="401" t="s">
        <v>1107</v>
      </c>
      <c r="DJ87" s="411" t="s">
        <v>1107</v>
      </c>
      <c r="DK87" s="412" t="s">
        <v>1107</v>
      </c>
      <c r="DL87" s="401" t="s">
        <v>1107</v>
      </c>
      <c r="DM87" s="401" t="s">
        <v>1107</v>
      </c>
      <c r="DN87" s="411" t="s">
        <v>1107</v>
      </c>
      <c r="DO87" s="412" t="s">
        <v>1107</v>
      </c>
      <c r="DP87" s="401" t="s">
        <v>1107</v>
      </c>
      <c r="DQ87" s="401" t="s">
        <v>1107</v>
      </c>
      <c r="DR87" s="408" t="s">
        <v>1107</v>
      </c>
      <c r="DS87" s="406" t="s">
        <v>1107</v>
      </c>
      <c r="DT87" s="402"/>
      <c r="DU87" s="412" t="s">
        <v>1107</v>
      </c>
      <c r="DV87" s="401" t="s">
        <v>1107</v>
      </c>
      <c r="DW87" s="401" t="s">
        <v>1107</v>
      </c>
      <c r="DX87" s="411" t="s">
        <v>1107</v>
      </c>
      <c r="DY87" s="412" t="s">
        <v>1107</v>
      </c>
      <c r="DZ87" s="401" t="s">
        <v>1107</v>
      </c>
      <c r="EA87" s="401" t="s">
        <v>1107</v>
      </c>
      <c r="EB87" s="411" t="s">
        <v>1107</v>
      </c>
      <c r="EC87" s="412" t="s">
        <v>1107</v>
      </c>
      <c r="ED87" s="401" t="s">
        <v>1107</v>
      </c>
      <c r="EE87" s="401" t="s">
        <v>1107</v>
      </c>
      <c r="EF87" s="411" t="s">
        <v>1107</v>
      </c>
      <c r="EG87" s="412" t="s">
        <v>1107</v>
      </c>
      <c r="EH87" s="401" t="s">
        <v>1107</v>
      </c>
      <c r="EI87" s="401" t="s">
        <v>1107</v>
      </c>
      <c r="EJ87" s="408" t="s">
        <v>1107</v>
      </c>
      <c r="EK87" s="400"/>
      <c r="EL87" s="401"/>
      <c r="EM87" s="401"/>
      <c r="EN87" s="401"/>
      <c r="EO87" s="401"/>
      <c r="EP87" s="401"/>
      <c r="EQ87" s="401"/>
      <c r="ER87" s="401"/>
      <c r="ES87" s="400"/>
      <c r="ET87" s="401"/>
      <c r="EU87" s="401"/>
      <c r="EV87" s="402"/>
      <c r="EW87" s="401"/>
      <c r="EX87" s="401"/>
      <c r="EY87" s="401"/>
      <c r="EZ87" s="401"/>
      <c r="FA87" s="400"/>
      <c r="FB87" s="400"/>
      <c r="FC87" s="401"/>
      <c r="FD87" s="401"/>
      <c r="FE87" s="403"/>
      <c r="FF87" s="254"/>
      <c r="FG87" s="404"/>
      <c r="FH87" s="404"/>
      <c r="FI87" s="404"/>
      <c r="FJ87" s="404"/>
      <c r="FK87" s="404"/>
      <c r="FL87" s="1057"/>
      <c r="FM87" s="669"/>
      <c r="FN87" s="1057"/>
      <c r="FO87" s="669"/>
      <c r="FP87" s="1057"/>
      <c r="FQ87" s="669"/>
      <c r="FR87" s="404"/>
      <c r="FS87" s="404"/>
      <c r="FT87" s="404"/>
      <c r="FU87" s="404"/>
      <c r="FV87" s="404"/>
    </row>
    <row r="88" spans="1:178" ht="15" customHeight="1">
      <c r="A88" s="405">
        <f t="shared" si="1"/>
        <v>61</v>
      </c>
      <c r="B88" s="2048"/>
      <c r="C88" s="2048"/>
      <c r="D88" s="2032"/>
      <c r="E88" s="2032"/>
      <c r="F88" s="2032"/>
      <c r="G88" s="2032"/>
      <c r="H88" s="2049"/>
      <c r="I88" s="2050"/>
      <c r="J88" s="2032"/>
      <c r="K88" s="406" t="s">
        <v>1107</v>
      </c>
      <c r="L88" s="2032"/>
      <c r="M88" s="2032"/>
      <c r="N88" s="2032"/>
      <c r="O88" s="400" t="s">
        <v>1107</v>
      </c>
      <c r="P88" s="412" t="s">
        <v>1107</v>
      </c>
      <c r="Q88" s="401" t="s">
        <v>1107</v>
      </c>
      <c r="R88" s="401" t="s">
        <v>1107</v>
      </c>
      <c r="S88" s="401" t="s">
        <v>1107</v>
      </c>
      <c r="T88" s="410" t="s">
        <v>1107</v>
      </c>
      <c r="U88" s="412" t="s">
        <v>1107</v>
      </c>
      <c r="V88" s="401" t="s">
        <v>1107</v>
      </c>
      <c r="W88" s="410" t="s">
        <v>1107</v>
      </c>
      <c r="X88" s="2050"/>
      <c r="Y88" s="2051"/>
      <c r="Z88" s="407" t="s">
        <v>1107</v>
      </c>
      <c r="AA88" s="401" t="s">
        <v>1107</v>
      </c>
      <c r="AB88" s="401" t="s">
        <v>1107</v>
      </c>
      <c r="AC88" s="401" t="s">
        <v>1107</v>
      </c>
      <c r="AD88" s="2032"/>
      <c r="AE88" s="2032"/>
      <c r="AF88" s="2032"/>
      <c r="AG88" s="407" t="s">
        <v>1107</v>
      </c>
      <c r="AH88" s="2045"/>
      <c r="AI88" s="2046"/>
      <c r="AJ88" s="2047"/>
      <c r="AK88" s="406" t="s">
        <v>1107</v>
      </c>
      <c r="AL88" s="403"/>
      <c r="AM88" s="406" t="s">
        <v>1107</v>
      </c>
      <c r="AN88" s="403"/>
      <c r="AO88" s="984"/>
      <c r="AP88" s="401" t="s">
        <v>1107</v>
      </c>
      <c r="AQ88" s="401" t="s">
        <v>1107</v>
      </c>
      <c r="AR88" s="401" t="s">
        <v>1107</v>
      </c>
      <c r="AS88" s="401" t="s">
        <v>1107</v>
      </c>
      <c r="AT88" s="402"/>
      <c r="AU88" s="412" t="s">
        <v>1107</v>
      </c>
      <c r="AV88" s="401" t="s">
        <v>1107</v>
      </c>
      <c r="AW88" s="402" t="s">
        <v>1107</v>
      </c>
      <c r="AX88" s="406"/>
      <c r="AY88" s="401"/>
      <c r="AZ88" s="1032"/>
      <c r="BA88" s="1034"/>
      <c r="BB88" s="406"/>
      <c r="BC88" s="401"/>
      <c r="BD88" s="403"/>
      <c r="BE88" s="401" t="s">
        <v>1107</v>
      </c>
      <c r="BF88" s="401" t="s">
        <v>1107</v>
      </c>
      <c r="BG88" s="410" t="s">
        <v>1107</v>
      </c>
      <c r="BH88" s="407"/>
      <c r="BI88" s="403"/>
      <c r="BJ88" s="406" t="s">
        <v>1107</v>
      </c>
      <c r="BK88" s="401" t="s">
        <v>1107</v>
      </c>
      <c r="BL88" s="2032"/>
      <c r="BM88" s="2033"/>
      <c r="BN88" s="2033"/>
      <c r="BO88" s="2033"/>
      <c r="BP88" s="2033"/>
      <c r="BQ88" s="2034"/>
      <c r="BR88" s="406" t="s">
        <v>1107</v>
      </c>
      <c r="BS88" s="401" t="s">
        <v>1107</v>
      </c>
      <c r="BT88" s="401" t="s">
        <v>1107</v>
      </c>
      <c r="BU88" s="402" t="s">
        <v>1107</v>
      </c>
      <c r="BV88" s="412" t="s">
        <v>1107</v>
      </c>
      <c r="BW88" s="401" t="s">
        <v>1107</v>
      </c>
      <c r="BX88" s="401" t="s">
        <v>1107</v>
      </c>
      <c r="BY88" s="410" t="s">
        <v>1107</v>
      </c>
      <c r="BZ88" s="407" t="s">
        <v>1107</v>
      </c>
      <c r="CA88" s="401" t="s">
        <v>1107</v>
      </c>
      <c r="CB88" s="401" t="s">
        <v>1107</v>
      </c>
      <c r="CC88" s="408" t="s">
        <v>1107</v>
      </c>
      <c r="CD88" s="981"/>
      <c r="CE88" s="414"/>
      <c r="CF88" s="399"/>
      <c r="CG88" s="399"/>
      <c r="CH88" s="399"/>
      <c r="CI88" s="399"/>
      <c r="CJ88" s="409"/>
      <c r="CK88" s="400" t="s">
        <v>1107</v>
      </c>
      <c r="CL88" s="403"/>
      <c r="CM88" s="406" t="s">
        <v>1107</v>
      </c>
      <c r="CN88" s="402"/>
      <c r="CO88" s="412" t="s">
        <v>1107</v>
      </c>
      <c r="CP88" s="401" t="s">
        <v>1107</v>
      </c>
      <c r="CQ88" s="401" t="s">
        <v>1107</v>
      </c>
      <c r="CR88" s="411" t="s">
        <v>1107</v>
      </c>
      <c r="CS88" s="412" t="s">
        <v>1107</v>
      </c>
      <c r="CT88" s="401" t="s">
        <v>1107</v>
      </c>
      <c r="CU88" s="401" t="s">
        <v>1107</v>
      </c>
      <c r="CV88" s="411" t="s">
        <v>1107</v>
      </c>
      <c r="CW88" s="412" t="s">
        <v>1107</v>
      </c>
      <c r="CX88" s="401" t="s">
        <v>1107</v>
      </c>
      <c r="CY88" s="401" t="s">
        <v>1107</v>
      </c>
      <c r="CZ88" s="408" t="s">
        <v>1107</v>
      </c>
      <c r="DA88" s="406" t="s">
        <v>1107</v>
      </c>
      <c r="DB88" s="402"/>
      <c r="DC88" s="412" t="s">
        <v>1107</v>
      </c>
      <c r="DD88" s="401" t="s">
        <v>1107</v>
      </c>
      <c r="DE88" s="401" t="s">
        <v>1107</v>
      </c>
      <c r="DF88" s="411" t="s">
        <v>1107</v>
      </c>
      <c r="DG88" s="412" t="s">
        <v>1107</v>
      </c>
      <c r="DH88" s="401" t="s">
        <v>1107</v>
      </c>
      <c r="DI88" s="401" t="s">
        <v>1107</v>
      </c>
      <c r="DJ88" s="411" t="s">
        <v>1107</v>
      </c>
      <c r="DK88" s="412" t="s">
        <v>1107</v>
      </c>
      <c r="DL88" s="401" t="s">
        <v>1107</v>
      </c>
      <c r="DM88" s="401" t="s">
        <v>1107</v>
      </c>
      <c r="DN88" s="411" t="s">
        <v>1107</v>
      </c>
      <c r="DO88" s="412" t="s">
        <v>1107</v>
      </c>
      <c r="DP88" s="401" t="s">
        <v>1107</v>
      </c>
      <c r="DQ88" s="401" t="s">
        <v>1107</v>
      </c>
      <c r="DR88" s="408" t="s">
        <v>1107</v>
      </c>
      <c r="DS88" s="406" t="s">
        <v>1107</v>
      </c>
      <c r="DT88" s="402"/>
      <c r="DU88" s="412" t="s">
        <v>1107</v>
      </c>
      <c r="DV88" s="401" t="s">
        <v>1107</v>
      </c>
      <c r="DW88" s="401" t="s">
        <v>1107</v>
      </c>
      <c r="DX88" s="411" t="s">
        <v>1107</v>
      </c>
      <c r="DY88" s="412" t="s">
        <v>1107</v>
      </c>
      <c r="DZ88" s="401" t="s">
        <v>1107</v>
      </c>
      <c r="EA88" s="401" t="s">
        <v>1107</v>
      </c>
      <c r="EB88" s="411" t="s">
        <v>1107</v>
      </c>
      <c r="EC88" s="412" t="s">
        <v>1107</v>
      </c>
      <c r="ED88" s="401" t="s">
        <v>1107</v>
      </c>
      <c r="EE88" s="401" t="s">
        <v>1107</v>
      </c>
      <c r="EF88" s="411" t="s">
        <v>1107</v>
      </c>
      <c r="EG88" s="412" t="s">
        <v>1107</v>
      </c>
      <c r="EH88" s="401" t="s">
        <v>1107</v>
      </c>
      <c r="EI88" s="401" t="s">
        <v>1107</v>
      </c>
      <c r="EJ88" s="408" t="s">
        <v>1107</v>
      </c>
      <c r="EK88" s="400"/>
      <c r="EL88" s="401"/>
      <c r="EM88" s="401"/>
      <c r="EN88" s="401"/>
      <c r="EO88" s="401"/>
      <c r="EP88" s="401"/>
      <c r="EQ88" s="401"/>
      <c r="ER88" s="401"/>
      <c r="ES88" s="400"/>
      <c r="ET88" s="401"/>
      <c r="EU88" s="401"/>
      <c r="EV88" s="402"/>
      <c r="EW88" s="401"/>
      <c r="EX88" s="401"/>
      <c r="EY88" s="401"/>
      <c r="EZ88" s="401"/>
      <c r="FA88" s="400"/>
      <c r="FB88" s="400"/>
      <c r="FC88" s="401"/>
      <c r="FD88" s="401"/>
      <c r="FE88" s="403"/>
      <c r="FF88" s="254"/>
      <c r="FG88" s="404"/>
      <c r="FH88" s="404"/>
      <c r="FI88" s="404"/>
      <c r="FJ88" s="404"/>
      <c r="FK88" s="404"/>
      <c r="FL88" s="1057"/>
      <c r="FM88" s="669"/>
      <c r="FN88" s="1057"/>
      <c r="FO88" s="669"/>
      <c r="FP88" s="1057"/>
      <c r="FQ88" s="669"/>
      <c r="FR88" s="404"/>
      <c r="FS88" s="404"/>
      <c r="FT88" s="404"/>
      <c r="FU88" s="404"/>
      <c r="FV88" s="404"/>
    </row>
    <row r="89" spans="1:178" ht="15" customHeight="1">
      <c r="A89" s="405">
        <f t="shared" si="1"/>
        <v>62</v>
      </c>
      <c r="B89" s="2048"/>
      <c r="C89" s="2048"/>
      <c r="D89" s="2032"/>
      <c r="E89" s="2032"/>
      <c r="F89" s="2032"/>
      <c r="G89" s="2032"/>
      <c r="H89" s="2049"/>
      <c r="I89" s="2050"/>
      <c r="J89" s="2032"/>
      <c r="K89" s="406" t="s">
        <v>1107</v>
      </c>
      <c r="L89" s="2032"/>
      <c r="M89" s="2032"/>
      <c r="N89" s="2032"/>
      <c r="O89" s="400" t="s">
        <v>1107</v>
      </c>
      <c r="P89" s="412" t="s">
        <v>1107</v>
      </c>
      <c r="Q89" s="401" t="s">
        <v>1107</v>
      </c>
      <c r="R89" s="401" t="s">
        <v>1107</v>
      </c>
      <c r="S89" s="401" t="s">
        <v>1107</v>
      </c>
      <c r="T89" s="410" t="s">
        <v>1107</v>
      </c>
      <c r="U89" s="412" t="s">
        <v>1107</v>
      </c>
      <c r="V89" s="401" t="s">
        <v>1107</v>
      </c>
      <c r="W89" s="410" t="s">
        <v>1107</v>
      </c>
      <c r="X89" s="2050"/>
      <c r="Y89" s="2051"/>
      <c r="Z89" s="407" t="s">
        <v>1107</v>
      </c>
      <c r="AA89" s="401" t="s">
        <v>1107</v>
      </c>
      <c r="AB89" s="401" t="s">
        <v>1107</v>
      </c>
      <c r="AC89" s="401" t="s">
        <v>1107</v>
      </c>
      <c r="AD89" s="2032"/>
      <c r="AE89" s="2032"/>
      <c r="AF89" s="2032"/>
      <c r="AG89" s="407" t="s">
        <v>1107</v>
      </c>
      <c r="AH89" s="2045"/>
      <c r="AI89" s="2046"/>
      <c r="AJ89" s="2047"/>
      <c r="AK89" s="406" t="s">
        <v>1107</v>
      </c>
      <c r="AL89" s="403"/>
      <c r="AM89" s="406" t="s">
        <v>1107</v>
      </c>
      <c r="AN89" s="403"/>
      <c r="AO89" s="984"/>
      <c r="AP89" s="401" t="s">
        <v>1107</v>
      </c>
      <c r="AQ89" s="401" t="s">
        <v>1107</v>
      </c>
      <c r="AR89" s="401" t="s">
        <v>1107</v>
      </c>
      <c r="AS89" s="401" t="s">
        <v>1107</v>
      </c>
      <c r="AT89" s="402"/>
      <c r="AU89" s="412" t="s">
        <v>1107</v>
      </c>
      <c r="AV89" s="401" t="s">
        <v>1107</v>
      </c>
      <c r="AW89" s="402" t="s">
        <v>1107</v>
      </c>
      <c r="AX89" s="406"/>
      <c r="AY89" s="401"/>
      <c r="AZ89" s="1032"/>
      <c r="BA89" s="1034"/>
      <c r="BB89" s="406"/>
      <c r="BC89" s="401"/>
      <c r="BD89" s="403"/>
      <c r="BE89" s="401" t="s">
        <v>1107</v>
      </c>
      <c r="BF89" s="401" t="s">
        <v>1107</v>
      </c>
      <c r="BG89" s="410" t="s">
        <v>1107</v>
      </c>
      <c r="BH89" s="407"/>
      <c r="BI89" s="403"/>
      <c r="BJ89" s="406" t="s">
        <v>1107</v>
      </c>
      <c r="BK89" s="401" t="s">
        <v>1107</v>
      </c>
      <c r="BL89" s="2032"/>
      <c r="BM89" s="2033"/>
      <c r="BN89" s="2033"/>
      <c r="BO89" s="2033"/>
      <c r="BP89" s="2033"/>
      <c r="BQ89" s="2034"/>
      <c r="BR89" s="406" t="s">
        <v>1107</v>
      </c>
      <c r="BS89" s="401" t="s">
        <v>1107</v>
      </c>
      <c r="BT89" s="401" t="s">
        <v>1107</v>
      </c>
      <c r="BU89" s="402" t="s">
        <v>1107</v>
      </c>
      <c r="BV89" s="412" t="s">
        <v>1107</v>
      </c>
      <c r="BW89" s="401" t="s">
        <v>1107</v>
      </c>
      <c r="BX89" s="401" t="s">
        <v>1107</v>
      </c>
      <c r="BY89" s="410" t="s">
        <v>1107</v>
      </c>
      <c r="BZ89" s="407" t="s">
        <v>1107</v>
      </c>
      <c r="CA89" s="401" t="s">
        <v>1107</v>
      </c>
      <c r="CB89" s="401" t="s">
        <v>1107</v>
      </c>
      <c r="CC89" s="408" t="s">
        <v>1107</v>
      </c>
      <c r="CD89" s="981"/>
      <c r="CE89" s="414"/>
      <c r="CF89" s="399"/>
      <c r="CG89" s="399"/>
      <c r="CH89" s="399"/>
      <c r="CI89" s="399"/>
      <c r="CJ89" s="409"/>
      <c r="CK89" s="400" t="s">
        <v>1107</v>
      </c>
      <c r="CL89" s="403"/>
      <c r="CM89" s="406" t="s">
        <v>1107</v>
      </c>
      <c r="CN89" s="402"/>
      <c r="CO89" s="412" t="s">
        <v>1107</v>
      </c>
      <c r="CP89" s="401" t="s">
        <v>1107</v>
      </c>
      <c r="CQ89" s="401" t="s">
        <v>1107</v>
      </c>
      <c r="CR89" s="411" t="s">
        <v>1107</v>
      </c>
      <c r="CS89" s="412" t="s">
        <v>1107</v>
      </c>
      <c r="CT89" s="401" t="s">
        <v>1107</v>
      </c>
      <c r="CU89" s="401" t="s">
        <v>1107</v>
      </c>
      <c r="CV89" s="411" t="s">
        <v>1107</v>
      </c>
      <c r="CW89" s="412" t="s">
        <v>1107</v>
      </c>
      <c r="CX89" s="401" t="s">
        <v>1107</v>
      </c>
      <c r="CY89" s="401" t="s">
        <v>1107</v>
      </c>
      <c r="CZ89" s="408" t="s">
        <v>1107</v>
      </c>
      <c r="DA89" s="406" t="s">
        <v>1107</v>
      </c>
      <c r="DB89" s="402"/>
      <c r="DC89" s="412" t="s">
        <v>1107</v>
      </c>
      <c r="DD89" s="401" t="s">
        <v>1107</v>
      </c>
      <c r="DE89" s="401" t="s">
        <v>1107</v>
      </c>
      <c r="DF89" s="411" t="s">
        <v>1107</v>
      </c>
      <c r="DG89" s="412" t="s">
        <v>1107</v>
      </c>
      <c r="DH89" s="401" t="s">
        <v>1107</v>
      </c>
      <c r="DI89" s="401" t="s">
        <v>1107</v>
      </c>
      <c r="DJ89" s="411" t="s">
        <v>1107</v>
      </c>
      <c r="DK89" s="412" t="s">
        <v>1107</v>
      </c>
      <c r="DL89" s="401" t="s">
        <v>1107</v>
      </c>
      <c r="DM89" s="401" t="s">
        <v>1107</v>
      </c>
      <c r="DN89" s="411" t="s">
        <v>1107</v>
      </c>
      <c r="DO89" s="412" t="s">
        <v>1107</v>
      </c>
      <c r="DP89" s="401" t="s">
        <v>1107</v>
      </c>
      <c r="DQ89" s="401" t="s">
        <v>1107</v>
      </c>
      <c r="DR89" s="408" t="s">
        <v>1107</v>
      </c>
      <c r="DS89" s="406" t="s">
        <v>1107</v>
      </c>
      <c r="DT89" s="402"/>
      <c r="DU89" s="412" t="s">
        <v>1107</v>
      </c>
      <c r="DV89" s="401" t="s">
        <v>1107</v>
      </c>
      <c r="DW89" s="401" t="s">
        <v>1107</v>
      </c>
      <c r="DX89" s="411" t="s">
        <v>1107</v>
      </c>
      <c r="DY89" s="412" t="s">
        <v>1107</v>
      </c>
      <c r="DZ89" s="401" t="s">
        <v>1107</v>
      </c>
      <c r="EA89" s="401" t="s">
        <v>1107</v>
      </c>
      <c r="EB89" s="411" t="s">
        <v>1107</v>
      </c>
      <c r="EC89" s="412" t="s">
        <v>1107</v>
      </c>
      <c r="ED89" s="401" t="s">
        <v>1107</v>
      </c>
      <c r="EE89" s="401" t="s">
        <v>1107</v>
      </c>
      <c r="EF89" s="411" t="s">
        <v>1107</v>
      </c>
      <c r="EG89" s="412" t="s">
        <v>1107</v>
      </c>
      <c r="EH89" s="401" t="s">
        <v>1107</v>
      </c>
      <c r="EI89" s="401" t="s">
        <v>1107</v>
      </c>
      <c r="EJ89" s="408" t="s">
        <v>1107</v>
      </c>
      <c r="EK89" s="400"/>
      <c r="EL89" s="401"/>
      <c r="EM89" s="401"/>
      <c r="EN89" s="401"/>
      <c r="EO89" s="401"/>
      <c r="EP89" s="401"/>
      <c r="EQ89" s="401"/>
      <c r="ER89" s="401"/>
      <c r="ES89" s="400"/>
      <c r="ET89" s="401"/>
      <c r="EU89" s="401"/>
      <c r="EV89" s="402"/>
      <c r="EW89" s="401"/>
      <c r="EX89" s="401"/>
      <c r="EY89" s="401"/>
      <c r="EZ89" s="401"/>
      <c r="FA89" s="400"/>
      <c r="FB89" s="400"/>
      <c r="FC89" s="401"/>
      <c r="FD89" s="401"/>
      <c r="FE89" s="403"/>
      <c r="FF89" s="254"/>
      <c r="FG89" s="404"/>
      <c r="FH89" s="404"/>
      <c r="FI89" s="404"/>
      <c r="FJ89" s="404"/>
      <c r="FK89" s="404"/>
      <c r="FL89" s="1057"/>
      <c r="FM89" s="669"/>
      <c r="FN89" s="1057"/>
      <c r="FO89" s="669"/>
      <c r="FP89" s="1057"/>
      <c r="FQ89" s="669"/>
      <c r="FR89" s="404"/>
      <c r="FS89" s="404"/>
      <c r="FT89" s="404"/>
      <c r="FU89" s="404"/>
      <c r="FV89" s="404"/>
    </row>
    <row r="90" spans="1:178" ht="15" customHeight="1">
      <c r="A90" s="405">
        <f t="shared" si="1"/>
        <v>63</v>
      </c>
      <c r="B90" s="2048"/>
      <c r="C90" s="2048"/>
      <c r="D90" s="2032"/>
      <c r="E90" s="2032"/>
      <c r="F90" s="2032"/>
      <c r="G90" s="2032"/>
      <c r="H90" s="2049"/>
      <c r="I90" s="2050"/>
      <c r="J90" s="2032"/>
      <c r="K90" s="406" t="s">
        <v>1107</v>
      </c>
      <c r="L90" s="2032"/>
      <c r="M90" s="2032"/>
      <c r="N90" s="2032"/>
      <c r="O90" s="400" t="s">
        <v>1107</v>
      </c>
      <c r="P90" s="412" t="s">
        <v>1107</v>
      </c>
      <c r="Q90" s="401" t="s">
        <v>1107</v>
      </c>
      <c r="R90" s="401" t="s">
        <v>1107</v>
      </c>
      <c r="S90" s="401" t="s">
        <v>1107</v>
      </c>
      <c r="T90" s="410" t="s">
        <v>1107</v>
      </c>
      <c r="U90" s="412" t="s">
        <v>1107</v>
      </c>
      <c r="V90" s="401" t="s">
        <v>1107</v>
      </c>
      <c r="W90" s="410" t="s">
        <v>1107</v>
      </c>
      <c r="X90" s="2050"/>
      <c r="Y90" s="2051"/>
      <c r="Z90" s="407" t="s">
        <v>1107</v>
      </c>
      <c r="AA90" s="401" t="s">
        <v>1107</v>
      </c>
      <c r="AB90" s="401" t="s">
        <v>1107</v>
      </c>
      <c r="AC90" s="401" t="s">
        <v>1107</v>
      </c>
      <c r="AD90" s="2032"/>
      <c r="AE90" s="2032"/>
      <c r="AF90" s="2032"/>
      <c r="AG90" s="407" t="s">
        <v>1107</v>
      </c>
      <c r="AH90" s="2045"/>
      <c r="AI90" s="2046"/>
      <c r="AJ90" s="2047"/>
      <c r="AK90" s="406" t="s">
        <v>1107</v>
      </c>
      <c r="AL90" s="403"/>
      <c r="AM90" s="406" t="s">
        <v>1107</v>
      </c>
      <c r="AN90" s="403"/>
      <c r="AO90" s="984"/>
      <c r="AP90" s="401" t="s">
        <v>1107</v>
      </c>
      <c r="AQ90" s="401" t="s">
        <v>1107</v>
      </c>
      <c r="AR90" s="401" t="s">
        <v>1107</v>
      </c>
      <c r="AS90" s="401" t="s">
        <v>1107</v>
      </c>
      <c r="AT90" s="402"/>
      <c r="AU90" s="412" t="s">
        <v>1107</v>
      </c>
      <c r="AV90" s="401" t="s">
        <v>1107</v>
      </c>
      <c r="AW90" s="402" t="s">
        <v>1107</v>
      </c>
      <c r="AX90" s="406"/>
      <c r="AY90" s="401"/>
      <c r="AZ90" s="1032"/>
      <c r="BA90" s="1034"/>
      <c r="BB90" s="406"/>
      <c r="BC90" s="401"/>
      <c r="BD90" s="403"/>
      <c r="BE90" s="401" t="s">
        <v>1107</v>
      </c>
      <c r="BF90" s="401" t="s">
        <v>1107</v>
      </c>
      <c r="BG90" s="410" t="s">
        <v>1107</v>
      </c>
      <c r="BH90" s="407"/>
      <c r="BI90" s="403"/>
      <c r="BJ90" s="406" t="s">
        <v>1107</v>
      </c>
      <c r="BK90" s="401" t="s">
        <v>1107</v>
      </c>
      <c r="BL90" s="2032"/>
      <c r="BM90" s="2033"/>
      <c r="BN90" s="2033"/>
      <c r="BO90" s="2033"/>
      <c r="BP90" s="2033"/>
      <c r="BQ90" s="2034"/>
      <c r="BR90" s="406" t="s">
        <v>1107</v>
      </c>
      <c r="BS90" s="401" t="s">
        <v>1107</v>
      </c>
      <c r="BT90" s="401" t="s">
        <v>1107</v>
      </c>
      <c r="BU90" s="402" t="s">
        <v>1107</v>
      </c>
      <c r="BV90" s="412" t="s">
        <v>1107</v>
      </c>
      <c r="BW90" s="401" t="s">
        <v>1107</v>
      </c>
      <c r="BX90" s="401" t="s">
        <v>1107</v>
      </c>
      <c r="BY90" s="410" t="s">
        <v>1107</v>
      </c>
      <c r="BZ90" s="407" t="s">
        <v>1107</v>
      </c>
      <c r="CA90" s="401" t="s">
        <v>1107</v>
      </c>
      <c r="CB90" s="401" t="s">
        <v>1107</v>
      </c>
      <c r="CC90" s="408" t="s">
        <v>1107</v>
      </c>
      <c r="CD90" s="981"/>
      <c r="CE90" s="414"/>
      <c r="CF90" s="399"/>
      <c r="CG90" s="399"/>
      <c r="CH90" s="399"/>
      <c r="CI90" s="399"/>
      <c r="CJ90" s="409"/>
      <c r="CK90" s="400" t="s">
        <v>1107</v>
      </c>
      <c r="CL90" s="403"/>
      <c r="CM90" s="406" t="s">
        <v>1107</v>
      </c>
      <c r="CN90" s="402"/>
      <c r="CO90" s="412" t="s">
        <v>1107</v>
      </c>
      <c r="CP90" s="401" t="s">
        <v>1107</v>
      </c>
      <c r="CQ90" s="401" t="s">
        <v>1107</v>
      </c>
      <c r="CR90" s="411" t="s">
        <v>1107</v>
      </c>
      <c r="CS90" s="412" t="s">
        <v>1107</v>
      </c>
      <c r="CT90" s="401" t="s">
        <v>1107</v>
      </c>
      <c r="CU90" s="401" t="s">
        <v>1107</v>
      </c>
      <c r="CV90" s="411" t="s">
        <v>1107</v>
      </c>
      <c r="CW90" s="412" t="s">
        <v>1107</v>
      </c>
      <c r="CX90" s="401" t="s">
        <v>1107</v>
      </c>
      <c r="CY90" s="401" t="s">
        <v>1107</v>
      </c>
      <c r="CZ90" s="408" t="s">
        <v>1107</v>
      </c>
      <c r="DA90" s="406" t="s">
        <v>1107</v>
      </c>
      <c r="DB90" s="402"/>
      <c r="DC90" s="412" t="s">
        <v>1107</v>
      </c>
      <c r="DD90" s="401" t="s">
        <v>1107</v>
      </c>
      <c r="DE90" s="401" t="s">
        <v>1107</v>
      </c>
      <c r="DF90" s="411" t="s">
        <v>1107</v>
      </c>
      <c r="DG90" s="412" t="s">
        <v>1107</v>
      </c>
      <c r="DH90" s="401" t="s">
        <v>1107</v>
      </c>
      <c r="DI90" s="401" t="s">
        <v>1107</v>
      </c>
      <c r="DJ90" s="411" t="s">
        <v>1107</v>
      </c>
      <c r="DK90" s="412" t="s">
        <v>1107</v>
      </c>
      <c r="DL90" s="401" t="s">
        <v>1107</v>
      </c>
      <c r="DM90" s="401" t="s">
        <v>1107</v>
      </c>
      <c r="DN90" s="411" t="s">
        <v>1107</v>
      </c>
      <c r="DO90" s="412" t="s">
        <v>1107</v>
      </c>
      <c r="DP90" s="401" t="s">
        <v>1107</v>
      </c>
      <c r="DQ90" s="401" t="s">
        <v>1107</v>
      </c>
      <c r="DR90" s="408" t="s">
        <v>1107</v>
      </c>
      <c r="DS90" s="406" t="s">
        <v>1107</v>
      </c>
      <c r="DT90" s="402"/>
      <c r="DU90" s="412" t="s">
        <v>1107</v>
      </c>
      <c r="DV90" s="401" t="s">
        <v>1107</v>
      </c>
      <c r="DW90" s="401" t="s">
        <v>1107</v>
      </c>
      <c r="DX90" s="411" t="s">
        <v>1107</v>
      </c>
      <c r="DY90" s="412" t="s">
        <v>1107</v>
      </c>
      <c r="DZ90" s="401" t="s">
        <v>1107</v>
      </c>
      <c r="EA90" s="401" t="s">
        <v>1107</v>
      </c>
      <c r="EB90" s="411" t="s">
        <v>1107</v>
      </c>
      <c r="EC90" s="412" t="s">
        <v>1107</v>
      </c>
      <c r="ED90" s="401" t="s">
        <v>1107</v>
      </c>
      <c r="EE90" s="401" t="s">
        <v>1107</v>
      </c>
      <c r="EF90" s="411" t="s">
        <v>1107</v>
      </c>
      <c r="EG90" s="412" t="s">
        <v>1107</v>
      </c>
      <c r="EH90" s="401" t="s">
        <v>1107</v>
      </c>
      <c r="EI90" s="401" t="s">
        <v>1107</v>
      </c>
      <c r="EJ90" s="408" t="s">
        <v>1107</v>
      </c>
      <c r="EK90" s="400"/>
      <c r="EL90" s="401"/>
      <c r="EM90" s="401"/>
      <c r="EN90" s="401"/>
      <c r="EO90" s="401"/>
      <c r="EP90" s="401"/>
      <c r="EQ90" s="401"/>
      <c r="ER90" s="401"/>
      <c r="ES90" s="400"/>
      <c r="ET90" s="401"/>
      <c r="EU90" s="401"/>
      <c r="EV90" s="402"/>
      <c r="EW90" s="401"/>
      <c r="EX90" s="401"/>
      <c r="EY90" s="401"/>
      <c r="EZ90" s="401"/>
      <c r="FA90" s="400"/>
      <c r="FB90" s="400"/>
      <c r="FC90" s="401"/>
      <c r="FD90" s="401"/>
      <c r="FE90" s="403"/>
      <c r="FF90" s="254"/>
      <c r="FG90" s="404"/>
      <c r="FH90" s="404"/>
      <c r="FI90" s="404"/>
      <c r="FJ90" s="404"/>
      <c r="FK90" s="404"/>
      <c r="FL90" s="1057"/>
      <c r="FM90" s="669"/>
      <c r="FN90" s="1057"/>
      <c r="FO90" s="669"/>
      <c r="FP90" s="1057"/>
      <c r="FQ90" s="669"/>
      <c r="FR90" s="404"/>
      <c r="FS90" s="404"/>
      <c r="FT90" s="404"/>
      <c r="FU90" s="404"/>
      <c r="FV90" s="404"/>
    </row>
    <row r="91" spans="1:178" ht="15" customHeight="1">
      <c r="A91" s="405">
        <f t="shared" si="1"/>
        <v>64</v>
      </c>
      <c r="B91" s="2048"/>
      <c r="C91" s="2048"/>
      <c r="D91" s="2032"/>
      <c r="E91" s="2032"/>
      <c r="F91" s="2032"/>
      <c r="G91" s="2032"/>
      <c r="H91" s="2049"/>
      <c r="I91" s="2050"/>
      <c r="J91" s="2032"/>
      <c r="K91" s="406" t="s">
        <v>1107</v>
      </c>
      <c r="L91" s="2032"/>
      <c r="M91" s="2032"/>
      <c r="N91" s="2032"/>
      <c r="O91" s="400" t="s">
        <v>1107</v>
      </c>
      <c r="P91" s="412" t="s">
        <v>1107</v>
      </c>
      <c r="Q91" s="401" t="s">
        <v>1107</v>
      </c>
      <c r="R91" s="401" t="s">
        <v>1107</v>
      </c>
      <c r="S91" s="401" t="s">
        <v>1107</v>
      </c>
      <c r="T91" s="410" t="s">
        <v>1107</v>
      </c>
      <c r="U91" s="412" t="s">
        <v>1107</v>
      </c>
      <c r="V91" s="401" t="s">
        <v>1107</v>
      </c>
      <c r="W91" s="410" t="s">
        <v>1107</v>
      </c>
      <c r="X91" s="2050"/>
      <c r="Y91" s="2051"/>
      <c r="Z91" s="407" t="s">
        <v>1107</v>
      </c>
      <c r="AA91" s="401" t="s">
        <v>1107</v>
      </c>
      <c r="AB91" s="401" t="s">
        <v>1107</v>
      </c>
      <c r="AC91" s="401" t="s">
        <v>1107</v>
      </c>
      <c r="AD91" s="2032"/>
      <c r="AE91" s="2032"/>
      <c r="AF91" s="2032"/>
      <c r="AG91" s="407" t="s">
        <v>1107</v>
      </c>
      <c r="AH91" s="2045"/>
      <c r="AI91" s="2046"/>
      <c r="AJ91" s="2047"/>
      <c r="AK91" s="406" t="s">
        <v>1107</v>
      </c>
      <c r="AL91" s="403"/>
      <c r="AM91" s="406" t="s">
        <v>1107</v>
      </c>
      <c r="AN91" s="403"/>
      <c r="AO91" s="984"/>
      <c r="AP91" s="401" t="s">
        <v>1107</v>
      </c>
      <c r="AQ91" s="401" t="s">
        <v>1107</v>
      </c>
      <c r="AR91" s="401" t="s">
        <v>1107</v>
      </c>
      <c r="AS91" s="401" t="s">
        <v>1107</v>
      </c>
      <c r="AT91" s="402"/>
      <c r="AU91" s="412" t="s">
        <v>1107</v>
      </c>
      <c r="AV91" s="401" t="s">
        <v>1107</v>
      </c>
      <c r="AW91" s="402" t="s">
        <v>1107</v>
      </c>
      <c r="AX91" s="406"/>
      <c r="AY91" s="401"/>
      <c r="AZ91" s="1032"/>
      <c r="BA91" s="1034"/>
      <c r="BB91" s="406"/>
      <c r="BC91" s="401"/>
      <c r="BD91" s="403"/>
      <c r="BE91" s="401" t="s">
        <v>1107</v>
      </c>
      <c r="BF91" s="401" t="s">
        <v>1107</v>
      </c>
      <c r="BG91" s="410" t="s">
        <v>1107</v>
      </c>
      <c r="BH91" s="407"/>
      <c r="BI91" s="403"/>
      <c r="BJ91" s="406" t="s">
        <v>1107</v>
      </c>
      <c r="BK91" s="401" t="s">
        <v>1107</v>
      </c>
      <c r="BL91" s="2032"/>
      <c r="BM91" s="2033"/>
      <c r="BN91" s="2033"/>
      <c r="BO91" s="2033"/>
      <c r="BP91" s="2033"/>
      <c r="BQ91" s="2034"/>
      <c r="BR91" s="406" t="s">
        <v>1107</v>
      </c>
      <c r="BS91" s="401" t="s">
        <v>1107</v>
      </c>
      <c r="BT91" s="401" t="s">
        <v>1107</v>
      </c>
      <c r="BU91" s="402" t="s">
        <v>1107</v>
      </c>
      <c r="BV91" s="412" t="s">
        <v>1107</v>
      </c>
      <c r="BW91" s="401" t="s">
        <v>1107</v>
      </c>
      <c r="BX91" s="401" t="s">
        <v>1107</v>
      </c>
      <c r="BY91" s="410" t="s">
        <v>1107</v>
      </c>
      <c r="BZ91" s="407" t="s">
        <v>1107</v>
      </c>
      <c r="CA91" s="401" t="s">
        <v>1107</v>
      </c>
      <c r="CB91" s="401" t="s">
        <v>1107</v>
      </c>
      <c r="CC91" s="408" t="s">
        <v>1107</v>
      </c>
      <c r="CD91" s="981"/>
      <c r="CE91" s="414"/>
      <c r="CF91" s="399"/>
      <c r="CG91" s="399"/>
      <c r="CH91" s="399"/>
      <c r="CI91" s="399"/>
      <c r="CJ91" s="409"/>
      <c r="CK91" s="400" t="s">
        <v>1107</v>
      </c>
      <c r="CL91" s="403"/>
      <c r="CM91" s="406" t="s">
        <v>1107</v>
      </c>
      <c r="CN91" s="402"/>
      <c r="CO91" s="412" t="s">
        <v>1107</v>
      </c>
      <c r="CP91" s="401" t="s">
        <v>1107</v>
      </c>
      <c r="CQ91" s="401" t="s">
        <v>1107</v>
      </c>
      <c r="CR91" s="411" t="s">
        <v>1107</v>
      </c>
      <c r="CS91" s="412" t="s">
        <v>1107</v>
      </c>
      <c r="CT91" s="401" t="s">
        <v>1107</v>
      </c>
      <c r="CU91" s="401" t="s">
        <v>1107</v>
      </c>
      <c r="CV91" s="411" t="s">
        <v>1107</v>
      </c>
      <c r="CW91" s="412" t="s">
        <v>1107</v>
      </c>
      <c r="CX91" s="401" t="s">
        <v>1107</v>
      </c>
      <c r="CY91" s="401" t="s">
        <v>1107</v>
      </c>
      <c r="CZ91" s="408" t="s">
        <v>1107</v>
      </c>
      <c r="DA91" s="406" t="s">
        <v>1107</v>
      </c>
      <c r="DB91" s="402"/>
      <c r="DC91" s="412" t="s">
        <v>1107</v>
      </c>
      <c r="DD91" s="401" t="s">
        <v>1107</v>
      </c>
      <c r="DE91" s="401" t="s">
        <v>1107</v>
      </c>
      <c r="DF91" s="411" t="s">
        <v>1107</v>
      </c>
      <c r="DG91" s="412" t="s">
        <v>1107</v>
      </c>
      <c r="DH91" s="401" t="s">
        <v>1107</v>
      </c>
      <c r="DI91" s="401" t="s">
        <v>1107</v>
      </c>
      <c r="DJ91" s="411" t="s">
        <v>1107</v>
      </c>
      <c r="DK91" s="412" t="s">
        <v>1107</v>
      </c>
      <c r="DL91" s="401" t="s">
        <v>1107</v>
      </c>
      <c r="DM91" s="401" t="s">
        <v>1107</v>
      </c>
      <c r="DN91" s="411" t="s">
        <v>1107</v>
      </c>
      <c r="DO91" s="412" t="s">
        <v>1107</v>
      </c>
      <c r="DP91" s="401" t="s">
        <v>1107</v>
      </c>
      <c r="DQ91" s="401" t="s">
        <v>1107</v>
      </c>
      <c r="DR91" s="408" t="s">
        <v>1107</v>
      </c>
      <c r="DS91" s="406" t="s">
        <v>1107</v>
      </c>
      <c r="DT91" s="402"/>
      <c r="DU91" s="412" t="s">
        <v>1107</v>
      </c>
      <c r="DV91" s="401" t="s">
        <v>1107</v>
      </c>
      <c r="DW91" s="401" t="s">
        <v>1107</v>
      </c>
      <c r="DX91" s="411" t="s">
        <v>1107</v>
      </c>
      <c r="DY91" s="412" t="s">
        <v>1107</v>
      </c>
      <c r="DZ91" s="401" t="s">
        <v>1107</v>
      </c>
      <c r="EA91" s="401" t="s">
        <v>1107</v>
      </c>
      <c r="EB91" s="411" t="s">
        <v>1107</v>
      </c>
      <c r="EC91" s="412" t="s">
        <v>1107</v>
      </c>
      <c r="ED91" s="401" t="s">
        <v>1107</v>
      </c>
      <c r="EE91" s="401" t="s">
        <v>1107</v>
      </c>
      <c r="EF91" s="411" t="s">
        <v>1107</v>
      </c>
      <c r="EG91" s="412" t="s">
        <v>1107</v>
      </c>
      <c r="EH91" s="401" t="s">
        <v>1107</v>
      </c>
      <c r="EI91" s="401" t="s">
        <v>1107</v>
      </c>
      <c r="EJ91" s="408" t="s">
        <v>1107</v>
      </c>
      <c r="EK91" s="400"/>
      <c r="EL91" s="401"/>
      <c r="EM91" s="401"/>
      <c r="EN91" s="401"/>
      <c r="EO91" s="401"/>
      <c r="EP91" s="401"/>
      <c r="EQ91" s="401"/>
      <c r="ER91" s="401"/>
      <c r="ES91" s="400"/>
      <c r="ET91" s="401"/>
      <c r="EU91" s="401"/>
      <c r="EV91" s="402"/>
      <c r="EW91" s="401"/>
      <c r="EX91" s="401"/>
      <c r="EY91" s="401"/>
      <c r="EZ91" s="401"/>
      <c r="FA91" s="400"/>
      <c r="FB91" s="400"/>
      <c r="FC91" s="401"/>
      <c r="FD91" s="401"/>
      <c r="FE91" s="403"/>
      <c r="FF91" s="254"/>
      <c r="FG91" s="404"/>
      <c r="FH91" s="404"/>
      <c r="FI91" s="404"/>
      <c r="FJ91" s="404"/>
      <c r="FK91" s="404"/>
      <c r="FL91" s="1057"/>
      <c r="FM91" s="669"/>
      <c r="FN91" s="1057"/>
      <c r="FO91" s="669"/>
      <c r="FP91" s="1057"/>
      <c r="FQ91" s="669"/>
      <c r="FR91" s="404"/>
      <c r="FS91" s="404"/>
      <c r="FT91" s="404"/>
      <c r="FU91" s="404"/>
      <c r="FV91" s="404"/>
    </row>
    <row r="92" spans="1:178" ht="15" customHeight="1">
      <c r="A92" s="405">
        <f t="shared" si="1"/>
        <v>65</v>
      </c>
      <c r="B92" s="2048"/>
      <c r="C92" s="2048"/>
      <c r="D92" s="2032"/>
      <c r="E92" s="2032"/>
      <c r="F92" s="2032"/>
      <c r="G92" s="2032"/>
      <c r="H92" s="2049"/>
      <c r="I92" s="2050"/>
      <c r="J92" s="2032"/>
      <c r="K92" s="406" t="s">
        <v>1107</v>
      </c>
      <c r="L92" s="2032"/>
      <c r="M92" s="2032"/>
      <c r="N92" s="2032"/>
      <c r="O92" s="400" t="s">
        <v>1107</v>
      </c>
      <c r="P92" s="412" t="s">
        <v>1107</v>
      </c>
      <c r="Q92" s="401" t="s">
        <v>1107</v>
      </c>
      <c r="R92" s="401" t="s">
        <v>1107</v>
      </c>
      <c r="S92" s="401" t="s">
        <v>1107</v>
      </c>
      <c r="T92" s="410" t="s">
        <v>1107</v>
      </c>
      <c r="U92" s="412" t="s">
        <v>1107</v>
      </c>
      <c r="V92" s="401" t="s">
        <v>1107</v>
      </c>
      <c r="W92" s="410" t="s">
        <v>1107</v>
      </c>
      <c r="X92" s="2050"/>
      <c r="Y92" s="2051"/>
      <c r="Z92" s="407" t="s">
        <v>1107</v>
      </c>
      <c r="AA92" s="401" t="s">
        <v>1107</v>
      </c>
      <c r="AB92" s="401" t="s">
        <v>1107</v>
      </c>
      <c r="AC92" s="401" t="s">
        <v>1107</v>
      </c>
      <c r="AD92" s="2032"/>
      <c r="AE92" s="2032"/>
      <c r="AF92" s="2032"/>
      <c r="AG92" s="407" t="s">
        <v>1107</v>
      </c>
      <c r="AH92" s="2045"/>
      <c r="AI92" s="2046"/>
      <c r="AJ92" s="2047"/>
      <c r="AK92" s="406" t="s">
        <v>1107</v>
      </c>
      <c r="AL92" s="403"/>
      <c r="AM92" s="406" t="s">
        <v>1107</v>
      </c>
      <c r="AN92" s="403"/>
      <c r="AO92" s="984"/>
      <c r="AP92" s="401" t="s">
        <v>1107</v>
      </c>
      <c r="AQ92" s="401" t="s">
        <v>1107</v>
      </c>
      <c r="AR92" s="401" t="s">
        <v>1107</v>
      </c>
      <c r="AS92" s="401" t="s">
        <v>1107</v>
      </c>
      <c r="AT92" s="402"/>
      <c r="AU92" s="412" t="s">
        <v>1107</v>
      </c>
      <c r="AV92" s="401" t="s">
        <v>1107</v>
      </c>
      <c r="AW92" s="402" t="s">
        <v>1107</v>
      </c>
      <c r="AX92" s="406"/>
      <c r="AY92" s="401"/>
      <c r="AZ92" s="1032"/>
      <c r="BA92" s="1034"/>
      <c r="BB92" s="406"/>
      <c r="BC92" s="401"/>
      <c r="BD92" s="403"/>
      <c r="BE92" s="401" t="s">
        <v>1107</v>
      </c>
      <c r="BF92" s="401" t="s">
        <v>1107</v>
      </c>
      <c r="BG92" s="410" t="s">
        <v>1107</v>
      </c>
      <c r="BH92" s="407"/>
      <c r="BI92" s="403"/>
      <c r="BJ92" s="406" t="s">
        <v>1107</v>
      </c>
      <c r="BK92" s="401" t="s">
        <v>1107</v>
      </c>
      <c r="BL92" s="2032"/>
      <c r="BM92" s="2033"/>
      <c r="BN92" s="2033"/>
      <c r="BO92" s="2033"/>
      <c r="BP92" s="2033"/>
      <c r="BQ92" s="2034"/>
      <c r="BR92" s="406" t="s">
        <v>1107</v>
      </c>
      <c r="BS92" s="401" t="s">
        <v>1107</v>
      </c>
      <c r="BT92" s="401" t="s">
        <v>1107</v>
      </c>
      <c r="BU92" s="402" t="s">
        <v>1107</v>
      </c>
      <c r="BV92" s="412" t="s">
        <v>1107</v>
      </c>
      <c r="BW92" s="401" t="s">
        <v>1107</v>
      </c>
      <c r="BX92" s="401" t="s">
        <v>1107</v>
      </c>
      <c r="BY92" s="410" t="s">
        <v>1107</v>
      </c>
      <c r="BZ92" s="407" t="s">
        <v>1107</v>
      </c>
      <c r="CA92" s="401" t="s">
        <v>1107</v>
      </c>
      <c r="CB92" s="401" t="s">
        <v>1107</v>
      </c>
      <c r="CC92" s="408" t="s">
        <v>1107</v>
      </c>
      <c r="CD92" s="981"/>
      <c r="CE92" s="414"/>
      <c r="CF92" s="399"/>
      <c r="CG92" s="399"/>
      <c r="CH92" s="399"/>
      <c r="CI92" s="399"/>
      <c r="CJ92" s="409"/>
      <c r="CK92" s="400" t="s">
        <v>1107</v>
      </c>
      <c r="CL92" s="403"/>
      <c r="CM92" s="406" t="s">
        <v>1107</v>
      </c>
      <c r="CN92" s="402"/>
      <c r="CO92" s="412" t="s">
        <v>1107</v>
      </c>
      <c r="CP92" s="401" t="s">
        <v>1107</v>
      </c>
      <c r="CQ92" s="401" t="s">
        <v>1107</v>
      </c>
      <c r="CR92" s="411" t="s">
        <v>1107</v>
      </c>
      <c r="CS92" s="412" t="s">
        <v>1107</v>
      </c>
      <c r="CT92" s="401" t="s">
        <v>1107</v>
      </c>
      <c r="CU92" s="401" t="s">
        <v>1107</v>
      </c>
      <c r="CV92" s="411" t="s">
        <v>1107</v>
      </c>
      <c r="CW92" s="412" t="s">
        <v>1107</v>
      </c>
      <c r="CX92" s="401" t="s">
        <v>1107</v>
      </c>
      <c r="CY92" s="401" t="s">
        <v>1107</v>
      </c>
      <c r="CZ92" s="408" t="s">
        <v>1107</v>
      </c>
      <c r="DA92" s="406" t="s">
        <v>1107</v>
      </c>
      <c r="DB92" s="402"/>
      <c r="DC92" s="412" t="s">
        <v>1107</v>
      </c>
      <c r="DD92" s="401" t="s">
        <v>1107</v>
      </c>
      <c r="DE92" s="401" t="s">
        <v>1107</v>
      </c>
      <c r="DF92" s="411" t="s">
        <v>1107</v>
      </c>
      <c r="DG92" s="412" t="s">
        <v>1107</v>
      </c>
      <c r="DH92" s="401" t="s">
        <v>1107</v>
      </c>
      <c r="DI92" s="401" t="s">
        <v>1107</v>
      </c>
      <c r="DJ92" s="411" t="s">
        <v>1107</v>
      </c>
      <c r="DK92" s="412" t="s">
        <v>1107</v>
      </c>
      <c r="DL92" s="401" t="s">
        <v>1107</v>
      </c>
      <c r="DM92" s="401" t="s">
        <v>1107</v>
      </c>
      <c r="DN92" s="411" t="s">
        <v>1107</v>
      </c>
      <c r="DO92" s="412" t="s">
        <v>1107</v>
      </c>
      <c r="DP92" s="401" t="s">
        <v>1107</v>
      </c>
      <c r="DQ92" s="401" t="s">
        <v>1107</v>
      </c>
      <c r="DR92" s="408" t="s">
        <v>1107</v>
      </c>
      <c r="DS92" s="406" t="s">
        <v>1107</v>
      </c>
      <c r="DT92" s="402"/>
      <c r="DU92" s="412" t="s">
        <v>1107</v>
      </c>
      <c r="DV92" s="401" t="s">
        <v>1107</v>
      </c>
      <c r="DW92" s="401" t="s">
        <v>1107</v>
      </c>
      <c r="DX92" s="411" t="s">
        <v>1107</v>
      </c>
      <c r="DY92" s="412" t="s">
        <v>1107</v>
      </c>
      <c r="DZ92" s="401" t="s">
        <v>1107</v>
      </c>
      <c r="EA92" s="401" t="s">
        <v>1107</v>
      </c>
      <c r="EB92" s="411" t="s">
        <v>1107</v>
      </c>
      <c r="EC92" s="412" t="s">
        <v>1107</v>
      </c>
      <c r="ED92" s="401" t="s">
        <v>1107</v>
      </c>
      <c r="EE92" s="401" t="s">
        <v>1107</v>
      </c>
      <c r="EF92" s="411" t="s">
        <v>1107</v>
      </c>
      <c r="EG92" s="412" t="s">
        <v>1107</v>
      </c>
      <c r="EH92" s="401" t="s">
        <v>1107</v>
      </c>
      <c r="EI92" s="401" t="s">
        <v>1107</v>
      </c>
      <c r="EJ92" s="408" t="s">
        <v>1107</v>
      </c>
      <c r="EK92" s="400"/>
      <c r="EL92" s="401"/>
      <c r="EM92" s="401"/>
      <c r="EN92" s="401"/>
      <c r="EO92" s="401"/>
      <c r="EP92" s="401"/>
      <c r="EQ92" s="401"/>
      <c r="ER92" s="401"/>
      <c r="ES92" s="400"/>
      <c r="ET92" s="401"/>
      <c r="EU92" s="401"/>
      <c r="EV92" s="402"/>
      <c r="EW92" s="401"/>
      <c r="EX92" s="401"/>
      <c r="EY92" s="401"/>
      <c r="EZ92" s="401"/>
      <c r="FA92" s="400"/>
      <c r="FB92" s="400"/>
      <c r="FC92" s="401"/>
      <c r="FD92" s="401"/>
      <c r="FE92" s="403"/>
      <c r="FF92" s="254"/>
      <c r="FG92" s="404"/>
      <c r="FH92" s="404"/>
      <c r="FI92" s="404"/>
      <c r="FJ92" s="404"/>
      <c r="FK92" s="404"/>
      <c r="FL92" s="1057"/>
      <c r="FM92" s="669"/>
      <c r="FN92" s="1057"/>
      <c r="FO92" s="669"/>
      <c r="FP92" s="1057"/>
      <c r="FQ92" s="669"/>
      <c r="FR92" s="404"/>
      <c r="FS92" s="404"/>
      <c r="FT92" s="404"/>
      <c r="FU92" s="404"/>
      <c r="FV92" s="404"/>
    </row>
    <row r="93" spans="1:178" ht="15" customHeight="1">
      <c r="A93" s="405">
        <f t="shared" si="1"/>
        <v>66</v>
      </c>
      <c r="B93" s="2048"/>
      <c r="C93" s="2048"/>
      <c r="D93" s="2032"/>
      <c r="E93" s="2032"/>
      <c r="F93" s="2032"/>
      <c r="G93" s="2032"/>
      <c r="H93" s="2049"/>
      <c r="I93" s="2050"/>
      <c r="J93" s="2032"/>
      <c r="K93" s="406" t="s">
        <v>1107</v>
      </c>
      <c r="L93" s="2032"/>
      <c r="M93" s="2032"/>
      <c r="N93" s="2032"/>
      <c r="O93" s="400" t="s">
        <v>1107</v>
      </c>
      <c r="P93" s="412" t="s">
        <v>1107</v>
      </c>
      <c r="Q93" s="401" t="s">
        <v>1107</v>
      </c>
      <c r="R93" s="401" t="s">
        <v>1107</v>
      </c>
      <c r="S93" s="401" t="s">
        <v>1107</v>
      </c>
      <c r="T93" s="410" t="s">
        <v>1107</v>
      </c>
      <c r="U93" s="412" t="s">
        <v>1107</v>
      </c>
      <c r="V93" s="401" t="s">
        <v>1107</v>
      </c>
      <c r="W93" s="410" t="s">
        <v>1107</v>
      </c>
      <c r="X93" s="2050"/>
      <c r="Y93" s="2051"/>
      <c r="Z93" s="407" t="s">
        <v>1107</v>
      </c>
      <c r="AA93" s="401" t="s">
        <v>1107</v>
      </c>
      <c r="AB93" s="401" t="s">
        <v>1107</v>
      </c>
      <c r="AC93" s="401" t="s">
        <v>1107</v>
      </c>
      <c r="AD93" s="2032"/>
      <c r="AE93" s="2032"/>
      <c r="AF93" s="2032"/>
      <c r="AG93" s="407" t="s">
        <v>1107</v>
      </c>
      <c r="AH93" s="2045"/>
      <c r="AI93" s="2046"/>
      <c r="AJ93" s="2047"/>
      <c r="AK93" s="406" t="s">
        <v>1107</v>
      </c>
      <c r="AL93" s="403"/>
      <c r="AM93" s="406" t="s">
        <v>1107</v>
      </c>
      <c r="AN93" s="403"/>
      <c r="AO93" s="984"/>
      <c r="AP93" s="401" t="s">
        <v>1107</v>
      </c>
      <c r="AQ93" s="401" t="s">
        <v>1107</v>
      </c>
      <c r="AR93" s="401" t="s">
        <v>1107</v>
      </c>
      <c r="AS93" s="401" t="s">
        <v>1107</v>
      </c>
      <c r="AT93" s="402"/>
      <c r="AU93" s="412" t="s">
        <v>1107</v>
      </c>
      <c r="AV93" s="401" t="s">
        <v>1107</v>
      </c>
      <c r="AW93" s="402" t="s">
        <v>1107</v>
      </c>
      <c r="AX93" s="406"/>
      <c r="AY93" s="401"/>
      <c r="AZ93" s="1032"/>
      <c r="BA93" s="1034"/>
      <c r="BB93" s="406"/>
      <c r="BC93" s="401"/>
      <c r="BD93" s="403"/>
      <c r="BE93" s="401" t="s">
        <v>1107</v>
      </c>
      <c r="BF93" s="401" t="s">
        <v>1107</v>
      </c>
      <c r="BG93" s="410" t="s">
        <v>1107</v>
      </c>
      <c r="BH93" s="407"/>
      <c r="BI93" s="403"/>
      <c r="BJ93" s="406" t="s">
        <v>1107</v>
      </c>
      <c r="BK93" s="401" t="s">
        <v>1107</v>
      </c>
      <c r="BL93" s="2032"/>
      <c r="BM93" s="2033"/>
      <c r="BN93" s="2033"/>
      <c r="BO93" s="2033"/>
      <c r="BP93" s="2033"/>
      <c r="BQ93" s="2034"/>
      <c r="BR93" s="406" t="s">
        <v>1107</v>
      </c>
      <c r="BS93" s="401" t="s">
        <v>1107</v>
      </c>
      <c r="BT93" s="401" t="s">
        <v>1107</v>
      </c>
      <c r="BU93" s="402" t="s">
        <v>1107</v>
      </c>
      <c r="BV93" s="412" t="s">
        <v>1107</v>
      </c>
      <c r="BW93" s="401" t="s">
        <v>1107</v>
      </c>
      <c r="BX93" s="401" t="s">
        <v>1107</v>
      </c>
      <c r="BY93" s="410" t="s">
        <v>1107</v>
      </c>
      <c r="BZ93" s="407" t="s">
        <v>1107</v>
      </c>
      <c r="CA93" s="401" t="s">
        <v>1107</v>
      </c>
      <c r="CB93" s="401" t="s">
        <v>1107</v>
      </c>
      <c r="CC93" s="408" t="s">
        <v>1107</v>
      </c>
      <c r="CD93" s="981"/>
      <c r="CE93" s="414"/>
      <c r="CF93" s="399"/>
      <c r="CG93" s="399"/>
      <c r="CH93" s="399"/>
      <c r="CI93" s="399"/>
      <c r="CJ93" s="409"/>
      <c r="CK93" s="400" t="s">
        <v>1107</v>
      </c>
      <c r="CL93" s="403"/>
      <c r="CM93" s="406" t="s">
        <v>1107</v>
      </c>
      <c r="CN93" s="402"/>
      <c r="CO93" s="412" t="s">
        <v>1107</v>
      </c>
      <c r="CP93" s="401" t="s">
        <v>1107</v>
      </c>
      <c r="CQ93" s="401" t="s">
        <v>1107</v>
      </c>
      <c r="CR93" s="411" t="s">
        <v>1107</v>
      </c>
      <c r="CS93" s="412" t="s">
        <v>1107</v>
      </c>
      <c r="CT93" s="401" t="s">
        <v>1107</v>
      </c>
      <c r="CU93" s="401" t="s">
        <v>1107</v>
      </c>
      <c r="CV93" s="411" t="s">
        <v>1107</v>
      </c>
      <c r="CW93" s="412" t="s">
        <v>1107</v>
      </c>
      <c r="CX93" s="401" t="s">
        <v>1107</v>
      </c>
      <c r="CY93" s="401" t="s">
        <v>1107</v>
      </c>
      <c r="CZ93" s="408" t="s">
        <v>1107</v>
      </c>
      <c r="DA93" s="406" t="s">
        <v>1107</v>
      </c>
      <c r="DB93" s="402"/>
      <c r="DC93" s="412" t="s">
        <v>1107</v>
      </c>
      <c r="DD93" s="401" t="s">
        <v>1107</v>
      </c>
      <c r="DE93" s="401" t="s">
        <v>1107</v>
      </c>
      <c r="DF93" s="411" t="s">
        <v>1107</v>
      </c>
      <c r="DG93" s="412" t="s">
        <v>1107</v>
      </c>
      <c r="DH93" s="401" t="s">
        <v>1107</v>
      </c>
      <c r="DI93" s="401" t="s">
        <v>1107</v>
      </c>
      <c r="DJ93" s="411" t="s">
        <v>1107</v>
      </c>
      <c r="DK93" s="412" t="s">
        <v>1107</v>
      </c>
      <c r="DL93" s="401" t="s">
        <v>1107</v>
      </c>
      <c r="DM93" s="401" t="s">
        <v>1107</v>
      </c>
      <c r="DN93" s="411" t="s">
        <v>1107</v>
      </c>
      <c r="DO93" s="412" t="s">
        <v>1107</v>
      </c>
      <c r="DP93" s="401" t="s">
        <v>1107</v>
      </c>
      <c r="DQ93" s="401" t="s">
        <v>1107</v>
      </c>
      <c r="DR93" s="408" t="s">
        <v>1107</v>
      </c>
      <c r="DS93" s="406" t="s">
        <v>1107</v>
      </c>
      <c r="DT93" s="402"/>
      <c r="DU93" s="412" t="s">
        <v>1107</v>
      </c>
      <c r="DV93" s="401" t="s">
        <v>1107</v>
      </c>
      <c r="DW93" s="401" t="s">
        <v>1107</v>
      </c>
      <c r="DX93" s="411" t="s">
        <v>1107</v>
      </c>
      <c r="DY93" s="412" t="s">
        <v>1107</v>
      </c>
      <c r="DZ93" s="401" t="s">
        <v>1107</v>
      </c>
      <c r="EA93" s="401" t="s">
        <v>1107</v>
      </c>
      <c r="EB93" s="411" t="s">
        <v>1107</v>
      </c>
      <c r="EC93" s="412" t="s">
        <v>1107</v>
      </c>
      <c r="ED93" s="401" t="s">
        <v>1107</v>
      </c>
      <c r="EE93" s="401" t="s">
        <v>1107</v>
      </c>
      <c r="EF93" s="411" t="s">
        <v>1107</v>
      </c>
      <c r="EG93" s="412" t="s">
        <v>1107</v>
      </c>
      <c r="EH93" s="401" t="s">
        <v>1107</v>
      </c>
      <c r="EI93" s="401" t="s">
        <v>1107</v>
      </c>
      <c r="EJ93" s="408" t="s">
        <v>1107</v>
      </c>
      <c r="EK93" s="400"/>
      <c r="EL93" s="401"/>
      <c r="EM93" s="401"/>
      <c r="EN93" s="401"/>
      <c r="EO93" s="401"/>
      <c r="EP93" s="401"/>
      <c r="EQ93" s="401"/>
      <c r="ER93" s="401"/>
      <c r="ES93" s="400"/>
      <c r="ET93" s="401"/>
      <c r="EU93" s="401"/>
      <c r="EV93" s="402"/>
      <c r="EW93" s="401"/>
      <c r="EX93" s="401"/>
      <c r="EY93" s="401"/>
      <c r="EZ93" s="401"/>
      <c r="FA93" s="400"/>
      <c r="FB93" s="400"/>
      <c r="FC93" s="401"/>
      <c r="FD93" s="401"/>
      <c r="FE93" s="403"/>
      <c r="FF93" s="254"/>
      <c r="FG93" s="404"/>
      <c r="FH93" s="404"/>
      <c r="FI93" s="404"/>
      <c r="FJ93" s="404"/>
      <c r="FK93" s="404"/>
      <c r="FL93" s="1057"/>
      <c r="FM93" s="669"/>
      <c r="FN93" s="1057"/>
      <c r="FO93" s="669"/>
      <c r="FP93" s="1057"/>
      <c r="FQ93" s="669"/>
      <c r="FR93" s="404"/>
      <c r="FS93" s="404"/>
      <c r="FT93" s="404"/>
      <c r="FU93" s="404"/>
      <c r="FV93" s="404"/>
    </row>
    <row r="94" spans="1:178" ht="15" customHeight="1">
      <c r="A94" s="405">
        <f t="shared" si="1"/>
        <v>67</v>
      </c>
      <c r="B94" s="2048"/>
      <c r="C94" s="2048"/>
      <c r="D94" s="2032"/>
      <c r="E94" s="2032"/>
      <c r="F94" s="2032"/>
      <c r="G94" s="2032"/>
      <c r="H94" s="2049"/>
      <c r="I94" s="2050"/>
      <c r="J94" s="2032"/>
      <c r="K94" s="406" t="s">
        <v>1107</v>
      </c>
      <c r="L94" s="2032"/>
      <c r="M94" s="2032"/>
      <c r="N94" s="2032"/>
      <c r="O94" s="400" t="s">
        <v>1107</v>
      </c>
      <c r="P94" s="412" t="s">
        <v>1107</v>
      </c>
      <c r="Q94" s="401" t="s">
        <v>1107</v>
      </c>
      <c r="R94" s="401" t="s">
        <v>1107</v>
      </c>
      <c r="S94" s="401" t="s">
        <v>1107</v>
      </c>
      <c r="T94" s="410" t="s">
        <v>1107</v>
      </c>
      <c r="U94" s="412" t="s">
        <v>1107</v>
      </c>
      <c r="V94" s="401" t="s">
        <v>1107</v>
      </c>
      <c r="W94" s="410" t="s">
        <v>1107</v>
      </c>
      <c r="X94" s="2050"/>
      <c r="Y94" s="2051"/>
      <c r="Z94" s="407" t="s">
        <v>1107</v>
      </c>
      <c r="AA94" s="401" t="s">
        <v>1107</v>
      </c>
      <c r="AB94" s="401" t="s">
        <v>1107</v>
      </c>
      <c r="AC94" s="401" t="s">
        <v>1107</v>
      </c>
      <c r="AD94" s="2032"/>
      <c r="AE94" s="2032"/>
      <c r="AF94" s="2032"/>
      <c r="AG94" s="407" t="s">
        <v>1107</v>
      </c>
      <c r="AH94" s="2045"/>
      <c r="AI94" s="2046"/>
      <c r="AJ94" s="2047"/>
      <c r="AK94" s="406" t="s">
        <v>1107</v>
      </c>
      <c r="AL94" s="403"/>
      <c r="AM94" s="406" t="s">
        <v>1107</v>
      </c>
      <c r="AN94" s="403"/>
      <c r="AO94" s="984"/>
      <c r="AP94" s="401" t="s">
        <v>1107</v>
      </c>
      <c r="AQ94" s="401" t="s">
        <v>1107</v>
      </c>
      <c r="AR94" s="401" t="s">
        <v>1107</v>
      </c>
      <c r="AS94" s="401" t="s">
        <v>1107</v>
      </c>
      <c r="AT94" s="402"/>
      <c r="AU94" s="412" t="s">
        <v>1107</v>
      </c>
      <c r="AV94" s="401" t="s">
        <v>1107</v>
      </c>
      <c r="AW94" s="402" t="s">
        <v>1107</v>
      </c>
      <c r="AX94" s="406"/>
      <c r="AY94" s="401"/>
      <c r="AZ94" s="1032"/>
      <c r="BA94" s="1034"/>
      <c r="BB94" s="406"/>
      <c r="BC94" s="401"/>
      <c r="BD94" s="403"/>
      <c r="BE94" s="401" t="s">
        <v>1107</v>
      </c>
      <c r="BF94" s="401" t="s">
        <v>1107</v>
      </c>
      <c r="BG94" s="410" t="s">
        <v>1107</v>
      </c>
      <c r="BH94" s="407"/>
      <c r="BI94" s="403"/>
      <c r="BJ94" s="406" t="s">
        <v>1107</v>
      </c>
      <c r="BK94" s="401" t="s">
        <v>1107</v>
      </c>
      <c r="BL94" s="2032"/>
      <c r="BM94" s="2033"/>
      <c r="BN94" s="2033"/>
      <c r="BO94" s="2033"/>
      <c r="BP94" s="2033"/>
      <c r="BQ94" s="2034"/>
      <c r="BR94" s="406" t="s">
        <v>1107</v>
      </c>
      <c r="BS94" s="401" t="s">
        <v>1107</v>
      </c>
      <c r="BT94" s="401" t="s">
        <v>1107</v>
      </c>
      <c r="BU94" s="402" t="s">
        <v>1107</v>
      </c>
      <c r="BV94" s="412" t="s">
        <v>1107</v>
      </c>
      <c r="BW94" s="401" t="s">
        <v>1107</v>
      </c>
      <c r="BX94" s="401" t="s">
        <v>1107</v>
      </c>
      <c r="BY94" s="410" t="s">
        <v>1107</v>
      </c>
      <c r="BZ94" s="407" t="s">
        <v>1107</v>
      </c>
      <c r="CA94" s="401" t="s">
        <v>1107</v>
      </c>
      <c r="CB94" s="401" t="s">
        <v>1107</v>
      </c>
      <c r="CC94" s="408" t="s">
        <v>1107</v>
      </c>
      <c r="CD94" s="981"/>
      <c r="CE94" s="414"/>
      <c r="CF94" s="399"/>
      <c r="CG94" s="399"/>
      <c r="CH94" s="399"/>
      <c r="CI94" s="399"/>
      <c r="CJ94" s="409"/>
      <c r="CK94" s="400" t="s">
        <v>1107</v>
      </c>
      <c r="CL94" s="403"/>
      <c r="CM94" s="406" t="s">
        <v>1107</v>
      </c>
      <c r="CN94" s="402"/>
      <c r="CO94" s="412" t="s">
        <v>1107</v>
      </c>
      <c r="CP94" s="401" t="s">
        <v>1107</v>
      </c>
      <c r="CQ94" s="401" t="s">
        <v>1107</v>
      </c>
      <c r="CR94" s="411" t="s">
        <v>1107</v>
      </c>
      <c r="CS94" s="412" t="s">
        <v>1107</v>
      </c>
      <c r="CT94" s="401" t="s">
        <v>1107</v>
      </c>
      <c r="CU94" s="401" t="s">
        <v>1107</v>
      </c>
      <c r="CV94" s="411" t="s">
        <v>1107</v>
      </c>
      <c r="CW94" s="412" t="s">
        <v>1107</v>
      </c>
      <c r="CX94" s="401" t="s">
        <v>1107</v>
      </c>
      <c r="CY94" s="401" t="s">
        <v>1107</v>
      </c>
      <c r="CZ94" s="408" t="s">
        <v>1107</v>
      </c>
      <c r="DA94" s="406" t="s">
        <v>1107</v>
      </c>
      <c r="DB94" s="402"/>
      <c r="DC94" s="412" t="s">
        <v>1107</v>
      </c>
      <c r="DD94" s="401" t="s">
        <v>1107</v>
      </c>
      <c r="DE94" s="401" t="s">
        <v>1107</v>
      </c>
      <c r="DF94" s="411" t="s">
        <v>1107</v>
      </c>
      <c r="DG94" s="412" t="s">
        <v>1107</v>
      </c>
      <c r="DH94" s="401" t="s">
        <v>1107</v>
      </c>
      <c r="DI94" s="401" t="s">
        <v>1107</v>
      </c>
      <c r="DJ94" s="411" t="s">
        <v>1107</v>
      </c>
      <c r="DK94" s="412" t="s">
        <v>1107</v>
      </c>
      <c r="DL94" s="401" t="s">
        <v>1107</v>
      </c>
      <c r="DM94" s="401" t="s">
        <v>1107</v>
      </c>
      <c r="DN94" s="411" t="s">
        <v>1107</v>
      </c>
      <c r="DO94" s="412" t="s">
        <v>1107</v>
      </c>
      <c r="DP94" s="401" t="s">
        <v>1107</v>
      </c>
      <c r="DQ94" s="401" t="s">
        <v>1107</v>
      </c>
      <c r="DR94" s="408" t="s">
        <v>1107</v>
      </c>
      <c r="DS94" s="406" t="s">
        <v>1107</v>
      </c>
      <c r="DT94" s="402"/>
      <c r="DU94" s="412" t="s">
        <v>1107</v>
      </c>
      <c r="DV94" s="401" t="s">
        <v>1107</v>
      </c>
      <c r="DW94" s="401" t="s">
        <v>1107</v>
      </c>
      <c r="DX94" s="411" t="s">
        <v>1107</v>
      </c>
      <c r="DY94" s="412" t="s">
        <v>1107</v>
      </c>
      <c r="DZ94" s="401" t="s">
        <v>1107</v>
      </c>
      <c r="EA94" s="401" t="s">
        <v>1107</v>
      </c>
      <c r="EB94" s="411" t="s">
        <v>1107</v>
      </c>
      <c r="EC94" s="412" t="s">
        <v>1107</v>
      </c>
      <c r="ED94" s="401" t="s">
        <v>1107</v>
      </c>
      <c r="EE94" s="401" t="s">
        <v>1107</v>
      </c>
      <c r="EF94" s="411" t="s">
        <v>1107</v>
      </c>
      <c r="EG94" s="412" t="s">
        <v>1107</v>
      </c>
      <c r="EH94" s="401" t="s">
        <v>1107</v>
      </c>
      <c r="EI94" s="401" t="s">
        <v>1107</v>
      </c>
      <c r="EJ94" s="408" t="s">
        <v>1107</v>
      </c>
      <c r="EK94" s="400"/>
      <c r="EL94" s="401"/>
      <c r="EM94" s="401"/>
      <c r="EN94" s="401"/>
      <c r="EO94" s="401"/>
      <c r="EP94" s="401"/>
      <c r="EQ94" s="401"/>
      <c r="ER94" s="401"/>
      <c r="ES94" s="400"/>
      <c r="ET94" s="401"/>
      <c r="EU94" s="401"/>
      <c r="EV94" s="402"/>
      <c r="EW94" s="401"/>
      <c r="EX94" s="401"/>
      <c r="EY94" s="401"/>
      <c r="EZ94" s="401"/>
      <c r="FA94" s="400"/>
      <c r="FB94" s="400"/>
      <c r="FC94" s="401"/>
      <c r="FD94" s="401"/>
      <c r="FE94" s="403"/>
      <c r="FF94" s="254"/>
      <c r="FG94" s="404"/>
      <c r="FH94" s="404"/>
      <c r="FI94" s="404"/>
      <c r="FJ94" s="404"/>
      <c r="FK94" s="404"/>
      <c r="FL94" s="1057"/>
      <c r="FM94" s="669"/>
      <c r="FN94" s="1057"/>
      <c r="FO94" s="669"/>
      <c r="FP94" s="1057"/>
      <c r="FQ94" s="669"/>
      <c r="FR94" s="404"/>
      <c r="FS94" s="404"/>
      <c r="FT94" s="404"/>
      <c r="FU94" s="404"/>
      <c r="FV94" s="404"/>
    </row>
    <row r="95" spans="1:178" ht="15" customHeight="1">
      <c r="A95" s="405">
        <f t="shared" si="1"/>
        <v>68</v>
      </c>
      <c r="B95" s="2048"/>
      <c r="C95" s="2048"/>
      <c r="D95" s="2032"/>
      <c r="E95" s="2032"/>
      <c r="F95" s="2032"/>
      <c r="G95" s="2032"/>
      <c r="H95" s="2049"/>
      <c r="I95" s="2050"/>
      <c r="J95" s="2032"/>
      <c r="K95" s="406" t="s">
        <v>1107</v>
      </c>
      <c r="L95" s="2032"/>
      <c r="M95" s="2032"/>
      <c r="N95" s="2032"/>
      <c r="O95" s="400" t="s">
        <v>1107</v>
      </c>
      <c r="P95" s="412" t="s">
        <v>1107</v>
      </c>
      <c r="Q95" s="401" t="s">
        <v>1107</v>
      </c>
      <c r="R95" s="401" t="s">
        <v>1107</v>
      </c>
      <c r="S95" s="401" t="s">
        <v>1107</v>
      </c>
      <c r="T95" s="410" t="s">
        <v>1107</v>
      </c>
      <c r="U95" s="412" t="s">
        <v>1107</v>
      </c>
      <c r="V95" s="401" t="s">
        <v>1107</v>
      </c>
      <c r="W95" s="410" t="s">
        <v>1107</v>
      </c>
      <c r="X95" s="2050"/>
      <c r="Y95" s="2051"/>
      <c r="Z95" s="407" t="s">
        <v>1107</v>
      </c>
      <c r="AA95" s="401" t="s">
        <v>1107</v>
      </c>
      <c r="AB95" s="401" t="s">
        <v>1107</v>
      </c>
      <c r="AC95" s="401" t="s">
        <v>1107</v>
      </c>
      <c r="AD95" s="2032"/>
      <c r="AE95" s="2032"/>
      <c r="AF95" s="2032"/>
      <c r="AG95" s="407" t="s">
        <v>1107</v>
      </c>
      <c r="AH95" s="2045"/>
      <c r="AI95" s="2046"/>
      <c r="AJ95" s="2047"/>
      <c r="AK95" s="406" t="s">
        <v>1107</v>
      </c>
      <c r="AL95" s="403"/>
      <c r="AM95" s="406" t="s">
        <v>1107</v>
      </c>
      <c r="AN95" s="403"/>
      <c r="AO95" s="984"/>
      <c r="AP95" s="401" t="s">
        <v>1107</v>
      </c>
      <c r="AQ95" s="401" t="s">
        <v>1107</v>
      </c>
      <c r="AR95" s="401" t="s">
        <v>1107</v>
      </c>
      <c r="AS95" s="401" t="s">
        <v>1107</v>
      </c>
      <c r="AT95" s="402"/>
      <c r="AU95" s="412" t="s">
        <v>1107</v>
      </c>
      <c r="AV95" s="401" t="s">
        <v>1107</v>
      </c>
      <c r="AW95" s="402" t="s">
        <v>1107</v>
      </c>
      <c r="AX95" s="406"/>
      <c r="AY95" s="401"/>
      <c r="AZ95" s="1032"/>
      <c r="BA95" s="1034"/>
      <c r="BB95" s="406"/>
      <c r="BC95" s="401"/>
      <c r="BD95" s="403"/>
      <c r="BE95" s="401" t="s">
        <v>1107</v>
      </c>
      <c r="BF95" s="401" t="s">
        <v>1107</v>
      </c>
      <c r="BG95" s="410" t="s">
        <v>1107</v>
      </c>
      <c r="BH95" s="407"/>
      <c r="BI95" s="403"/>
      <c r="BJ95" s="406" t="s">
        <v>1107</v>
      </c>
      <c r="BK95" s="401" t="s">
        <v>1107</v>
      </c>
      <c r="BL95" s="2032"/>
      <c r="BM95" s="2033"/>
      <c r="BN95" s="2033"/>
      <c r="BO95" s="2033"/>
      <c r="BP95" s="2033"/>
      <c r="BQ95" s="2034"/>
      <c r="BR95" s="406" t="s">
        <v>1107</v>
      </c>
      <c r="BS95" s="401" t="s">
        <v>1107</v>
      </c>
      <c r="BT95" s="401" t="s">
        <v>1107</v>
      </c>
      <c r="BU95" s="402" t="s">
        <v>1107</v>
      </c>
      <c r="BV95" s="412" t="s">
        <v>1107</v>
      </c>
      <c r="BW95" s="401" t="s">
        <v>1107</v>
      </c>
      <c r="BX95" s="401" t="s">
        <v>1107</v>
      </c>
      <c r="BY95" s="410" t="s">
        <v>1107</v>
      </c>
      <c r="BZ95" s="407" t="s">
        <v>1107</v>
      </c>
      <c r="CA95" s="401" t="s">
        <v>1107</v>
      </c>
      <c r="CB95" s="401" t="s">
        <v>1107</v>
      </c>
      <c r="CC95" s="408" t="s">
        <v>1107</v>
      </c>
      <c r="CD95" s="981"/>
      <c r="CE95" s="414"/>
      <c r="CF95" s="399"/>
      <c r="CG95" s="399"/>
      <c r="CH95" s="399"/>
      <c r="CI95" s="399"/>
      <c r="CJ95" s="409"/>
      <c r="CK95" s="400" t="s">
        <v>1107</v>
      </c>
      <c r="CL95" s="403"/>
      <c r="CM95" s="406" t="s">
        <v>1107</v>
      </c>
      <c r="CN95" s="402"/>
      <c r="CO95" s="412" t="s">
        <v>1107</v>
      </c>
      <c r="CP95" s="401" t="s">
        <v>1107</v>
      </c>
      <c r="CQ95" s="401" t="s">
        <v>1107</v>
      </c>
      <c r="CR95" s="411" t="s">
        <v>1107</v>
      </c>
      <c r="CS95" s="412" t="s">
        <v>1107</v>
      </c>
      <c r="CT95" s="401" t="s">
        <v>1107</v>
      </c>
      <c r="CU95" s="401" t="s">
        <v>1107</v>
      </c>
      <c r="CV95" s="411" t="s">
        <v>1107</v>
      </c>
      <c r="CW95" s="412" t="s">
        <v>1107</v>
      </c>
      <c r="CX95" s="401" t="s">
        <v>1107</v>
      </c>
      <c r="CY95" s="401" t="s">
        <v>1107</v>
      </c>
      <c r="CZ95" s="408" t="s">
        <v>1107</v>
      </c>
      <c r="DA95" s="406" t="s">
        <v>1107</v>
      </c>
      <c r="DB95" s="402"/>
      <c r="DC95" s="412" t="s">
        <v>1107</v>
      </c>
      <c r="DD95" s="401" t="s">
        <v>1107</v>
      </c>
      <c r="DE95" s="401" t="s">
        <v>1107</v>
      </c>
      <c r="DF95" s="411" t="s">
        <v>1107</v>
      </c>
      <c r="DG95" s="412" t="s">
        <v>1107</v>
      </c>
      <c r="DH95" s="401" t="s">
        <v>1107</v>
      </c>
      <c r="DI95" s="401" t="s">
        <v>1107</v>
      </c>
      <c r="DJ95" s="411" t="s">
        <v>1107</v>
      </c>
      <c r="DK95" s="412" t="s">
        <v>1107</v>
      </c>
      <c r="DL95" s="401" t="s">
        <v>1107</v>
      </c>
      <c r="DM95" s="401" t="s">
        <v>1107</v>
      </c>
      <c r="DN95" s="411" t="s">
        <v>1107</v>
      </c>
      <c r="DO95" s="412" t="s">
        <v>1107</v>
      </c>
      <c r="DP95" s="401" t="s">
        <v>1107</v>
      </c>
      <c r="DQ95" s="401" t="s">
        <v>1107</v>
      </c>
      <c r="DR95" s="408" t="s">
        <v>1107</v>
      </c>
      <c r="DS95" s="406" t="s">
        <v>1107</v>
      </c>
      <c r="DT95" s="402"/>
      <c r="DU95" s="412" t="s">
        <v>1107</v>
      </c>
      <c r="DV95" s="401" t="s">
        <v>1107</v>
      </c>
      <c r="DW95" s="401" t="s">
        <v>1107</v>
      </c>
      <c r="DX95" s="411" t="s">
        <v>1107</v>
      </c>
      <c r="DY95" s="412" t="s">
        <v>1107</v>
      </c>
      <c r="DZ95" s="401" t="s">
        <v>1107</v>
      </c>
      <c r="EA95" s="401" t="s">
        <v>1107</v>
      </c>
      <c r="EB95" s="411" t="s">
        <v>1107</v>
      </c>
      <c r="EC95" s="412" t="s">
        <v>1107</v>
      </c>
      <c r="ED95" s="401" t="s">
        <v>1107</v>
      </c>
      <c r="EE95" s="401" t="s">
        <v>1107</v>
      </c>
      <c r="EF95" s="411" t="s">
        <v>1107</v>
      </c>
      <c r="EG95" s="412" t="s">
        <v>1107</v>
      </c>
      <c r="EH95" s="401" t="s">
        <v>1107</v>
      </c>
      <c r="EI95" s="401" t="s">
        <v>1107</v>
      </c>
      <c r="EJ95" s="408" t="s">
        <v>1107</v>
      </c>
      <c r="EK95" s="400"/>
      <c r="EL95" s="401"/>
      <c r="EM95" s="401"/>
      <c r="EN95" s="401"/>
      <c r="EO95" s="401"/>
      <c r="EP95" s="401"/>
      <c r="EQ95" s="401"/>
      <c r="ER95" s="401"/>
      <c r="ES95" s="400"/>
      <c r="ET95" s="401"/>
      <c r="EU95" s="401"/>
      <c r="EV95" s="402"/>
      <c r="EW95" s="401"/>
      <c r="EX95" s="401"/>
      <c r="EY95" s="401"/>
      <c r="EZ95" s="401"/>
      <c r="FA95" s="400"/>
      <c r="FB95" s="400"/>
      <c r="FC95" s="401"/>
      <c r="FD95" s="401"/>
      <c r="FE95" s="403"/>
      <c r="FF95" s="254"/>
      <c r="FG95" s="404"/>
      <c r="FH95" s="404"/>
      <c r="FI95" s="404"/>
      <c r="FJ95" s="404"/>
      <c r="FK95" s="404"/>
      <c r="FL95" s="1057"/>
      <c r="FM95" s="669"/>
      <c r="FN95" s="1057"/>
      <c r="FO95" s="669"/>
      <c r="FP95" s="1057"/>
      <c r="FQ95" s="669"/>
      <c r="FR95" s="404"/>
      <c r="FS95" s="404"/>
      <c r="FT95" s="404"/>
      <c r="FU95" s="404"/>
      <c r="FV95" s="404"/>
    </row>
    <row r="96" spans="1:178" ht="15" customHeight="1">
      <c r="A96" s="405">
        <f t="shared" si="1"/>
        <v>69</v>
      </c>
      <c r="B96" s="2048"/>
      <c r="C96" s="2048"/>
      <c r="D96" s="2032"/>
      <c r="E96" s="2032"/>
      <c r="F96" s="2032"/>
      <c r="G96" s="2032"/>
      <c r="H96" s="2049"/>
      <c r="I96" s="2050"/>
      <c r="J96" s="2032"/>
      <c r="K96" s="406" t="s">
        <v>1107</v>
      </c>
      <c r="L96" s="2032"/>
      <c r="M96" s="2032"/>
      <c r="N96" s="2032"/>
      <c r="O96" s="400" t="s">
        <v>1107</v>
      </c>
      <c r="P96" s="412" t="s">
        <v>1107</v>
      </c>
      <c r="Q96" s="401" t="s">
        <v>1107</v>
      </c>
      <c r="R96" s="401" t="s">
        <v>1107</v>
      </c>
      <c r="S96" s="401" t="s">
        <v>1107</v>
      </c>
      <c r="T96" s="410" t="s">
        <v>1107</v>
      </c>
      <c r="U96" s="412" t="s">
        <v>1107</v>
      </c>
      <c r="V96" s="401" t="s">
        <v>1107</v>
      </c>
      <c r="W96" s="410" t="s">
        <v>1107</v>
      </c>
      <c r="X96" s="2050"/>
      <c r="Y96" s="2051"/>
      <c r="Z96" s="407" t="s">
        <v>1107</v>
      </c>
      <c r="AA96" s="401" t="s">
        <v>1107</v>
      </c>
      <c r="AB96" s="401" t="s">
        <v>1107</v>
      </c>
      <c r="AC96" s="401" t="s">
        <v>1107</v>
      </c>
      <c r="AD96" s="2032"/>
      <c r="AE96" s="2032"/>
      <c r="AF96" s="2032"/>
      <c r="AG96" s="407" t="s">
        <v>1107</v>
      </c>
      <c r="AH96" s="2045"/>
      <c r="AI96" s="2046"/>
      <c r="AJ96" s="2047"/>
      <c r="AK96" s="406" t="s">
        <v>1107</v>
      </c>
      <c r="AL96" s="403"/>
      <c r="AM96" s="406" t="s">
        <v>1107</v>
      </c>
      <c r="AN96" s="403"/>
      <c r="AO96" s="984"/>
      <c r="AP96" s="401" t="s">
        <v>1107</v>
      </c>
      <c r="AQ96" s="401" t="s">
        <v>1107</v>
      </c>
      <c r="AR96" s="401" t="s">
        <v>1107</v>
      </c>
      <c r="AS96" s="401" t="s">
        <v>1107</v>
      </c>
      <c r="AT96" s="402"/>
      <c r="AU96" s="412" t="s">
        <v>1107</v>
      </c>
      <c r="AV96" s="401" t="s">
        <v>1107</v>
      </c>
      <c r="AW96" s="402" t="s">
        <v>1107</v>
      </c>
      <c r="AX96" s="406"/>
      <c r="AY96" s="401"/>
      <c r="AZ96" s="1032"/>
      <c r="BA96" s="1034"/>
      <c r="BB96" s="406"/>
      <c r="BC96" s="401"/>
      <c r="BD96" s="403"/>
      <c r="BE96" s="401" t="s">
        <v>1107</v>
      </c>
      <c r="BF96" s="401" t="s">
        <v>1107</v>
      </c>
      <c r="BG96" s="410" t="s">
        <v>1107</v>
      </c>
      <c r="BH96" s="407"/>
      <c r="BI96" s="403"/>
      <c r="BJ96" s="406" t="s">
        <v>1107</v>
      </c>
      <c r="BK96" s="401" t="s">
        <v>1107</v>
      </c>
      <c r="BL96" s="2032"/>
      <c r="BM96" s="2033"/>
      <c r="BN96" s="2033"/>
      <c r="BO96" s="2033"/>
      <c r="BP96" s="2033"/>
      <c r="BQ96" s="2034"/>
      <c r="BR96" s="406" t="s">
        <v>1107</v>
      </c>
      <c r="BS96" s="401" t="s">
        <v>1107</v>
      </c>
      <c r="BT96" s="401" t="s">
        <v>1107</v>
      </c>
      <c r="BU96" s="402" t="s">
        <v>1107</v>
      </c>
      <c r="BV96" s="412" t="s">
        <v>1107</v>
      </c>
      <c r="BW96" s="401" t="s">
        <v>1107</v>
      </c>
      <c r="BX96" s="401" t="s">
        <v>1107</v>
      </c>
      <c r="BY96" s="410" t="s">
        <v>1107</v>
      </c>
      <c r="BZ96" s="407" t="s">
        <v>1107</v>
      </c>
      <c r="CA96" s="401" t="s">
        <v>1107</v>
      </c>
      <c r="CB96" s="401" t="s">
        <v>1107</v>
      </c>
      <c r="CC96" s="408" t="s">
        <v>1107</v>
      </c>
      <c r="CD96" s="981"/>
      <c r="CE96" s="414"/>
      <c r="CF96" s="399"/>
      <c r="CG96" s="399"/>
      <c r="CH96" s="399"/>
      <c r="CI96" s="399"/>
      <c r="CJ96" s="409"/>
      <c r="CK96" s="400" t="s">
        <v>1107</v>
      </c>
      <c r="CL96" s="403"/>
      <c r="CM96" s="406" t="s">
        <v>1107</v>
      </c>
      <c r="CN96" s="402"/>
      <c r="CO96" s="412" t="s">
        <v>1107</v>
      </c>
      <c r="CP96" s="401" t="s">
        <v>1107</v>
      </c>
      <c r="CQ96" s="401" t="s">
        <v>1107</v>
      </c>
      <c r="CR96" s="411" t="s">
        <v>1107</v>
      </c>
      <c r="CS96" s="412" t="s">
        <v>1107</v>
      </c>
      <c r="CT96" s="401" t="s">
        <v>1107</v>
      </c>
      <c r="CU96" s="401" t="s">
        <v>1107</v>
      </c>
      <c r="CV96" s="411" t="s">
        <v>1107</v>
      </c>
      <c r="CW96" s="412" t="s">
        <v>1107</v>
      </c>
      <c r="CX96" s="401" t="s">
        <v>1107</v>
      </c>
      <c r="CY96" s="401" t="s">
        <v>1107</v>
      </c>
      <c r="CZ96" s="408" t="s">
        <v>1107</v>
      </c>
      <c r="DA96" s="406" t="s">
        <v>1107</v>
      </c>
      <c r="DB96" s="402"/>
      <c r="DC96" s="412" t="s">
        <v>1107</v>
      </c>
      <c r="DD96" s="401" t="s">
        <v>1107</v>
      </c>
      <c r="DE96" s="401" t="s">
        <v>1107</v>
      </c>
      <c r="DF96" s="411" t="s">
        <v>1107</v>
      </c>
      <c r="DG96" s="412" t="s">
        <v>1107</v>
      </c>
      <c r="DH96" s="401" t="s">
        <v>1107</v>
      </c>
      <c r="DI96" s="401" t="s">
        <v>1107</v>
      </c>
      <c r="DJ96" s="411" t="s">
        <v>1107</v>
      </c>
      <c r="DK96" s="412" t="s">
        <v>1107</v>
      </c>
      <c r="DL96" s="401" t="s">
        <v>1107</v>
      </c>
      <c r="DM96" s="401" t="s">
        <v>1107</v>
      </c>
      <c r="DN96" s="411" t="s">
        <v>1107</v>
      </c>
      <c r="DO96" s="412" t="s">
        <v>1107</v>
      </c>
      <c r="DP96" s="401" t="s">
        <v>1107</v>
      </c>
      <c r="DQ96" s="401" t="s">
        <v>1107</v>
      </c>
      <c r="DR96" s="408" t="s">
        <v>1107</v>
      </c>
      <c r="DS96" s="406" t="s">
        <v>1107</v>
      </c>
      <c r="DT96" s="402"/>
      <c r="DU96" s="412" t="s">
        <v>1107</v>
      </c>
      <c r="DV96" s="401" t="s">
        <v>1107</v>
      </c>
      <c r="DW96" s="401" t="s">
        <v>1107</v>
      </c>
      <c r="DX96" s="411" t="s">
        <v>1107</v>
      </c>
      <c r="DY96" s="412" t="s">
        <v>1107</v>
      </c>
      <c r="DZ96" s="401" t="s">
        <v>1107</v>
      </c>
      <c r="EA96" s="401" t="s">
        <v>1107</v>
      </c>
      <c r="EB96" s="411" t="s">
        <v>1107</v>
      </c>
      <c r="EC96" s="412" t="s">
        <v>1107</v>
      </c>
      <c r="ED96" s="401" t="s">
        <v>1107</v>
      </c>
      <c r="EE96" s="401" t="s">
        <v>1107</v>
      </c>
      <c r="EF96" s="411" t="s">
        <v>1107</v>
      </c>
      <c r="EG96" s="412" t="s">
        <v>1107</v>
      </c>
      <c r="EH96" s="401" t="s">
        <v>1107</v>
      </c>
      <c r="EI96" s="401" t="s">
        <v>1107</v>
      </c>
      <c r="EJ96" s="408" t="s">
        <v>1107</v>
      </c>
      <c r="EK96" s="400"/>
      <c r="EL96" s="401"/>
      <c r="EM96" s="401"/>
      <c r="EN96" s="401"/>
      <c r="EO96" s="401"/>
      <c r="EP96" s="401"/>
      <c r="EQ96" s="401"/>
      <c r="ER96" s="401"/>
      <c r="ES96" s="400"/>
      <c r="ET96" s="401"/>
      <c r="EU96" s="401"/>
      <c r="EV96" s="402"/>
      <c r="EW96" s="401"/>
      <c r="EX96" s="401"/>
      <c r="EY96" s="401"/>
      <c r="EZ96" s="401"/>
      <c r="FA96" s="400"/>
      <c r="FB96" s="400"/>
      <c r="FC96" s="401"/>
      <c r="FD96" s="401"/>
      <c r="FE96" s="403"/>
      <c r="FF96" s="254"/>
      <c r="FG96" s="404"/>
      <c r="FH96" s="404"/>
      <c r="FI96" s="404"/>
      <c r="FJ96" s="404"/>
      <c r="FK96" s="404"/>
      <c r="FL96" s="1057"/>
      <c r="FM96" s="669"/>
      <c r="FN96" s="1057"/>
      <c r="FO96" s="669"/>
      <c r="FP96" s="1057"/>
      <c r="FQ96" s="669"/>
      <c r="FR96" s="404"/>
      <c r="FS96" s="404"/>
      <c r="FT96" s="404"/>
      <c r="FU96" s="404"/>
      <c r="FV96" s="404"/>
    </row>
    <row r="97" spans="1:178" ht="15" customHeight="1">
      <c r="A97" s="405">
        <f t="shared" si="1"/>
        <v>70</v>
      </c>
      <c r="B97" s="2048"/>
      <c r="C97" s="2048"/>
      <c r="D97" s="2032"/>
      <c r="E97" s="2032"/>
      <c r="F97" s="2032"/>
      <c r="G97" s="2032"/>
      <c r="H97" s="2049"/>
      <c r="I97" s="2050"/>
      <c r="J97" s="2032"/>
      <c r="K97" s="406" t="s">
        <v>1107</v>
      </c>
      <c r="L97" s="2032"/>
      <c r="M97" s="2032"/>
      <c r="N97" s="2032"/>
      <c r="O97" s="400" t="s">
        <v>1107</v>
      </c>
      <c r="P97" s="412" t="s">
        <v>1107</v>
      </c>
      <c r="Q97" s="401" t="s">
        <v>1107</v>
      </c>
      <c r="R97" s="401" t="s">
        <v>1107</v>
      </c>
      <c r="S97" s="401" t="s">
        <v>1107</v>
      </c>
      <c r="T97" s="410" t="s">
        <v>1107</v>
      </c>
      <c r="U97" s="412" t="s">
        <v>1107</v>
      </c>
      <c r="V97" s="401" t="s">
        <v>1107</v>
      </c>
      <c r="W97" s="410" t="s">
        <v>1107</v>
      </c>
      <c r="X97" s="2050"/>
      <c r="Y97" s="2051"/>
      <c r="Z97" s="407" t="s">
        <v>1107</v>
      </c>
      <c r="AA97" s="401" t="s">
        <v>1107</v>
      </c>
      <c r="AB97" s="401" t="s">
        <v>1107</v>
      </c>
      <c r="AC97" s="401" t="s">
        <v>1107</v>
      </c>
      <c r="AD97" s="2032"/>
      <c r="AE97" s="2032"/>
      <c r="AF97" s="2032"/>
      <c r="AG97" s="407" t="s">
        <v>1107</v>
      </c>
      <c r="AH97" s="2045"/>
      <c r="AI97" s="2046"/>
      <c r="AJ97" s="2047"/>
      <c r="AK97" s="406" t="s">
        <v>1107</v>
      </c>
      <c r="AL97" s="403"/>
      <c r="AM97" s="406" t="s">
        <v>1107</v>
      </c>
      <c r="AN97" s="403"/>
      <c r="AO97" s="984"/>
      <c r="AP97" s="401" t="s">
        <v>1107</v>
      </c>
      <c r="AQ97" s="401" t="s">
        <v>1107</v>
      </c>
      <c r="AR97" s="401" t="s">
        <v>1107</v>
      </c>
      <c r="AS97" s="401" t="s">
        <v>1107</v>
      </c>
      <c r="AT97" s="402"/>
      <c r="AU97" s="412" t="s">
        <v>1107</v>
      </c>
      <c r="AV97" s="401" t="s">
        <v>1107</v>
      </c>
      <c r="AW97" s="402" t="s">
        <v>1107</v>
      </c>
      <c r="AX97" s="406"/>
      <c r="AY97" s="401"/>
      <c r="AZ97" s="1032"/>
      <c r="BA97" s="1034"/>
      <c r="BB97" s="406"/>
      <c r="BC97" s="401"/>
      <c r="BD97" s="403"/>
      <c r="BE97" s="401" t="s">
        <v>1107</v>
      </c>
      <c r="BF97" s="401" t="s">
        <v>1107</v>
      </c>
      <c r="BG97" s="410" t="s">
        <v>1107</v>
      </c>
      <c r="BH97" s="407"/>
      <c r="BI97" s="403"/>
      <c r="BJ97" s="406" t="s">
        <v>1107</v>
      </c>
      <c r="BK97" s="401" t="s">
        <v>1107</v>
      </c>
      <c r="BL97" s="2032"/>
      <c r="BM97" s="2033"/>
      <c r="BN97" s="2033"/>
      <c r="BO97" s="2033"/>
      <c r="BP97" s="2033"/>
      <c r="BQ97" s="2034"/>
      <c r="BR97" s="406" t="s">
        <v>1107</v>
      </c>
      <c r="BS97" s="401" t="s">
        <v>1107</v>
      </c>
      <c r="BT97" s="401" t="s">
        <v>1107</v>
      </c>
      <c r="BU97" s="402" t="s">
        <v>1107</v>
      </c>
      <c r="BV97" s="412" t="s">
        <v>1107</v>
      </c>
      <c r="BW97" s="401" t="s">
        <v>1107</v>
      </c>
      <c r="BX97" s="401" t="s">
        <v>1107</v>
      </c>
      <c r="BY97" s="410" t="s">
        <v>1107</v>
      </c>
      <c r="BZ97" s="407" t="s">
        <v>1107</v>
      </c>
      <c r="CA97" s="401" t="s">
        <v>1107</v>
      </c>
      <c r="CB97" s="401" t="s">
        <v>1107</v>
      </c>
      <c r="CC97" s="408" t="s">
        <v>1107</v>
      </c>
      <c r="CD97" s="981"/>
      <c r="CE97" s="414"/>
      <c r="CF97" s="399"/>
      <c r="CG97" s="399"/>
      <c r="CH97" s="399"/>
      <c r="CI97" s="399"/>
      <c r="CJ97" s="409"/>
      <c r="CK97" s="400" t="s">
        <v>1107</v>
      </c>
      <c r="CL97" s="403"/>
      <c r="CM97" s="406" t="s">
        <v>1107</v>
      </c>
      <c r="CN97" s="402"/>
      <c r="CO97" s="412" t="s">
        <v>1107</v>
      </c>
      <c r="CP97" s="401" t="s">
        <v>1107</v>
      </c>
      <c r="CQ97" s="401" t="s">
        <v>1107</v>
      </c>
      <c r="CR97" s="411" t="s">
        <v>1107</v>
      </c>
      <c r="CS97" s="412" t="s">
        <v>1107</v>
      </c>
      <c r="CT97" s="401" t="s">
        <v>1107</v>
      </c>
      <c r="CU97" s="401" t="s">
        <v>1107</v>
      </c>
      <c r="CV97" s="411" t="s">
        <v>1107</v>
      </c>
      <c r="CW97" s="412" t="s">
        <v>1107</v>
      </c>
      <c r="CX97" s="401" t="s">
        <v>1107</v>
      </c>
      <c r="CY97" s="401" t="s">
        <v>1107</v>
      </c>
      <c r="CZ97" s="408" t="s">
        <v>1107</v>
      </c>
      <c r="DA97" s="406" t="s">
        <v>1107</v>
      </c>
      <c r="DB97" s="402"/>
      <c r="DC97" s="412" t="s">
        <v>1107</v>
      </c>
      <c r="DD97" s="401" t="s">
        <v>1107</v>
      </c>
      <c r="DE97" s="401" t="s">
        <v>1107</v>
      </c>
      <c r="DF97" s="411" t="s">
        <v>1107</v>
      </c>
      <c r="DG97" s="412" t="s">
        <v>1107</v>
      </c>
      <c r="DH97" s="401" t="s">
        <v>1107</v>
      </c>
      <c r="DI97" s="401" t="s">
        <v>1107</v>
      </c>
      <c r="DJ97" s="411" t="s">
        <v>1107</v>
      </c>
      <c r="DK97" s="412" t="s">
        <v>1107</v>
      </c>
      <c r="DL97" s="401" t="s">
        <v>1107</v>
      </c>
      <c r="DM97" s="401" t="s">
        <v>1107</v>
      </c>
      <c r="DN97" s="411" t="s">
        <v>1107</v>
      </c>
      <c r="DO97" s="412" t="s">
        <v>1107</v>
      </c>
      <c r="DP97" s="401" t="s">
        <v>1107</v>
      </c>
      <c r="DQ97" s="401" t="s">
        <v>1107</v>
      </c>
      <c r="DR97" s="408" t="s">
        <v>1107</v>
      </c>
      <c r="DS97" s="406" t="s">
        <v>1107</v>
      </c>
      <c r="DT97" s="402"/>
      <c r="DU97" s="412" t="s">
        <v>1107</v>
      </c>
      <c r="DV97" s="401" t="s">
        <v>1107</v>
      </c>
      <c r="DW97" s="401" t="s">
        <v>1107</v>
      </c>
      <c r="DX97" s="411" t="s">
        <v>1107</v>
      </c>
      <c r="DY97" s="412" t="s">
        <v>1107</v>
      </c>
      <c r="DZ97" s="401" t="s">
        <v>1107</v>
      </c>
      <c r="EA97" s="401" t="s">
        <v>1107</v>
      </c>
      <c r="EB97" s="411" t="s">
        <v>1107</v>
      </c>
      <c r="EC97" s="412" t="s">
        <v>1107</v>
      </c>
      <c r="ED97" s="401" t="s">
        <v>1107</v>
      </c>
      <c r="EE97" s="401" t="s">
        <v>1107</v>
      </c>
      <c r="EF97" s="411" t="s">
        <v>1107</v>
      </c>
      <c r="EG97" s="412" t="s">
        <v>1107</v>
      </c>
      <c r="EH97" s="401" t="s">
        <v>1107</v>
      </c>
      <c r="EI97" s="401" t="s">
        <v>1107</v>
      </c>
      <c r="EJ97" s="408" t="s">
        <v>1107</v>
      </c>
      <c r="EK97" s="400"/>
      <c r="EL97" s="401"/>
      <c r="EM97" s="401"/>
      <c r="EN97" s="401"/>
      <c r="EO97" s="401"/>
      <c r="EP97" s="401"/>
      <c r="EQ97" s="401"/>
      <c r="ER97" s="401"/>
      <c r="ES97" s="400"/>
      <c r="ET97" s="401"/>
      <c r="EU97" s="401"/>
      <c r="EV97" s="402"/>
      <c r="EW97" s="401"/>
      <c r="EX97" s="401"/>
      <c r="EY97" s="401"/>
      <c r="EZ97" s="401"/>
      <c r="FA97" s="400"/>
      <c r="FB97" s="400"/>
      <c r="FC97" s="401"/>
      <c r="FD97" s="401"/>
      <c r="FE97" s="403"/>
      <c r="FF97" s="254"/>
      <c r="FG97" s="404"/>
      <c r="FH97" s="404"/>
      <c r="FI97" s="404"/>
      <c r="FJ97" s="404"/>
      <c r="FK97" s="404"/>
      <c r="FL97" s="1057"/>
      <c r="FM97" s="669"/>
      <c r="FN97" s="1057"/>
      <c r="FO97" s="669"/>
      <c r="FP97" s="1057"/>
      <c r="FQ97" s="669"/>
      <c r="FR97" s="404"/>
      <c r="FS97" s="404"/>
      <c r="FT97" s="404"/>
      <c r="FU97" s="404"/>
      <c r="FV97" s="404"/>
    </row>
    <row r="98" spans="1:178" ht="15" customHeight="1">
      <c r="A98" s="405">
        <f t="shared" si="1"/>
        <v>71</v>
      </c>
      <c r="B98" s="2048"/>
      <c r="C98" s="2048"/>
      <c r="D98" s="2032"/>
      <c r="E98" s="2032"/>
      <c r="F98" s="2032"/>
      <c r="G98" s="2032"/>
      <c r="H98" s="2049"/>
      <c r="I98" s="2050"/>
      <c r="J98" s="2032"/>
      <c r="K98" s="406" t="s">
        <v>1107</v>
      </c>
      <c r="L98" s="2032"/>
      <c r="M98" s="2032"/>
      <c r="N98" s="2032"/>
      <c r="O98" s="400" t="s">
        <v>1107</v>
      </c>
      <c r="P98" s="412" t="s">
        <v>1107</v>
      </c>
      <c r="Q98" s="401" t="s">
        <v>1107</v>
      </c>
      <c r="R98" s="401" t="s">
        <v>1107</v>
      </c>
      <c r="S98" s="401" t="s">
        <v>1107</v>
      </c>
      <c r="T98" s="410" t="s">
        <v>1107</v>
      </c>
      <c r="U98" s="412" t="s">
        <v>1107</v>
      </c>
      <c r="V98" s="401" t="s">
        <v>1107</v>
      </c>
      <c r="W98" s="410" t="s">
        <v>1107</v>
      </c>
      <c r="X98" s="2050"/>
      <c r="Y98" s="2051"/>
      <c r="Z98" s="407" t="s">
        <v>1107</v>
      </c>
      <c r="AA98" s="401" t="s">
        <v>1107</v>
      </c>
      <c r="AB98" s="401" t="s">
        <v>1107</v>
      </c>
      <c r="AC98" s="401" t="s">
        <v>1107</v>
      </c>
      <c r="AD98" s="2032"/>
      <c r="AE98" s="2032"/>
      <c r="AF98" s="2032"/>
      <c r="AG98" s="407" t="s">
        <v>1107</v>
      </c>
      <c r="AH98" s="2045"/>
      <c r="AI98" s="2046"/>
      <c r="AJ98" s="2047"/>
      <c r="AK98" s="406" t="s">
        <v>1107</v>
      </c>
      <c r="AL98" s="403"/>
      <c r="AM98" s="406" t="s">
        <v>1107</v>
      </c>
      <c r="AN98" s="403"/>
      <c r="AO98" s="984"/>
      <c r="AP98" s="401" t="s">
        <v>1107</v>
      </c>
      <c r="AQ98" s="401" t="s">
        <v>1107</v>
      </c>
      <c r="AR98" s="401" t="s">
        <v>1107</v>
      </c>
      <c r="AS98" s="401" t="s">
        <v>1107</v>
      </c>
      <c r="AT98" s="402"/>
      <c r="AU98" s="412" t="s">
        <v>1107</v>
      </c>
      <c r="AV98" s="401" t="s">
        <v>1107</v>
      </c>
      <c r="AW98" s="402" t="s">
        <v>1107</v>
      </c>
      <c r="AX98" s="406"/>
      <c r="AY98" s="401"/>
      <c r="AZ98" s="1032"/>
      <c r="BA98" s="1034"/>
      <c r="BB98" s="406"/>
      <c r="BC98" s="401"/>
      <c r="BD98" s="403"/>
      <c r="BE98" s="401" t="s">
        <v>1107</v>
      </c>
      <c r="BF98" s="401" t="s">
        <v>1107</v>
      </c>
      <c r="BG98" s="410" t="s">
        <v>1107</v>
      </c>
      <c r="BH98" s="407"/>
      <c r="BI98" s="403"/>
      <c r="BJ98" s="406" t="s">
        <v>1107</v>
      </c>
      <c r="BK98" s="401" t="s">
        <v>1107</v>
      </c>
      <c r="BL98" s="2032"/>
      <c r="BM98" s="2033"/>
      <c r="BN98" s="2033"/>
      <c r="BO98" s="2033"/>
      <c r="BP98" s="2033"/>
      <c r="BQ98" s="2034"/>
      <c r="BR98" s="406" t="s">
        <v>1107</v>
      </c>
      <c r="BS98" s="401" t="s">
        <v>1107</v>
      </c>
      <c r="BT98" s="401" t="s">
        <v>1107</v>
      </c>
      <c r="BU98" s="402" t="s">
        <v>1107</v>
      </c>
      <c r="BV98" s="412" t="s">
        <v>1107</v>
      </c>
      <c r="BW98" s="401" t="s">
        <v>1107</v>
      </c>
      <c r="BX98" s="401" t="s">
        <v>1107</v>
      </c>
      <c r="BY98" s="410" t="s">
        <v>1107</v>
      </c>
      <c r="BZ98" s="407" t="s">
        <v>1107</v>
      </c>
      <c r="CA98" s="401" t="s">
        <v>1107</v>
      </c>
      <c r="CB98" s="401" t="s">
        <v>1107</v>
      </c>
      <c r="CC98" s="408" t="s">
        <v>1107</v>
      </c>
      <c r="CD98" s="981"/>
      <c r="CE98" s="414"/>
      <c r="CF98" s="399"/>
      <c r="CG98" s="399"/>
      <c r="CH98" s="399"/>
      <c r="CI98" s="399"/>
      <c r="CJ98" s="409"/>
      <c r="CK98" s="400" t="s">
        <v>1107</v>
      </c>
      <c r="CL98" s="403"/>
      <c r="CM98" s="406" t="s">
        <v>1107</v>
      </c>
      <c r="CN98" s="402"/>
      <c r="CO98" s="412" t="s">
        <v>1107</v>
      </c>
      <c r="CP98" s="401" t="s">
        <v>1107</v>
      </c>
      <c r="CQ98" s="401" t="s">
        <v>1107</v>
      </c>
      <c r="CR98" s="411" t="s">
        <v>1107</v>
      </c>
      <c r="CS98" s="412" t="s">
        <v>1107</v>
      </c>
      <c r="CT98" s="401" t="s">
        <v>1107</v>
      </c>
      <c r="CU98" s="401" t="s">
        <v>1107</v>
      </c>
      <c r="CV98" s="411" t="s">
        <v>1107</v>
      </c>
      <c r="CW98" s="412" t="s">
        <v>1107</v>
      </c>
      <c r="CX98" s="401" t="s">
        <v>1107</v>
      </c>
      <c r="CY98" s="401" t="s">
        <v>1107</v>
      </c>
      <c r="CZ98" s="408" t="s">
        <v>1107</v>
      </c>
      <c r="DA98" s="406" t="s">
        <v>1107</v>
      </c>
      <c r="DB98" s="402"/>
      <c r="DC98" s="412" t="s">
        <v>1107</v>
      </c>
      <c r="DD98" s="401" t="s">
        <v>1107</v>
      </c>
      <c r="DE98" s="401" t="s">
        <v>1107</v>
      </c>
      <c r="DF98" s="411" t="s">
        <v>1107</v>
      </c>
      <c r="DG98" s="412" t="s">
        <v>1107</v>
      </c>
      <c r="DH98" s="401" t="s">
        <v>1107</v>
      </c>
      <c r="DI98" s="401" t="s">
        <v>1107</v>
      </c>
      <c r="DJ98" s="411" t="s">
        <v>1107</v>
      </c>
      <c r="DK98" s="412" t="s">
        <v>1107</v>
      </c>
      <c r="DL98" s="401" t="s">
        <v>1107</v>
      </c>
      <c r="DM98" s="401" t="s">
        <v>1107</v>
      </c>
      <c r="DN98" s="411" t="s">
        <v>1107</v>
      </c>
      <c r="DO98" s="412" t="s">
        <v>1107</v>
      </c>
      <c r="DP98" s="401" t="s">
        <v>1107</v>
      </c>
      <c r="DQ98" s="401" t="s">
        <v>1107</v>
      </c>
      <c r="DR98" s="408" t="s">
        <v>1107</v>
      </c>
      <c r="DS98" s="406" t="s">
        <v>1107</v>
      </c>
      <c r="DT98" s="402"/>
      <c r="DU98" s="412" t="s">
        <v>1107</v>
      </c>
      <c r="DV98" s="401" t="s">
        <v>1107</v>
      </c>
      <c r="DW98" s="401" t="s">
        <v>1107</v>
      </c>
      <c r="DX98" s="411" t="s">
        <v>1107</v>
      </c>
      <c r="DY98" s="412" t="s">
        <v>1107</v>
      </c>
      <c r="DZ98" s="401" t="s">
        <v>1107</v>
      </c>
      <c r="EA98" s="401" t="s">
        <v>1107</v>
      </c>
      <c r="EB98" s="411" t="s">
        <v>1107</v>
      </c>
      <c r="EC98" s="412" t="s">
        <v>1107</v>
      </c>
      <c r="ED98" s="401" t="s">
        <v>1107</v>
      </c>
      <c r="EE98" s="401" t="s">
        <v>1107</v>
      </c>
      <c r="EF98" s="411" t="s">
        <v>1107</v>
      </c>
      <c r="EG98" s="412" t="s">
        <v>1107</v>
      </c>
      <c r="EH98" s="401" t="s">
        <v>1107</v>
      </c>
      <c r="EI98" s="401" t="s">
        <v>1107</v>
      </c>
      <c r="EJ98" s="408" t="s">
        <v>1107</v>
      </c>
      <c r="EK98" s="400"/>
      <c r="EL98" s="401"/>
      <c r="EM98" s="401"/>
      <c r="EN98" s="401"/>
      <c r="EO98" s="401"/>
      <c r="EP98" s="401"/>
      <c r="EQ98" s="401"/>
      <c r="ER98" s="401"/>
      <c r="ES98" s="400"/>
      <c r="ET98" s="401"/>
      <c r="EU98" s="401"/>
      <c r="EV98" s="402"/>
      <c r="EW98" s="401"/>
      <c r="EX98" s="401"/>
      <c r="EY98" s="401"/>
      <c r="EZ98" s="401"/>
      <c r="FA98" s="400"/>
      <c r="FB98" s="400"/>
      <c r="FC98" s="401"/>
      <c r="FD98" s="401"/>
      <c r="FE98" s="403"/>
      <c r="FF98" s="254"/>
      <c r="FG98" s="404"/>
      <c r="FH98" s="404"/>
      <c r="FI98" s="404"/>
      <c r="FJ98" s="404"/>
      <c r="FK98" s="404"/>
      <c r="FL98" s="1057"/>
      <c r="FM98" s="669"/>
      <c r="FN98" s="1057"/>
      <c r="FO98" s="669"/>
      <c r="FP98" s="1057"/>
      <c r="FQ98" s="669"/>
      <c r="FR98" s="404"/>
      <c r="FS98" s="404"/>
      <c r="FT98" s="404"/>
      <c r="FU98" s="404"/>
      <c r="FV98" s="404"/>
    </row>
    <row r="99" spans="1:178" ht="15" customHeight="1">
      <c r="A99" s="405">
        <f t="shared" si="1"/>
        <v>72</v>
      </c>
      <c r="B99" s="2048"/>
      <c r="C99" s="2048"/>
      <c r="D99" s="2032"/>
      <c r="E99" s="2032"/>
      <c r="F99" s="2032"/>
      <c r="G99" s="2032"/>
      <c r="H99" s="2049"/>
      <c r="I99" s="2050"/>
      <c r="J99" s="2032"/>
      <c r="K99" s="406" t="s">
        <v>1107</v>
      </c>
      <c r="L99" s="2032"/>
      <c r="M99" s="2032"/>
      <c r="N99" s="2032"/>
      <c r="O99" s="400" t="s">
        <v>1107</v>
      </c>
      <c r="P99" s="412" t="s">
        <v>1107</v>
      </c>
      <c r="Q99" s="401" t="s">
        <v>1107</v>
      </c>
      <c r="R99" s="401" t="s">
        <v>1107</v>
      </c>
      <c r="S99" s="401" t="s">
        <v>1107</v>
      </c>
      <c r="T99" s="410" t="s">
        <v>1107</v>
      </c>
      <c r="U99" s="412" t="s">
        <v>1107</v>
      </c>
      <c r="V99" s="401" t="s">
        <v>1107</v>
      </c>
      <c r="W99" s="410" t="s">
        <v>1107</v>
      </c>
      <c r="X99" s="2050"/>
      <c r="Y99" s="2051"/>
      <c r="Z99" s="407" t="s">
        <v>1107</v>
      </c>
      <c r="AA99" s="401" t="s">
        <v>1107</v>
      </c>
      <c r="AB99" s="401" t="s">
        <v>1107</v>
      </c>
      <c r="AC99" s="401" t="s">
        <v>1107</v>
      </c>
      <c r="AD99" s="2032"/>
      <c r="AE99" s="2032"/>
      <c r="AF99" s="2032"/>
      <c r="AG99" s="407" t="s">
        <v>1107</v>
      </c>
      <c r="AH99" s="2045"/>
      <c r="AI99" s="2046"/>
      <c r="AJ99" s="2047"/>
      <c r="AK99" s="406" t="s">
        <v>1107</v>
      </c>
      <c r="AL99" s="403"/>
      <c r="AM99" s="406" t="s">
        <v>1107</v>
      </c>
      <c r="AN99" s="403"/>
      <c r="AO99" s="984"/>
      <c r="AP99" s="401" t="s">
        <v>1107</v>
      </c>
      <c r="AQ99" s="401" t="s">
        <v>1107</v>
      </c>
      <c r="AR99" s="401" t="s">
        <v>1107</v>
      </c>
      <c r="AS99" s="401" t="s">
        <v>1107</v>
      </c>
      <c r="AT99" s="402"/>
      <c r="AU99" s="412" t="s">
        <v>1107</v>
      </c>
      <c r="AV99" s="401" t="s">
        <v>1107</v>
      </c>
      <c r="AW99" s="402" t="s">
        <v>1107</v>
      </c>
      <c r="AX99" s="406"/>
      <c r="AY99" s="401"/>
      <c r="AZ99" s="1032"/>
      <c r="BA99" s="1034"/>
      <c r="BB99" s="406"/>
      <c r="BC99" s="401"/>
      <c r="BD99" s="403"/>
      <c r="BE99" s="401" t="s">
        <v>1107</v>
      </c>
      <c r="BF99" s="401" t="s">
        <v>1107</v>
      </c>
      <c r="BG99" s="410" t="s">
        <v>1107</v>
      </c>
      <c r="BH99" s="407"/>
      <c r="BI99" s="403"/>
      <c r="BJ99" s="406" t="s">
        <v>1107</v>
      </c>
      <c r="BK99" s="401" t="s">
        <v>1107</v>
      </c>
      <c r="BL99" s="2032"/>
      <c r="BM99" s="2033"/>
      <c r="BN99" s="2033"/>
      <c r="BO99" s="2033"/>
      <c r="BP99" s="2033"/>
      <c r="BQ99" s="2034"/>
      <c r="BR99" s="406" t="s">
        <v>1107</v>
      </c>
      <c r="BS99" s="401" t="s">
        <v>1107</v>
      </c>
      <c r="BT99" s="401" t="s">
        <v>1107</v>
      </c>
      <c r="BU99" s="402" t="s">
        <v>1107</v>
      </c>
      <c r="BV99" s="412" t="s">
        <v>1107</v>
      </c>
      <c r="BW99" s="401" t="s">
        <v>1107</v>
      </c>
      <c r="BX99" s="401" t="s">
        <v>1107</v>
      </c>
      <c r="BY99" s="410" t="s">
        <v>1107</v>
      </c>
      <c r="BZ99" s="407" t="s">
        <v>1107</v>
      </c>
      <c r="CA99" s="401" t="s">
        <v>1107</v>
      </c>
      <c r="CB99" s="401" t="s">
        <v>1107</v>
      </c>
      <c r="CC99" s="408" t="s">
        <v>1107</v>
      </c>
      <c r="CD99" s="981"/>
      <c r="CE99" s="414"/>
      <c r="CF99" s="399"/>
      <c r="CG99" s="399"/>
      <c r="CH99" s="399"/>
      <c r="CI99" s="399"/>
      <c r="CJ99" s="409"/>
      <c r="CK99" s="400" t="s">
        <v>1107</v>
      </c>
      <c r="CL99" s="403"/>
      <c r="CM99" s="406" t="s">
        <v>1107</v>
      </c>
      <c r="CN99" s="402"/>
      <c r="CO99" s="412" t="s">
        <v>1107</v>
      </c>
      <c r="CP99" s="401" t="s">
        <v>1107</v>
      </c>
      <c r="CQ99" s="401" t="s">
        <v>1107</v>
      </c>
      <c r="CR99" s="411" t="s">
        <v>1107</v>
      </c>
      <c r="CS99" s="412" t="s">
        <v>1107</v>
      </c>
      <c r="CT99" s="401" t="s">
        <v>1107</v>
      </c>
      <c r="CU99" s="401" t="s">
        <v>1107</v>
      </c>
      <c r="CV99" s="411" t="s">
        <v>1107</v>
      </c>
      <c r="CW99" s="412" t="s">
        <v>1107</v>
      </c>
      <c r="CX99" s="401" t="s">
        <v>1107</v>
      </c>
      <c r="CY99" s="401" t="s">
        <v>1107</v>
      </c>
      <c r="CZ99" s="408" t="s">
        <v>1107</v>
      </c>
      <c r="DA99" s="406" t="s">
        <v>1107</v>
      </c>
      <c r="DB99" s="402"/>
      <c r="DC99" s="412" t="s">
        <v>1107</v>
      </c>
      <c r="DD99" s="401" t="s">
        <v>1107</v>
      </c>
      <c r="DE99" s="401" t="s">
        <v>1107</v>
      </c>
      <c r="DF99" s="411" t="s">
        <v>1107</v>
      </c>
      <c r="DG99" s="412" t="s">
        <v>1107</v>
      </c>
      <c r="DH99" s="401" t="s">
        <v>1107</v>
      </c>
      <c r="DI99" s="401" t="s">
        <v>1107</v>
      </c>
      <c r="DJ99" s="411" t="s">
        <v>1107</v>
      </c>
      <c r="DK99" s="412" t="s">
        <v>1107</v>
      </c>
      <c r="DL99" s="401" t="s">
        <v>1107</v>
      </c>
      <c r="DM99" s="401" t="s">
        <v>1107</v>
      </c>
      <c r="DN99" s="411" t="s">
        <v>1107</v>
      </c>
      <c r="DO99" s="412" t="s">
        <v>1107</v>
      </c>
      <c r="DP99" s="401" t="s">
        <v>1107</v>
      </c>
      <c r="DQ99" s="401" t="s">
        <v>1107</v>
      </c>
      <c r="DR99" s="408" t="s">
        <v>1107</v>
      </c>
      <c r="DS99" s="406" t="s">
        <v>1107</v>
      </c>
      <c r="DT99" s="402"/>
      <c r="DU99" s="412" t="s">
        <v>1107</v>
      </c>
      <c r="DV99" s="401" t="s">
        <v>1107</v>
      </c>
      <c r="DW99" s="401" t="s">
        <v>1107</v>
      </c>
      <c r="DX99" s="411" t="s">
        <v>1107</v>
      </c>
      <c r="DY99" s="412" t="s">
        <v>1107</v>
      </c>
      <c r="DZ99" s="401" t="s">
        <v>1107</v>
      </c>
      <c r="EA99" s="401" t="s">
        <v>1107</v>
      </c>
      <c r="EB99" s="411" t="s">
        <v>1107</v>
      </c>
      <c r="EC99" s="412" t="s">
        <v>1107</v>
      </c>
      <c r="ED99" s="401" t="s">
        <v>1107</v>
      </c>
      <c r="EE99" s="401" t="s">
        <v>1107</v>
      </c>
      <c r="EF99" s="411" t="s">
        <v>1107</v>
      </c>
      <c r="EG99" s="412" t="s">
        <v>1107</v>
      </c>
      <c r="EH99" s="401" t="s">
        <v>1107</v>
      </c>
      <c r="EI99" s="401" t="s">
        <v>1107</v>
      </c>
      <c r="EJ99" s="408" t="s">
        <v>1107</v>
      </c>
      <c r="EK99" s="400"/>
      <c r="EL99" s="401"/>
      <c r="EM99" s="401"/>
      <c r="EN99" s="401"/>
      <c r="EO99" s="401"/>
      <c r="EP99" s="401"/>
      <c r="EQ99" s="401"/>
      <c r="ER99" s="401"/>
      <c r="ES99" s="400"/>
      <c r="ET99" s="401"/>
      <c r="EU99" s="401"/>
      <c r="EV99" s="402"/>
      <c r="EW99" s="401"/>
      <c r="EX99" s="401"/>
      <c r="EY99" s="401"/>
      <c r="EZ99" s="401"/>
      <c r="FA99" s="400"/>
      <c r="FB99" s="400"/>
      <c r="FC99" s="401"/>
      <c r="FD99" s="401"/>
      <c r="FE99" s="403"/>
      <c r="FF99" s="254"/>
      <c r="FG99" s="404"/>
      <c r="FH99" s="404"/>
      <c r="FI99" s="404"/>
      <c r="FJ99" s="404"/>
      <c r="FK99" s="404"/>
      <c r="FL99" s="1057"/>
      <c r="FM99" s="669"/>
      <c r="FN99" s="1057"/>
      <c r="FO99" s="669"/>
      <c r="FP99" s="1057"/>
      <c r="FQ99" s="669"/>
      <c r="FR99" s="404"/>
      <c r="FS99" s="404"/>
      <c r="FT99" s="404"/>
      <c r="FU99" s="404"/>
      <c r="FV99" s="404"/>
    </row>
    <row r="100" spans="1:178" ht="15" customHeight="1">
      <c r="A100" s="405">
        <f t="shared" si="1"/>
        <v>73</v>
      </c>
      <c r="B100" s="2048"/>
      <c r="C100" s="2048"/>
      <c r="D100" s="2032"/>
      <c r="E100" s="2032"/>
      <c r="F100" s="2032"/>
      <c r="G100" s="2032"/>
      <c r="H100" s="2049"/>
      <c r="I100" s="2050"/>
      <c r="J100" s="2032"/>
      <c r="K100" s="406" t="s">
        <v>1107</v>
      </c>
      <c r="L100" s="2032"/>
      <c r="M100" s="2032"/>
      <c r="N100" s="2032"/>
      <c r="O100" s="400" t="s">
        <v>1107</v>
      </c>
      <c r="P100" s="412" t="s">
        <v>1107</v>
      </c>
      <c r="Q100" s="401" t="s">
        <v>1107</v>
      </c>
      <c r="R100" s="401" t="s">
        <v>1107</v>
      </c>
      <c r="S100" s="401" t="s">
        <v>1107</v>
      </c>
      <c r="T100" s="410" t="s">
        <v>1107</v>
      </c>
      <c r="U100" s="412" t="s">
        <v>1107</v>
      </c>
      <c r="V100" s="401" t="s">
        <v>1107</v>
      </c>
      <c r="W100" s="410" t="s">
        <v>1107</v>
      </c>
      <c r="X100" s="2050"/>
      <c r="Y100" s="2051"/>
      <c r="Z100" s="407" t="s">
        <v>1107</v>
      </c>
      <c r="AA100" s="401" t="s">
        <v>1107</v>
      </c>
      <c r="AB100" s="401" t="s">
        <v>1107</v>
      </c>
      <c r="AC100" s="401" t="s">
        <v>1107</v>
      </c>
      <c r="AD100" s="2032"/>
      <c r="AE100" s="2032"/>
      <c r="AF100" s="2032"/>
      <c r="AG100" s="407" t="s">
        <v>1107</v>
      </c>
      <c r="AH100" s="2045"/>
      <c r="AI100" s="2046"/>
      <c r="AJ100" s="2047"/>
      <c r="AK100" s="406" t="s">
        <v>1107</v>
      </c>
      <c r="AL100" s="403"/>
      <c r="AM100" s="406" t="s">
        <v>1107</v>
      </c>
      <c r="AN100" s="403"/>
      <c r="AO100" s="984"/>
      <c r="AP100" s="401" t="s">
        <v>1107</v>
      </c>
      <c r="AQ100" s="401" t="s">
        <v>1107</v>
      </c>
      <c r="AR100" s="401" t="s">
        <v>1107</v>
      </c>
      <c r="AS100" s="401" t="s">
        <v>1107</v>
      </c>
      <c r="AT100" s="402"/>
      <c r="AU100" s="412" t="s">
        <v>1107</v>
      </c>
      <c r="AV100" s="401" t="s">
        <v>1107</v>
      </c>
      <c r="AW100" s="402" t="s">
        <v>1107</v>
      </c>
      <c r="AX100" s="406"/>
      <c r="AY100" s="401"/>
      <c r="AZ100" s="1032"/>
      <c r="BA100" s="1034"/>
      <c r="BB100" s="406"/>
      <c r="BC100" s="401"/>
      <c r="BD100" s="403"/>
      <c r="BE100" s="401" t="s">
        <v>1107</v>
      </c>
      <c r="BF100" s="401" t="s">
        <v>1107</v>
      </c>
      <c r="BG100" s="410" t="s">
        <v>1107</v>
      </c>
      <c r="BH100" s="407"/>
      <c r="BI100" s="403"/>
      <c r="BJ100" s="406" t="s">
        <v>1107</v>
      </c>
      <c r="BK100" s="401" t="s">
        <v>1107</v>
      </c>
      <c r="BL100" s="2032"/>
      <c r="BM100" s="2033"/>
      <c r="BN100" s="2033"/>
      <c r="BO100" s="2033"/>
      <c r="BP100" s="2033"/>
      <c r="BQ100" s="2034"/>
      <c r="BR100" s="406" t="s">
        <v>1107</v>
      </c>
      <c r="BS100" s="401" t="s">
        <v>1107</v>
      </c>
      <c r="BT100" s="401" t="s">
        <v>1107</v>
      </c>
      <c r="BU100" s="402" t="s">
        <v>1107</v>
      </c>
      <c r="BV100" s="412" t="s">
        <v>1107</v>
      </c>
      <c r="BW100" s="401" t="s">
        <v>1107</v>
      </c>
      <c r="BX100" s="401" t="s">
        <v>1107</v>
      </c>
      <c r="BY100" s="410" t="s">
        <v>1107</v>
      </c>
      <c r="BZ100" s="407" t="s">
        <v>1107</v>
      </c>
      <c r="CA100" s="401" t="s">
        <v>1107</v>
      </c>
      <c r="CB100" s="401" t="s">
        <v>1107</v>
      </c>
      <c r="CC100" s="408" t="s">
        <v>1107</v>
      </c>
      <c r="CD100" s="981"/>
      <c r="CE100" s="414"/>
      <c r="CF100" s="399"/>
      <c r="CG100" s="399"/>
      <c r="CH100" s="399"/>
      <c r="CI100" s="399"/>
      <c r="CJ100" s="409"/>
      <c r="CK100" s="400" t="s">
        <v>1107</v>
      </c>
      <c r="CL100" s="403"/>
      <c r="CM100" s="406" t="s">
        <v>1107</v>
      </c>
      <c r="CN100" s="402"/>
      <c r="CO100" s="412" t="s">
        <v>1107</v>
      </c>
      <c r="CP100" s="401" t="s">
        <v>1107</v>
      </c>
      <c r="CQ100" s="401" t="s">
        <v>1107</v>
      </c>
      <c r="CR100" s="411" t="s">
        <v>1107</v>
      </c>
      <c r="CS100" s="412" t="s">
        <v>1107</v>
      </c>
      <c r="CT100" s="401" t="s">
        <v>1107</v>
      </c>
      <c r="CU100" s="401" t="s">
        <v>1107</v>
      </c>
      <c r="CV100" s="411" t="s">
        <v>1107</v>
      </c>
      <c r="CW100" s="412" t="s">
        <v>1107</v>
      </c>
      <c r="CX100" s="401" t="s">
        <v>1107</v>
      </c>
      <c r="CY100" s="401" t="s">
        <v>1107</v>
      </c>
      <c r="CZ100" s="408" t="s">
        <v>1107</v>
      </c>
      <c r="DA100" s="406" t="s">
        <v>1107</v>
      </c>
      <c r="DB100" s="402"/>
      <c r="DC100" s="412" t="s">
        <v>1107</v>
      </c>
      <c r="DD100" s="401" t="s">
        <v>1107</v>
      </c>
      <c r="DE100" s="401" t="s">
        <v>1107</v>
      </c>
      <c r="DF100" s="411" t="s">
        <v>1107</v>
      </c>
      <c r="DG100" s="412" t="s">
        <v>1107</v>
      </c>
      <c r="DH100" s="401" t="s">
        <v>1107</v>
      </c>
      <c r="DI100" s="401" t="s">
        <v>1107</v>
      </c>
      <c r="DJ100" s="411" t="s">
        <v>1107</v>
      </c>
      <c r="DK100" s="412" t="s">
        <v>1107</v>
      </c>
      <c r="DL100" s="401" t="s">
        <v>1107</v>
      </c>
      <c r="DM100" s="401" t="s">
        <v>1107</v>
      </c>
      <c r="DN100" s="411" t="s">
        <v>1107</v>
      </c>
      <c r="DO100" s="412" t="s">
        <v>1107</v>
      </c>
      <c r="DP100" s="401" t="s">
        <v>1107</v>
      </c>
      <c r="DQ100" s="401" t="s">
        <v>1107</v>
      </c>
      <c r="DR100" s="408" t="s">
        <v>1107</v>
      </c>
      <c r="DS100" s="406" t="s">
        <v>1107</v>
      </c>
      <c r="DT100" s="402"/>
      <c r="DU100" s="412" t="s">
        <v>1107</v>
      </c>
      <c r="DV100" s="401" t="s">
        <v>1107</v>
      </c>
      <c r="DW100" s="401" t="s">
        <v>1107</v>
      </c>
      <c r="DX100" s="411" t="s">
        <v>1107</v>
      </c>
      <c r="DY100" s="412" t="s">
        <v>1107</v>
      </c>
      <c r="DZ100" s="401" t="s">
        <v>1107</v>
      </c>
      <c r="EA100" s="401" t="s">
        <v>1107</v>
      </c>
      <c r="EB100" s="411" t="s">
        <v>1107</v>
      </c>
      <c r="EC100" s="412" t="s">
        <v>1107</v>
      </c>
      <c r="ED100" s="401" t="s">
        <v>1107</v>
      </c>
      <c r="EE100" s="401" t="s">
        <v>1107</v>
      </c>
      <c r="EF100" s="411" t="s">
        <v>1107</v>
      </c>
      <c r="EG100" s="412" t="s">
        <v>1107</v>
      </c>
      <c r="EH100" s="401" t="s">
        <v>1107</v>
      </c>
      <c r="EI100" s="401" t="s">
        <v>1107</v>
      </c>
      <c r="EJ100" s="408" t="s">
        <v>1107</v>
      </c>
      <c r="EK100" s="400"/>
      <c r="EL100" s="401"/>
      <c r="EM100" s="401"/>
      <c r="EN100" s="401"/>
      <c r="EO100" s="401"/>
      <c r="EP100" s="401"/>
      <c r="EQ100" s="401"/>
      <c r="ER100" s="401"/>
      <c r="ES100" s="400"/>
      <c r="ET100" s="401"/>
      <c r="EU100" s="401"/>
      <c r="EV100" s="402"/>
      <c r="EW100" s="401"/>
      <c r="EX100" s="401"/>
      <c r="EY100" s="401"/>
      <c r="EZ100" s="401"/>
      <c r="FA100" s="400"/>
      <c r="FB100" s="400"/>
      <c r="FC100" s="401"/>
      <c r="FD100" s="401"/>
      <c r="FE100" s="403"/>
      <c r="FF100" s="254"/>
      <c r="FG100" s="404"/>
      <c r="FH100" s="404"/>
      <c r="FI100" s="404"/>
      <c r="FJ100" s="404"/>
      <c r="FK100" s="404"/>
      <c r="FL100" s="1057"/>
      <c r="FM100" s="669"/>
      <c r="FN100" s="1057"/>
      <c r="FO100" s="669"/>
      <c r="FP100" s="1057"/>
      <c r="FQ100" s="669"/>
      <c r="FR100" s="404"/>
      <c r="FS100" s="404"/>
      <c r="FT100" s="404"/>
      <c r="FU100" s="404"/>
      <c r="FV100" s="404"/>
    </row>
    <row r="101" spans="1:178" ht="15" customHeight="1">
      <c r="A101" s="405">
        <f t="shared" si="1"/>
        <v>74</v>
      </c>
      <c r="B101" s="2048"/>
      <c r="C101" s="2048"/>
      <c r="D101" s="2032"/>
      <c r="E101" s="2032"/>
      <c r="F101" s="2032"/>
      <c r="G101" s="2032"/>
      <c r="H101" s="2049"/>
      <c r="I101" s="2050"/>
      <c r="J101" s="2032"/>
      <c r="K101" s="406" t="s">
        <v>1107</v>
      </c>
      <c r="L101" s="2032"/>
      <c r="M101" s="2032"/>
      <c r="N101" s="2032"/>
      <c r="O101" s="400" t="s">
        <v>1107</v>
      </c>
      <c r="P101" s="412" t="s">
        <v>1107</v>
      </c>
      <c r="Q101" s="401" t="s">
        <v>1107</v>
      </c>
      <c r="R101" s="401" t="s">
        <v>1107</v>
      </c>
      <c r="S101" s="401" t="s">
        <v>1107</v>
      </c>
      <c r="T101" s="410" t="s">
        <v>1107</v>
      </c>
      <c r="U101" s="412" t="s">
        <v>1107</v>
      </c>
      <c r="V101" s="401" t="s">
        <v>1107</v>
      </c>
      <c r="W101" s="410" t="s">
        <v>1107</v>
      </c>
      <c r="X101" s="2050"/>
      <c r="Y101" s="2051"/>
      <c r="Z101" s="407" t="s">
        <v>1107</v>
      </c>
      <c r="AA101" s="401" t="s">
        <v>1107</v>
      </c>
      <c r="AB101" s="401" t="s">
        <v>1107</v>
      </c>
      <c r="AC101" s="401" t="s">
        <v>1107</v>
      </c>
      <c r="AD101" s="2032"/>
      <c r="AE101" s="2032"/>
      <c r="AF101" s="2032"/>
      <c r="AG101" s="407" t="s">
        <v>1107</v>
      </c>
      <c r="AH101" s="2045"/>
      <c r="AI101" s="2046"/>
      <c r="AJ101" s="2047"/>
      <c r="AK101" s="406" t="s">
        <v>1107</v>
      </c>
      <c r="AL101" s="403"/>
      <c r="AM101" s="406" t="s">
        <v>1107</v>
      </c>
      <c r="AN101" s="403"/>
      <c r="AO101" s="984"/>
      <c r="AP101" s="401" t="s">
        <v>1107</v>
      </c>
      <c r="AQ101" s="401" t="s">
        <v>1107</v>
      </c>
      <c r="AR101" s="401" t="s">
        <v>1107</v>
      </c>
      <c r="AS101" s="401" t="s">
        <v>1107</v>
      </c>
      <c r="AT101" s="402"/>
      <c r="AU101" s="412" t="s">
        <v>1107</v>
      </c>
      <c r="AV101" s="401" t="s">
        <v>1107</v>
      </c>
      <c r="AW101" s="402" t="s">
        <v>1107</v>
      </c>
      <c r="AX101" s="406"/>
      <c r="AY101" s="401"/>
      <c r="AZ101" s="1032"/>
      <c r="BA101" s="1034"/>
      <c r="BB101" s="406"/>
      <c r="BC101" s="401"/>
      <c r="BD101" s="403"/>
      <c r="BE101" s="401" t="s">
        <v>1107</v>
      </c>
      <c r="BF101" s="401" t="s">
        <v>1107</v>
      </c>
      <c r="BG101" s="410" t="s">
        <v>1107</v>
      </c>
      <c r="BH101" s="407"/>
      <c r="BI101" s="403"/>
      <c r="BJ101" s="406" t="s">
        <v>1107</v>
      </c>
      <c r="BK101" s="401" t="s">
        <v>1107</v>
      </c>
      <c r="BL101" s="2032"/>
      <c r="BM101" s="2033"/>
      <c r="BN101" s="2033"/>
      <c r="BO101" s="2033"/>
      <c r="BP101" s="2033"/>
      <c r="BQ101" s="2034"/>
      <c r="BR101" s="406" t="s">
        <v>1107</v>
      </c>
      <c r="BS101" s="401" t="s">
        <v>1107</v>
      </c>
      <c r="BT101" s="401" t="s">
        <v>1107</v>
      </c>
      <c r="BU101" s="402" t="s">
        <v>1107</v>
      </c>
      <c r="BV101" s="412" t="s">
        <v>1107</v>
      </c>
      <c r="BW101" s="401" t="s">
        <v>1107</v>
      </c>
      <c r="BX101" s="401" t="s">
        <v>1107</v>
      </c>
      <c r="BY101" s="410" t="s">
        <v>1107</v>
      </c>
      <c r="BZ101" s="407" t="s">
        <v>1107</v>
      </c>
      <c r="CA101" s="401" t="s">
        <v>1107</v>
      </c>
      <c r="CB101" s="401" t="s">
        <v>1107</v>
      </c>
      <c r="CC101" s="408" t="s">
        <v>1107</v>
      </c>
      <c r="CD101" s="981"/>
      <c r="CE101" s="414"/>
      <c r="CF101" s="399"/>
      <c r="CG101" s="399"/>
      <c r="CH101" s="399"/>
      <c r="CI101" s="399"/>
      <c r="CJ101" s="409"/>
      <c r="CK101" s="400" t="s">
        <v>1107</v>
      </c>
      <c r="CL101" s="403"/>
      <c r="CM101" s="406" t="s">
        <v>1107</v>
      </c>
      <c r="CN101" s="402"/>
      <c r="CO101" s="412" t="s">
        <v>1107</v>
      </c>
      <c r="CP101" s="401" t="s">
        <v>1107</v>
      </c>
      <c r="CQ101" s="401" t="s">
        <v>1107</v>
      </c>
      <c r="CR101" s="411" t="s">
        <v>1107</v>
      </c>
      <c r="CS101" s="412" t="s">
        <v>1107</v>
      </c>
      <c r="CT101" s="401" t="s">
        <v>1107</v>
      </c>
      <c r="CU101" s="401" t="s">
        <v>1107</v>
      </c>
      <c r="CV101" s="411" t="s">
        <v>1107</v>
      </c>
      <c r="CW101" s="412" t="s">
        <v>1107</v>
      </c>
      <c r="CX101" s="401" t="s">
        <v>1107</v>
      </c>
      <c r="CY101" s="401" t="s">
        <v>1107</v>
      </c>
      <c r="CZ101" s="408" t="s">
        <v>1107</v>
      </c>
      <c r="DA101" s="406" t="s">
        <v>1107</v>
      </c>
      <c r="DB101" s="402"/>
      <c r="DC101" s="412" t="s">
        <v>1107</v>
      </c>
      <c r="DD101" s="401" t="s">
        <v>1107</v>
      </c>
      <c r="DE101" s="401" t="s">
        <v>1107</v>
      </c>
      <c r="DF101" s="411" t="s">
        <v>1107</v>
      </c>
      <c r="DG101" s="412" t="s">
        <v>1107</v>
      </c>
      <c r="DH101" s="401" t="s">
        <v>1107</v>
      </c>
      <c r="DI101" s="401" t="s">
        <v>1107</v>
      </c>
      <c r="DJ101" s="411" t="s">
        <v>1107</v>
      </c>
      <c r="DK101" s="412" t="s">
        <v>1107</v>
      </c>
      <c r="DL101" s="401" t="s">
        <v>1107</v>
      </c>
      <c r="DM101" s="401" t="s">
        <v>1107</v>
      </c>
      <c r="DN101" s="411" t="s">
        <v>1107</v>
      </c>
      <c r="DO101" s="412" t="s">
        <v>1107</v>
      </c>
      <c r="DP101" s="401" t="s">
        <v>1107</v>
      </c>
      <c r="DQ101" s="401" t="s">
        <v>1107</v>
      </c>
      <c r="DR101" s="408" t="s">
        <v>1107</v>
      </c>
      <c r="DS101" s="406" t="s">
        <v>1107</v>
      </c>
      <c r="DT101" s="402"/>
      <c r="DU101" s="412" t="s">
        <v>1107</v>
      </c>
      <c r="DV101" s="401" t="s">
        <v>1107</v>
      </c>
      <c r="DW101" s="401" t="s">
        <v>1107</v>
      </c>
      <c r="DX101" s="411" t="s">
        <v>1107</v>
      </c>
      <c r="DY101" s="412" t="s">
        <v>1107</v>
      </c>
      <c r="DZ101" s="401" t="s">
        <v>1107</v>
      </c>
      <c r="EA101" s="401" t="s">
        <v>1107</v>
      </c>
      <c r="EB101" s="411" t="s">
        <v>1107</v>
      </c>
      <c r="EC101" s="412" t="s">
        <v>1107</v>
      </c>
      <c r="ED101" s="401" t="s">
        <v>1107</v>
      </c>
      <c r="EE101" s="401" t="s">
        <v>1107</v>
      </c>
      <c r="EF101" s="411" t="s">
        <v>1107</v>
      </c>
      <c r="EG101" s="412" t="s">
        <v>1107</v>
      </c>
      <c r="EH101" s="401" t="s">
        <v>1107</v>
      </c>
      <c r="EI101" s="401" t="s">
        <v>1107</v>
      </c>
      <c r="EJ101" s="408" t="s">
        <v>1107</v>
      </c>
      <c r="EK101" s="400"/>
      <c r="EL101" s="401"/>
      <c r="EM101" s="401"/>
      <c r="EN101" s="401"/>
      <c r="EO101" s="401"/>
      <c r="EP101" s="401"/>
      <c r="EQ101" s="401"/>
      <c r="ER101" s="401"/>
      <c r="ES101" s="400"/>
      <c r="ET101" s="401"/>
      <c r="EU101" s="401"/>
      <c r="EV101" s="402"/>
      <c r="EW101" s="401"/>
      <c r="EX101" s="401"/>
      <c r="EY101" s="401"/>
      <c r="EZ101" s="401"/>
      <c r="FA101" s="400"/>
      <c r="FB101" s="400"/>
      <c r="FC101" s="401"/>
      <c r="FD101" s="401"/>
      <c r="FE101" s="403"/>
      <c r="FF101" s="254"/>
      <c r="FG101" s="404"/>
      <c r="FH101" s="404"/>
      <c r="FI101" s="404"/>
      <c r="FJ101" s="404"/>
      <c r="FK101" s="404"/>
      <c r="FL101" s="1057"/>
      <c r="FM101" s="669"/>
      <c r="FN101" s="1057"/>
      <c r="FO101" s="669"/>
      <c r="FP101" s="1057"/>
      <c r="FQ101" s="669"/>
      <c r="FR101" s="404"/>
      <c r="FS101" s="404"/>
      <c r="FT101" s="404"/>
      <c r="FU101" s="404"/>
      <c r="FV101" s="404"/>
    </row>
    <row r="102" spans="1:178" ht="15" customHeight="1">
      <c r="A102" s="405">
        <f t="shared" si="1"/>
        <v>75</v>
      </c>
      <c r="B102" s="2048"/>
      <c r="C102" s="2048"/>
      <c r="D102" s="2032"/>
      <c r="E102" s="2032"/>
      <c r="F102" s="2032"/>
      <c r="G102" s="2032"/>
      <c r="H102" s="2049"/>
      <c r="I102" s="2050"/>
      <c r="J102" s="2032"/>
      <c r="K102" s="406" t="s">
        <v>1107</v>
      </c>
      <c r="L102" s="2032"/>
      <c r="M102" s="2032"/>
      <c r="N102" s="2032"/>
      <c r="O102" s="400" t="s">
        <v>1107</v>
      </c>
      <c r="P102" s="412" t="s">
        <v>1107</v>
      </c>
      <c r="Q102" s="401" t="s">
        <v>1107</v>
      </c>
      <c r="R102" s="401" t="s">
        <v>1107</v>
      </c>
      <c r="S102" s="401" t="s">
        <v>1107</v>
      </c>
      <c r="T102" s="410" t="s">
        <v>1107</v>
      </c>
      <c r="U102" s="412" t="s">
        <v>1107</v>
      </c>
      <c r="V102" s="401" t="s">
        <v>1107</v>
      </c>
      <c r="W102" s="410" t="s">
        <v>1107</v>
      </c>
      <c r="X102" s="2050"/>
      <c r="Y102" s="2051"/>
      <c r="Z102" s="407" t="s">
        <v>1107</v>
      </c>
      <c r="AA102" s="401" t="s">
        <v>1107</v>
      </c>
      <c r="AB102" s="401" t="s">
        <v>1107</v>
      </c>
      <c r="AC102" s="401" t="s">
        <v>1107</v>
      </c>
      <c r="AD102" s="2032"/>
      <c r="AE102" s="2032"/>
      <c r="AF102" s="2032"/>
      <c r="AG102" s="407" t="s">
        <v>1107</v>
      </c>
      <c r="AH102" s="2045"/>
      <c r="AI102" s="2046"/>
      <c r="AJ102" s="2047"/>
      <c r="AK102" s="406" t="s">
        <v>1107</v>
      </c>
      <c r="AL102" s="403"/>
      <c r="AM102" s="406" t="s">
        <v>1107</v>
      </c>
      <c r="AN102" s="403"/>
      <c r="AO102" s="984"/>
      <c r="AP102" s="401" t="s">
        <v>1107</v>
      </c>
      <c r="AQ102" s="401" t="s">
        <v>1107</v>
      </c>
      <c r="AR102" s="401" t="s">
        <v>1107</v>
      </c>
      <c r="AS102" s="401" t="s">
        <v>1107</v>
      </c>
      <c r="AT102" s="402"/>
      <c r="AU102" s="412" t="s">
        <v>1107</v>
      </c>
      <c r="AV102" s="401" t="s">
        <v>1107</v>
      </c>
      <c r="AW102" s="402" t="s">
        <v>1107</v>
      </c>
      <c r="AX102" s="406"/>
      <c r="AY102" s="401"/>
      <c r="AZ102" s="1032"/>
      <c r="BA102" s="1034"/>
      <c r="BB102" s="406"/>
      <c r="BC102" s="401"/>
      <c r="BD102" s="403"/>
      <c r="BE102" s="401" t="s">
        <v>1107</v>
      </c>
      <c r="BF102" s="401" t="s">
        <v>1107</v>
      </c>
      <c r="BG102" s="410" t="s">
        <v>1107</v>
      </c>
      <c r="BH102" s="407"/>
      <c r="BI102" s="403"/>
      <c r="BJ102" s="406" t="s">
        <v>1107</v>
      </c>
      <c r="BK102" s="401" t="s">
        <v>1107</v>
      </c>
      <c r="BL102" s="2032"/>
      <c r="BM102" s="2033"/>
      <c r="BN102" s="2033"/>
      <c r="BO102" s="2033"/>
      <c r="BP102" s="2033"/>
      <c r="BQ102" s="2034"/>
      <c r="BR102" s="406" t="s">
        <v>1107</v>
      </c>
      <c r="BS102" s="401" t="s">
        <v>1107</v>
      </c>
      <c r="BT102" s="401" t="s">
        <v>1107</v>
      </c>
      <c r="BU102" s="402" t="s">
        <v>1107</v>
      </c>
      <c r="BV102" s="412" t="s">
        <v>1107</v>
      </c>
      <c r="BW102" s="401" t="s">
        <v>1107</v>
      </c>
      <c r="BX102" s="401" t="s">
        <v>1107</v>
      </c>
      <c r="BY102" s="410" t="s">
        <v>1107</v>
      </c>
      <c r="BZ102" s="407" t="s">
        <v>1107</v>
      </c>
      <c r="CA102" s="401" t="s">
        <v>1107</v>
      </c>
      <c r="CB102" s="401" t="s">
        <v>1107</v>
      </c>
      <c r="CC102" s="408" t="s">
        <v>1107</v>
      </c>
      <c r="CD102" s="981"/>
      <c r="CE102" s="414"/>
      <c r="CF102" s="399"/>
      <c r="CG102" s="399"/>
      <c r="CH102" s="399"/>
      <c r="CI102" s="399"/>
      <c r="CJ102" s="409"/>
      <c r="CK102" s="400" t="s">
        <v>1107</v>
      </c>
      <c r="CL102" s="403"/>
      <c r="CM102" s="406" t="s">
        <v>1107</v>
      </c>
      <c r="CN102" s="402"/>
      <c r="CO102" s="412" t="s">
        <v>1107</v>
      </c>
      <c r="CP102" s="401" t="s">
        <v>1107</v>
      </c>
      <c r="CQ102" s="401" t="s">
        <v>1107</v>
      </c>
      <c r="CR102" s="411" t="s">
        <v>1107</v>
      </c>
      <c r="CS102" s="412" t="s">
        <v>1107</v>
      </c>
      <c r="CT102" s="401" t="s">
        <v>1107</v>
      </c>
      <c r="CU102" s="401" t="s">
        <v>1107</v>
      </c>
      <c r="CV102" s="411" t="s">
        <v>1107</v>
      </c>
      <c r="CW102" s="412" t="s">
        <v>1107</v>
      </c>
      <c r="CX102" s="401" t="s">
        <v>1107</v>
      </c>
      <c r="CY102" s="401" t="s">
        <v>1107</v>
      </c>
      <c r="CZ102" s="408" t="s">
        <v>1107</v>
      </c>
      <c r="DA102" s="406" t="s">
        <v>1107</v>
      </c>
      <c r="DB102" s="402"/>
      <c r="DC102" s="412" t="s">
        <v>1107</v>
      </c>
      <c r="DD102" s="401" t="s">
        <v>1107</v>
      </c>
      <c r="DE102" s="401" t="s">
        <v>1107</v>
      </c>
      <c r="DF102" s="411" t="s">
        <v>1107</v>
      </c>
      <c r="DG102" s="412" t="s">
        <v>1107</v>
      </c>
      <c r="DH102" s="401" t="s">
        <v>1107</v>
      </c>
      <c r="DI102" s="401" t="s">
        <v>1107</v>
      </c>
      <c r="DJ102" s="411" t="s">
        <v>1107</v>
      </c>
      <c r="DK102" s="412" t="s">
        <v>1107</v>
      </c>
      <c r="DL102" s="401" t="s">
        <v>1107</v>
      </c>
      <c r="DM102" s="401" t="s">
        <v>1107</v>
      </c>
      <c r="DN102" s="411" t="s">
        <v>1107</v>
      </c>
      <c r="DO102" s="412" t="s">
        <v>1107</v>
      </c>
      <c r="DP102" s="401" t="s">
        <v>1107</v>
      </c>
      <c r="DQ102" s="401" t="s">
        <v>1107</v>
      </c>
      <c r="DR102" s="408" t="s">
        <v>1107</v>
      </c>
      <c r="DS102" s="406" t="s">
        <v>1107</v>
      </c>
      <c r="DT102" s="402"/>
      <c r="DU102" s="412" t="s">
        <v>1107</v>
      </c>
      <c r="DV102" s="401" t="s">
        <v>1107</v>
      </c>
      <c r="DW102" s="401" t="s">
        <v>1107</v>
      </c>
      <c r="DX102" s="411" t="s">
        <v>1107</v>
      </c>
      <c r="DY102" s="412" t="s">
        <v>1107</v>
      </c>
      <c r="DZ102" s="401" t="s">
        <v>1107</v>
      </c>
      <c r="EA102" s="401" t="s">
        <v>1107</v>
      </c>
      <c r="EB102" s="411" t="s">
        <v>1107</v>
      </c>
      <c r="EC102" s="412" t="s">
        <v>1107</v>
      </c>
      <c r="ED102" s="401" t="s">
        <v>1107</v>
      </c>
      <c r="EE102" s="401" t="s">
        <v>1107</v>
      </c>
      <c r="EF102" s="411" t="s">
        <v>1107</v>
      </c>
      <c r="EG102" s="412" t="s">
        <v>1107</v>
      </c>
      <c r="EH102" s="401" t="s">
        <v>1107</v>
      </c>
      <c r="EI102" s="401" t="s">
        <v>1107</v>
      </c>
      <c r="EJ102" s="408" t="s">
        <v>1107</v>
      </c>
      <c r="EK102" s="400"/>
      <c r="EL102" s="401"/>
      <c r="EM102" s="401"/>
      <c r="EN102" s="401"/>
      <c r="EO102" s="401"/>
      <c r="EP102" s="401"/>
      <c r="EQ102" s="401"/>
      <c r="ER102" s="401"/>
      <c r="ES102" s="400"/>
      <c r="ET102" s="401"/>
      <c r="EU102" s="401"/>
      <c r="EV102" s="402"/>
      <c r="EW102" s="401"/>
      <c r="EX102" s="401"/>
      <c r="EY102" s="401"/>
      <c r="EZ102" s="401"/>
      <c r="FA102" s="400"/>
      <c r="FB102" s="400"/>
      <c r="FC102" s="401"/>
      <c r="FD102" s="401"/>
      <c r="FE102" s="403"/>
      <c r="FF102" s="254"/>
      <c r="FG102" s="404"/>
      <c r="FH102" s="404"/>
      <c r="FI102" s="404"/>
      <c r="FJ102" s="404"/>
      <c r="FK102" s="404"/>
      <c r="FL102" s="1057"/>
      <c r="FM102" s="669"/>
      <c r="FN102" s="1057"/>
      <c r="FO102" s="669"/>
      <c r="FP102" s="1057"/>
      <c r="FQ102" s="669"/>
      <c r="FR102" s="404"/>
      <c r="FS102" s="404"/>
      <c r="FT102" s="404"/>
      <c r="FU102" s="404"/>
      <c r="FV102" s="404"/>
    </row>
    <row r="103" spans="1:178" ht="15" customHeight="1">
      <c r="A103" s="405">
        <f t="shared" si="1"/>
        <v>76</v>
      </c>
      <c r="B103" s="2048"/>
      <c r="C103" s="2048"/>
      <c r="D103" s="2032"/>
      <c r="E103" s="2032"/>
      <c r="F103" s="2032"/>
      <c r="G103" s="2032"/>
      <c r="H103" s="2049"/>
      <c r="I103" s="2050"/>
      <c r="J103" s="2032"/>
      <c r="K103" s="406" t="s">
        <v>1107</v>
      </c>
      <c r="L103" s="2032"/>
      <c r="M103" s="2032"/>
      <c r="N103" s="2032"/>
      <c r="O103" s="400" t="s">
        <v>1107</v>
      </c>
      <c r="P103" s="412" t="s">
        <v>1107</v>
      </c>
      <c r="Q103" s="401" t="s">
        <v>1107</v>
      </c>
      <c r="R103" s="401" t="s">
        <v>1107</v>
      </c>
      <c r="S103" s="401" t="s">
        <v>1107</v>
      </c>
      <c r="T103" s="410" t="s">
        <v>1107</v>
      </c>
      <c r="U103" s="412" t="s">
        <v>1107</v>
      </c>
      <c r="V103" s="401" t="s">
        <v>1107</v>
      </c>
      <c r="W103" s="410" t="s">
        <v>1107</v>
      </c>
      <c r="X103" s="2050"/>
      <c r="Y103" s="2051"/>
      <c r="Z103" s="407" t="s">
        <v>1107</v>
      </c>
      <c r="AA103" s="401" t="s">
        <v>1107</v>
      </c>
      <c r="AB103" s="401" t="s">
        <v>1107</v>
      </c>
      <c r="AC103" s="401" t="s">
        <v>1107</v>
      </c>
      <c r="AD103" s="2032"/>
      <c r="AE103" s="2032"/>
      <c r="AF103" s="2032"/>
      <c r="AG103" s="407" t="s">
        <v>1107</v>
      </c>
      <c r="AH103" s="2045"/>
      <c r="AI103" s="2046"/>
      <c r="AJ103" s="2047"/>
      <c r="AK103" s="406" t="s">
        <v>1107</v>
      </c>
      <c r="AL103" s="403"/>
      <c r="AM103" s="406" t="s">
        <v>1107</v>
      </c>
      <c r="AN103" s="403"/>
      <c r="AO103" s="984"/>
      <c r="AP103" s="401" t="s">
        <v>1107</v>
      </c>
      <c r="AQ103" s="401" t="s">
        <v>1107</v>
      </c>
      <c r="AR103" s="401" t="s">
        <v>1107</v>
      </c>
      <c r="AS103" s="401" t="s">
        <v>1107</v>
      </c>
      <c r="AT103" s="402"/>
      <c r="AU103" s="412" t="s">
        <v>1107</v>
      </c>
      <c r="AV103" s="401" t="s">
        <v>1107</v>
      </c>
      <c r="AW103" s="402" t="s">
        <v>1107</v>
      </c>
      <c r="AX103" s="406"/>
      <c r="AY103" s="401"/>
      <c r="AZ103" s="1032"/>
      <c r="BA103" s="1034"/>
      <c r="BB103" s="406"/>
      <c r="BC103" s="401"/>
      <c r="BD103" s="403"/>
      <c r="BE103" s="401" t="s">
        <v>1107</v>
      </c>
      <c r="BF103" s="401" t="s">
        <v>1107</v>
      </c>
      <c r="BG103" s="410" t="s">
        <v>1107</v>
      </c>
      <c r="BH103" s="407"/>
      <c r="BI103" s="403"/>
      <c r="BJ103" s="406" t="s">
        <v>1107</v>
      </c>
      <c r="BK103" s="401" t="s">
        <v>1107</v>
      </c>
      <c r="BL103" s="2032"/>
      <c r="BM103" s="2033"/>
      <c r="BN103" s="2033"/>
      <c r="BO103" s="2033"/>
      <c r="BP103" s="2033"/>
      <c r="BQ103" s="2034"/>
      <c r="BR103" s="406" t="s">
        <v>1107</v>
      </c>
      <c r="BS103" s="401" t="s">
        <v>1107</v>
      </c>
      <c r="BT103" s="401" t="s">
        <v>1107</v>
      </c>
      <c r="BU103" s="402" t="s">
        <v>1107</v>
      </c>
      <c r="BV103" s="412" t="s">
        <v>1107</v>
      </c>
      <c r="BW103" s="401" t="s">
        <v>1107</v>
      </c>
      <c r="BX103" s="401" t="s">
        <v>1107</v>
      </c>
      <c r="BY103" s="410" t="s">
        <v>1107</v>
      </c>
      <c r="BZ103" s="407" t="s">
        <v>1107</v>
      </c>
      <c r="CA103" s="401" t="s">
        <v>1107</v>
      </c>
      <c r="CB103" s="401" t="s">
        <v>1107</v>
      </c>
      <c r="CC103" s="408" t="s">
        <v>1107</v>
      </c>
      <c r="CD103" s="981"/>
      <c r="CE103" s="414"/>
      <c r="CF103" s="399"/>
      <c r="CG103" s="399"/>
      <c r="CH103" s="399"/>
      <c r="CI103" s="399"/>
      <c r="CJ103" s="409"/>
      <c r="CK103" s="400" t="s">
        <v>1107</v>
      </c>
      <c r="CL103" s="403"/>
      <c r="CM103" s="406" t="s">
        <v>1107</v>
      </c>
      <c r="CN103" s="402"/>
      <c r="CO103" s="412" t="s">
        <v>1107</v>
      </c>
      <c r="CP103" s="401" t="s">
        <v>1107</v>
      </c>
      <c r="CQ103" s="401" t="s">
        <v>1107</v>
      </c>
      <c r="CR103" s="411" t="s">
        <v>1107</v>
      </c>
      <c r="CS103" s="412" t="s">
        <v>1107</v>
      </c>
      <c r="CT103" s="401" t="s">
        <v>1107</v>
      </c>
      <c r="CU103" s="401" t="s">
        <v>1107</v>
      </c>
      <c r="CV103" s="411" t="s">
        <v>1107</v>
      </c>
      <c r="CW103" s="412" t="s">
        <v>1107</v>
      </c>
      <c r="CX103" s="401" t="s">
        <v>1107</v>
      </c>
      <c r="CY103" s="401" t="s">
        <v>1107</v>
      </c>
      <c r="CZ103" s="408" t="s">
        <v>1107</v>
      </c>
      <c r="DA103" s="406" t="s">
        <v>1107</v>
      </c>
      <c r="DB103" s="402"/>
      <c r="DC103" s="412" t="s">
        <v>1107</v>
      </c>
      <c r="DD103" s="401" t="s">
        <v>1107</v>
      </c>
      <c r="DE103" s="401" t="s">
        <v>1107</v>
      </c>
      <c r="DF103" s="411" t="s">
        <v>1107</v>
      </c>
      <c r="DG103" s="412" t="s">
        <v>1107</v>
      </c>
      <c r="DH103" s="401" t="s">
        <v>1107</v>
      </c>
      <c r="DI103" s="401" t="s">
        <v>1107</v>
      </c>
      <c r="DJ103" s="411" t="s">
        <v>1107</v>
      </c>
      <c r="DK103" s="412" t="s">
        <v>1107</v>
      </c>
      <c r="DL103" s="401" t="s">
        <v>1107</v>
      </c>
      <c r="DM103" s="401" t="s">
        <v>1107</v>
      </c>
      <c r="DN103" s="411" t="s">
        <v>1107</v>
      </c>
      <c r="DO103" s="412" t="s">
        <v>1107</v>
      </c>
      <c r="DP103" s="401" t="s">
        <v>1107</v>
      </c>
      <c r="DQ103" s="401" t="s">
        <v>1107</v>
      </c>
      <c r="DR103" s="408" t="s">
        <v>1107</v>
      </c>
      <c r="DS103" s="406" t="s">
        <v>1107</v>
      </c>
      <c r="DT103" s="402"/>
      <c r="DU103" s="412" t="s">
        <v>1107</v>
      </c>
      <c r="DV103" s="401" t="s">
        <v>1107</v>
      </c>
      <c r="DW103" s="401" t="s">
        <v>1107</v>
      </c>
      <c r="DX103" s="411" t="s">
        <v>1107</v>
      </c>
      <c r="DY103" s="412" t="s">
        <v>1107</v>
      </c>
      <c r="DZ103" s="401" t="s">
        <v>1107</v>
      </c>
      <c r="EA103" s="401" t="s">
        <v>1107</v>
      </c>
      <c r="EB103" s="411" t="s">
        <v>1107</v>
      </c>
      <c r="EC103" s="412" t="s">
        <v>1107</v>
      </c>
      <c r="ED103" s="401" t="s">
        <v>1107</v>
      </c>
      <c r="EE103" s="401" t="s">
        <v>1107</v>
      </c>
      <c r="EF103" s="411" t="s">
        <v>1107</v>
      </c>
      <c r="EG103" s="412" t="s">
        <v>1107</v>
      </c>
      <c r="EH103" s="401" t="s">
        <v>1107</v>
      </c>
      <c r="EI103" s="401" t="s">
        <v>1107</v>
      </c>
      <c r="EJ103" s="408" t="s">
        <v>1107</v>
      </c>
      <c r="EK103" s="400"/>
      <c r="EL103" s="401"/>
      <c r="EM103" s="401"/>
      <c r="EN103" s="401"/>
      <c r="EO103" s="401"/>
      <c r="EP103" s="401"/>
      <c r="EQ103" s="401"/>
      <c r="ER103" s="401"/>
      <c r="ES103" s="400"/>
      <c r="ET103" s="401"/>
      <c r="EU103" s="401"/>
      <c r="EV103" s="402"/>
      <c r="EW103" s="401"/>
      <c r="EX103" s="401"/>
      <c r="EY103" s="401"/>
      <c r="EZ103" s="401"/>
      <c r="FA103" s="400"/>
      <c r="FB103" s="400"/>
      <c r="FC103" s="401"/>
      <c r="FD103" s="401"/>
      <c r="FE103" s="403"/>
      <c r="FF103" s="254"/>
      <c r="FG103" s="404"/>
      <c r="FH103" s="404"/>
      <c r="FI103" s="404"/>
      <c r="FJ103" s="404"/>
      <c r="FK103" s="404"/>
      <c r="FL103" s="1057"/>
      <c r="FM103" s="669"/>
      <c r="FN103" s="1057"/>
      <c r="FO103" s="669"/>
      <c r="FP103" s="1057"/>
      <c r="FQ103" s="669"/>
      <c r="FR103" s="404"/>
      <c r="FS103" s="404"/>
      <c r="FT103" s="404"/>
      <c r="FU103" s="404"/>
      <c r="FV103" s="404"/>
    </row>
    <row r="104" spans="1:178" ht="15" customHeight="1">
      <c r="A104" s="405">
        <f t="shared" si="1"/>
        <v>77</v>
      </c>
      <c r="B104" s="2048"/>
      <c r="C104" s="2048"/>
      <c r="D104" s="2032"/>
      <c r="E104" s="2032"/>
      <c r="F104" s="2032"/>
      <c r="G104" s="2032"/>
      <c r="H104" s="2049"/>
      <c r="I104" s="2050"/>
      <c r="J104" s="2032"/>
      <c r="K104" s="406" t="s">
        <v>1107</v>
      </c>
      <c r="L104" s="2032"/>
      <c r="M104" s="2032"/>
      <c r="N104" s="2032"/>
      <c r="O104" s="400" t="s">
        <v>1107</v>
      </c>
      <c r="P104" s="412" t="s">
        <v>1107</v>
      </c>
      <c r="Q104" s="401" t="s">
        <v>1107</v>
      </c>
      <c r="R104" s="401" t="s">
        <v>1107</v>
      </c>
      <c r="S104" s="401" t="s">
        <v>1107</v>
      </c>
      <c r="T104" s="410" t="s">
        <v>1107</v>
      </c>
      <c r="U104" s="412" t="s">
        <v>1107</v>
      </c>
      <c r="V104" s="401" t="s">
        <v>1107</v>
      </c>
      <c r="W104" s="410" t="s">
        <v>1107</v>
      </c>
      <c r="X104" s="2050"/>
      <c r="Y104" s="2051"/>
      <c r="Z104" s="407" t="s">
        <v>1107</v>
      </c>
      <c r="AA104" s="401" t="s">
        <v>1107</v>
      </c>
      <c r="AB104" s="401" t="s">
        <v>1107</v>
      </c>
      <c r="AC104" s="401" t="s">
        <v>1107</v>
      </c>
      <c r="AD104" s="2032"/>
      <c r="AE104" s="2032"/>
      <c r="AF104" s="2032"/>
      <c r="AG104" s="407" t="s">
        <v>1107</v>
      </c>
      <c r="AH104" s="2045"/>
      <c r="AI104" s="2046"/>
      <c r="AJ104" s="2047"/>
      <c r="AK104" s="406" t="s">
        <v>1107</v>
      </c>
      <c r="AL104" s="403"/>
      <c r="AM104" s="406" t="s">
        <v>1107</v>
      </c>
      <c r="AN104" s="403"/>
      <c r="AO104" s="984"/>
      <c r="AP104" s="401" t="s">
        <v>1107</v>
      </c>
      <c r="AQ104" s="401" t="s">
        <v>1107</v>
      </c>
      <c r="AR104" s="401" t="s">
        <v>1107</v>
      </c>
      <c r="AS104" s="401" t="s">
        <v>1107</v>
      </c>
      <c r="AT104" s="402"/>
      <c r="AU104" s="412" t="s">
        <v>1107</v>
      </c>
      <c r="AV104" s="401" t="s">
        <v>1107</v>
      </c>
      <c r="AW104" s="402" t="s">
        <v>1107</v>
      </c>
      <c r="AX104" s="406"/>
      <c r="AY104" s="401"/>
      <c r="AZ104" s="1032"/>
      <c r="BA104" s="1034"/>
      <c r="BB104" s="406"/>
      <c r="BC104" s="401"/>
      <c r="BD104" s="403"/>
      <c r="BE104" s="401" t="s">
        <v>1107</v>
      </c>
      <c r="BF104" s="401" t="s">
        <v>1107</v>
      </c>
      <c r="BG104" s="410" t="s">
        <v>1107</v>
      </c>
      <c r="BH104" s="407"/>
      <c r="BI104" s="403"/>
      <c r="BJ104" s="406" t="s">
        <v>1107</v>
      </c>
      <c r="BK104" s="401" t="s">
        <v>1107</v>
      </c>
      <c r="BL104" s="2032"/>
      <c r="BM104" s="2033"/>
      <c r="BN104" s="2033"/>
      <c r="BO104" s="2033"/>
      <c r="BP104" s="2033"/>
      <c r="BQ104" s="2034"/>
      <c r="BR104" s="406" t="s">
        <v>1107</v>
      </c>
      <c r="BS104" s="401" t="s">
        <v>1107</v>
      </c>
      <c r="BT104" s="401" t="s">
        <v>1107</v>
      </c>
      <c r="BU104" s="402" t="s">
        <v>1107</v>
      </c>
      <c r="BV104" s="412" t="s">
        <v>1107</v>
      </c>
      <c r="BW104" s="401" t="s">
        <v>1107</v>
      </c>
      <c r="BX104" s="401" t="s">
        <v>1107</v>
      </c>
      <c r="BY104" s="410" t="s">
        <v>1107</v>
      </c>
      <c r="BZ104" s="407" t="s">
        <v>1107</v>
      </c>
      <c r="CA104" s="401" t="s">
        <v>1107</v>
      </c>
      <c r="CB104" s="401" t="s">
        <v>1107</v>
      </c>
      <c r="CC104" s="408" t="s">
        <v>1107</v>
      </c>
      <c r="CD104" s="981"/>
      <c r="CE104" s="414"/>
      <c r="CF104" s="399"/>
      <c r="CG104" s="399"/>
      <c r="CH104" s="399"/>
      <c r="CI104" s="399"/>
      <c r="CJ104" s="409"/>
      <c r="CK104" s="400" t="s">
        <v>1107</v>
      </c>
      <c r="CL104" s="403"/>
      <c r="CM104" s="406" t="s">
        <v>1107</v>
      </c>
      <c r="CN104" s="402"/>
      <c r="CO104" s="412" t="s">
        <v>1107</v>
      </c>
      <c r="CP104" s="401" t="s">
        <v>1107</v>
      </c>
      <c r="CQ104" s="401" t="s">
        <v>1107</v>
      </c>
      <c r="CR104" s="411" t="s">
        <v>1107</v>
      </c>
      <c r="CS104" s="412" t="s">
        <v>1107</v>
      </c>
      <c r="CT104" s="401" t="s">
        <v>1107</v>
      </c>
      <c r="CU104" s="401" t="s">
        <v>1107</v>
      </c>
      <c r="CV104" s="411" t="s">
        <v>1107</v>
      </c>
      <c r="CW104" s="412" t="s">
        <v>1107</v>
      </c>
      <c r="CX104" s="401" t="s">
        <v>1107</v>
      </c>
      <c r="CY104" s="401" t="s">
        <v>1107</v>
      </c>
      <c r="CZ104" s="408" t="s">
        <v>1107</v>
      </c>
      <c r="DA104" s="406" t="s">
        <v>1107</v>
      </c>
      <c r="DB104" s="402"/>
      <c r="DC104" s="412" t="s">
        <v>1107</v>
      </c>
      <c r="DD104" s="401" t="s">
        <v>1107</v>
      </c>
      <c r="DE104" s="401" t="s">
        <v>1107</v>
      </c>
      <c r="DF104" s="411" t="s">
        <v>1107</v>
      </c>
      <c r="DG104" s="412" t="s">
        <v>1107</v>
      </c>
      <c r="DH104" s="401" t="s">
        <v>1107</v>
      </c>
      <c r="DI104" s="401" t="s">
        <v>1107</v>
      </c>
      <c r="DJ104" s="411" t="s">
        <v>1107</v>
      </c>
      <c r="DK104" s="412" t="s">
        <v>1107</v>
      </c>
      <c r="DL104" s="401" t="s">
        <v>1107</v>
      </c>
      <c r="DM104" s="401" t="s">
        <v>1107</v>
      </c>
      <c r="DN104" s="411" t="s">
        <v>1107</v>
      </c>
      <c r="DO104" s="412" t="s">
        <v>1107</v>
      </c>
      <c r="DP104" s="401" t="s">
        <v>1107</v>
      </c>
      <c r="DQ104" s="401" t="s">
        <v>1107</v>
      </c>
      <c r="DR104" s="408" t="s">
        <v>1107</v>
      </c>
      <c r="DS104" s="406" t="s">
        <v>1107</v>
      </c>
      <c r="DT104" s="402"/>
      <c r="DU104" s="412" t="s">
        <v>1107</v>
      </c>
      <c r="DV104" s="401" t="s">
        <v>1107</v>
      </c>
      <c r="DW104" s="401" t="s">
        <v>1107</v>
      </c>
      <c r="DX104" s="411" t="s">
        <v>1107</v>
      </c>
      <c r="DY104" s="412" t="s">
        <v>1107</v>
      </c>
      <c r="DZ104" s="401" t="s">
        <v>1107</v>
      </c>
      <c r="EA104" s="401" t="s">
        <v>1107</v>
      </c>
      <c r="EB104" s="411" t="s">
        <v>1107</v>
      </c>
      <c r="EC104" s="412" t="s">
        <v>1107</v>
      </c>
      <c r="ED104" s="401" t="s">
        <v>1107</v>
      </c>
      <c r="EE104" s="401" t="s">
        <v>1107</v>
      </c>
      <c r="EF104" s="411" t="s">
        <v>1107</v>
      </c>
      <c r="EG104" s="412" t="s">
        <v>1107</v>
      </c>
      <c r="EH104" s="401" t="s">
        <v>1107</v>
      </c>
      <c r="EI104" s="401" t="s">
        <v>1107</v>
      </c>
      <c r="EJ104" s="408" t="s">
        <v>1107</v>
      </c>
      <c r="EK104" s="400"/>
      <c r="EL104" s="401"/>
      <c r="EM104" s="401"/>
      <c r="EN104" s="401"/>
      <c r="EO104" s="401"/>
      <c r="EP104" s="401"/>
      <c r="EQ104" s="401"/>
      <c r="ER104" s="401"/>
      <c r="ES104" s="400"/>
      <c r="ET104" s="401"/>
      <c r="EU104" s="401"/>
      <c r="EV104" s="402"/>
      <c r="EW104" s="401"/>
      <c r="EX104" s="401"/>
      <c r="EY104" s="401"/>
      <c r="EZ104" s="401"/>
      <c r="FA104" s="400"/>
      <c r="FB104" s="400"/>
      <c r="FC104" s="401"/>
      <c r="FD104" s="401"/>
      <c r="FE104" s="403"/>
      <c r="FF104" s="254"/>
      <c r="FG104" s="404"/>
      <c r="FH104" s="404"/>
      <c r="FI104" s="404"/>
      <c r="FJ104" s="404"/>
      <c r="FK104" s="404"/>
      <c r="FL104" s="1057"/>
      <c r="FM104" s="669"/>
      <c r="FN104" s="1057"/>
      <c r="FO104" s="669"/>
      <c r="FP104" s="1057"/>
      <c r="FQ104" s="669"/>
      <c r="FR104" s="404"/>
      <c r="FS104" s="404"/>
      <c r="FT104" s="404"/>
      <c r="FU104" s="404"/>
      <c r="FV104" s="404"/>
    </row>
    <row r="105" spans="1:178" ht="15" customHeight="1">
      <c r="A105" s="405">
        <f t="shared" si="1"/>
        <v>78</v>
      </c>
      <c r="B105" s="2048"/>
      <c r="C105" s="2048"/>
      <c r="D105" s="2032"/>
      <c r="E105" s="2032"/>
      <c r="F105" s="2032"/>
      <c r="G105" s="2032"/>
      <c r="H105" s="2049"/>
      <c r="I105" s="2050"/>
      <c r="J105" s="2032"/>
      <c r="K105" s="406" t="s">
        <v>1107</v>
      </c>
      <c r="L105" s="2032"/>
      <c r="M105" s="2032"/>
      <c r="N105" s="2032"/>
      <c r="O105" s="400" t="s">
        <v>1107</v>
      </c>
      <c r="P105" s="412" t="s">
        <v>1107</v>
      </c>
      <c r="Q105" s="401" t="s">
        <v>1107</v>
      </c>
      <c r="R105" s="401" t="s">
        <v>1107</v>
      </c>
      <c r="S105" s="401" t="s">
        <v>1107</v>
      </c>
      <c r="T105" s="410" t="s">
        <v>1107</v>
      </c>
      <c r="U105" s="412" t="s">
        <v>1107</v>
      </c>
      <c r="V105" s="401" t="s">
        <v>1107</v>
      </c>
      <c r="W105" s="410" t="s">
        <v>1107</v>
      </c>
      <c r="X105" s="2050"/>
      <c r="Y105" s="2051"/>
      <c r="Z105" s="407" t="s">
        <v>1107</v>
      </c>
      <c r="AA105" s="401" t="s">
        <v>1107</v>
      </c>
      <c r="AB105" s="401" t="s">
        <v>1107</v>
      </c>
      <c r="AC105" s="401" t="s">
        <v>1107</v>
      </c>
      <c r="AD105" s="2032"/>
      <c r="AE105" s="2032"/>
      <c r="AF105" s="2032"/>
      <c r="AG105" s="407" t="s">
        <v>1107</v>
      </c>
      <c r="AH105" s="2045"/>
      <c r="AI105" s="2046"/>
      <c r="AJ105" s="2047"/>
      <c r="AK105" s="406" t="s">
        <v>1107</v>
      </c>
      <c r="AL105" s="403"/>
      <c r="AM105" s="406" t="s">
        <v>1107</v>
      </c>
      <c r="AN105" s="403"/>
      <c r="AO105" s="984"/>
      <c r="AP105" s="401" t="s">
        <v>1107</v>
      </c>
      <c r="AQ105" s="401" t="s">
        <v>1107</v>
      </c>
      <c r="AR105" s="401" t="s">
        <v>1107</v>
      </c>
      <c r="AS105" s="401" t="s">
        <v>1107</v>
      </c>
      <c r="AT105" s="402"/>
      <c r="AU105" s="412" t="s">
        <v>1107</v>
      </c>
      <c r="AV105" s="401" t="s">
        <v>1107</v>
      </c>
      <c r="AW105" s="402" t="s">
        <v>1107</v>
      </c>
      <c r="AX105" s="406"/>
      <c r="AY105" s="401"/>
      <c r="AZ105" s="1032"/>
      <c r="BA105" s="1034"/>
      <c r="BB105" s="406"/>
      <c r="BC105" s="401"/>
      <c r="BD105" s="403"/>
      <c r="BE105" s="401" t="s">
        <v>1107</v>
      </c>
      <c r="BF105" s="401" t="s">
        <v>1107</v>
      </c>
      <c r="BG105" s="410" t="s">
        <v>1107</v>
      </c>
      <c r="BH105" s="407"/>
      <c r="BI105" s="403"/>
      <c r="BJ105" s="406" t="s">
        <v>1107</v>
      </c>
      <c r="BK105" s="401" t="s">
        <v>1107</v>
      </c>
      <c r="BL105" s="2032"/>
      <c r="BM105" s="2033"/>
      <c r="BN105" s="2033"/>
      <c r="BO105" s="2033"/>
      <c r="BP105" s="2033"/>
      <c r="BQ105" s="2034"/>
      <c r="BR105" s="406" t="s">
        <v>1107</v>
      </c>
      <c r="BS105" s="401" t="s">
        <v>1107</v>
      </c>
      <c r="BT105" s="401" t="s">
        <v>1107</v>
      </c>
      <c r="BU105" s="402" t="s">
        <v>1107</v>
      </c>
      <c r="BV105" s="412" t="s">
        <v>1107</v>
      </c>
      <c r="BW105" s="401" t="s">
        <v>1107</v>
      </c>
      <c r="BX105" s="401" t="s">
        <v>1107</v>
      </c>
      <c r="BY105" s="410" t="s">
        <v>1107</v>
      </c>
      <c r="BZ105" s="407" t="s">
        <v>1107</v>
      </c>
      <c r="CA105" s="401" t="s">
        <v>1107</v>
      </c>
      <c r="CB105" s="401" t="s">
        <v>1107</v>
      </c>
      <c r="CC105" s="408" t="s">
        <v>1107</v>
      </c>
      <c r="CD105" s="981"/>
      <c r="CE105" s="414"/>
      <c r="CF105" s="399"/>
      <c r="CG105" s="399"/>
      <c r="CH105" s="399"/>
      <c r="CI105" s="399"/>
      <c r="CJ105" s="409"/>
      <c r="CK105" s="400" t="s">
        <v>1107</v>
      </c>
      <c r="CL105" s="403"/>
      <c r="CM105" s="406" t="s">
        <v>1107</v>
      </c>
      <c r="CN105" s="402"/>
      <c r="CO105" s="412" t="s">
        <v>1107</v>
      </c>
      <c r="CP105" s="401" t="s">
        <v>1107</v>
      </c>
      <c r="CQ105" s="401" t="s">
        <v>1107</v>
      </c>
      <c r="CR105" s="411" t="s">
        <v>1107</v>
      </c>
      <c r="CS105" s="412" t="s">
        <v>1107</v>
      </c>
      <c r="CT105" s="401" t="s">
        <v>1107</v>
      </c>
      <c r="CU105" s="401" t="s">
        <v>1107</v>
      </c>
      <c r="CV105" s="411" t="s">
        <v>1107</v>
      </c>
      <c r="CW105" s="412" t="s">
        <v>1107</v>
      </c>
      <c r="CX105" s="401" t="s">
        <v>1107</v>
      </c>
      <c r="CY105" s="401" t="s">
        <v>1107</v>
      </c>
      <c r="CZ105" s="408" t="s">
        <v>1107</v>
      </c>
      <c r="DA105" s="406" t="s">
        <v>1107</v>
      </c>
      <c r="DB105" s="402"/>
      <c r="DC105" s="412" t="s">
        <v>1107</v>
      </c>
      <c r="DD105" s="401" t="s">
        <v>1107</v>
      </c>
      <c r="DE105" s="401" t="s">
        <v>1107</v>
      </c>
      <c r="DF105" s="411" t="s">
        <v>1107</v>
      </c>
      <c r="DG105" s="412" t="s">
        <v>1107</v>
      </c>
      <c r="DH105" s="401" t="s">
        <v>1107</v>
      </c>
      <c r="DI105" s="401" t="s">
        <v>1107</v>
      </c>
      <c r="DJ105" s="411" t="s">
        <v>1107</v>
      </c>
      <c r="DK105" s="412" t="s">
        <v>1107</v>
      </c>
      <c r="DL105" s="401" t="s">
        <v>1107</v>
      </c>
      <c r="DM105" s="401" t="s">
        <v>1107</v>
      </c>
      <c r="DN105" s="411" t="s">
        <v>1107</v>
      </c>
      <c r="DO105" s="412" t="s">
        <v>1107</v>
      </c>
      <c r="DP105" s="401" t="s">
        <v>1107</v>
      </c>
      <c r="DQ105" s="401" t="s">
        <v>1107</v>
      </c>
      <c r="DR105" s="408" t="s">
        <v>1107</v>
      </c>
      <c r="DS105" s="406" t="s">
        <v>1107</v>
      </c>
      <c r="DT105" s="402"/>
      <c r="DU105" s="412" t="s">
        <v>1107</v>
      </c>
      <c r="DV105" s="401" t="s">
        <v>1107</v>
      </c>
      <c r="DW105" s="401" t="s">
        <v>1107</v>
      </c>
      <c r="DX105" s="411" t="s">
        <v>1107</v>
      </c>
      <c r="DY105" s="412" t="s">
        <v>1107</v>
      </c>
      <c r="DZ105" s="401" t="s">
        <v>1107</v>
      </c>
      <c r="EA105" s="401" t="s">
        <v>1107</v>
      </c>
      <c r="EB105" s="411" t="s">
        <v>1107</v>
      </c>
      <c r="EC105" s="412" t="s">
        <v>1107</v>
      </c>
      <c r="ED105" s="401" t="s">
        <v>1107</v>
      </c>
      <c r="EE105" s="401" t="s">
        <v>1107</v>
      </c>
      <c r="EF105" s="411" t="s">
        <v>1107</v>
      </c>
      <c r="EG105" s="412" t="s">
        <v>1107</v>
      </c>
      <c r="EH105" s="401" t="s">
        <v>1107</v>
      </c>
      <c r="EI105" s="401" t="s">
        <v>1107</v>
      </c>
      <c r="EJ105" s="408" t="s">
        <v>1107</v>
      </c>
      <c r="EK105" s="400"/>
      <c r="EL105" s="401"/>
      <c r="EM105" s="401"/>
      <c r="EN105" s="401"/>
      <c r="EO105" s="401"/>
      <c r="EP105" s="401"/>
      <c r="EQ105" s="401"/>
      <c r="ER105" s="401"/>
      <c r="ES105" s="400"/>
      <c r="ET105" s="401"/>
      <c r="EU105" s="401"/>
      <c r="EV105" s="402"/>
      <c r="EW105" s="401"/>
      <c r="EX105" s="401"/>
      <c r="EY105" s="401"/>
      <c r="EZ105" s="401"/>
      <c r="FA105" s="400"/>
      <c r="FB105" s="400"/>
      <c r="FC105" s="401"/>
      <c r="FD105" s="401"/>
      <c r="FE105" s="403"/>
      <c r="FF105" s="254"/>
      <c r="FG105" s="404"/>
      <c r="FH105" s="404"/>
      <c r="FI105" s="404"/>
      <c r="FJ105" s="404"/>
      <c r="FK105" s="404"/>
      <c r="FL105" s="1057"/>
      <c r="FM105" s="669"/>
      <c r="FN105" s="1057"/>
      <c r="FO105" s="669"/>
      <c r="FP105" s="1057"/>
      <c r="FQ105" s="669"/>
      <c r="FR105" s="404"/>
      <c r="FS105" s="404"/>
      <c r="FT105" s="404"/>
      <c r="FU105" s="404"/>
      <c r="FV105" s="404"/>
    </row>
    <row r="106" spans="1:178" ht="15" customHeight="1">
      <c r="A106" s="405">
        <f t="shared" si="1"/>
        <v>79</v>
      </c>
      <c r="B106" s="2048"/>
      <c r="C106" s="2048"/>
      <c r="D106" s="2032"/>
      <c r="E106" s="2032"/>
      <c r="F106" s="2032"/>
      <c r="G106" s="2032"/>
      <c r="H106" s="2049"/>
      <c r="I106" s="2050"/>
      <c r="J106" s="2032"/>
      <c r="K106" s="406" t="s">
        <v>1107</v>
      </c>
      <c r="L106" s="2032"/>
      <c r="M106" s="2032"/>
      <c r="N106" s="2032"/>
      <c r="O106" s="400" t="s">
        <v>1107</v>
      </c>
      <c r="P106" s="412" t="s">
        <v>1107</v>
      </c>
      <c r="Q106" s="401" t="s">
        <v>1107</v>
      </c>
      <c r="R106" s="401" t="s">
        <v>1107</v>
      </c>
      <c r="S106" s="401" t="s">
        <v>1107</v>
      </c>
      <c r="T106" s="410" t="s">
        <v>1107</v>
      </c>
      <c r="U106" s="412" t="s">
        <v>1107</v>
      </c>
      <c r="V106" s="401" t="s">
        <v>1107</v>
      </c>
      <c r="W106" s="410" t="s">
        <v>1107</v>
      </c>
      <c r="X106" s="2050"/>
      <c r="Y106" s="2051"/>
      <c r="Z106" s="407" t="s">
        <v>1107</v>
      </c>
      <c r="AA106" s="401" t="s">
        <v>1107</v>
      </c>
      <c r="AB106" s="401" t="s">
        <v>1107</v>
      </c>
      <c r="AC106" s="401" t="s">
        <v>1107</v>
      </c>
      <c r="AD106" s="2032"/>
      <c r="AE106" s="2032"/>
      <c r="AF106" s="2032"/>
      <c r="AG106" s="407" t="s">
        <v>1107</v>
      </c>
      <c r="AH106" s="2045"/>
      <c r="AI106" s="2046"/>
      <c r="AJ106" s="2047"/>
      <c r="AK106" s="406" t="s">
        <v>1107</v>
      </c>
      <c r="AL106" s="403"/>
      <c r="AM106" s="406" t="s">
        <v>1107</v>
      </c>
      <c r="AN106" s="403"/>
      <c r="AO106" s="984"/>
      <c r="AP106" s="401" t="s">
        <v>1107</v>
      </c>
      <c r="AQ106" s="401" t="s">
        <v>1107</v>
      </c>
      <c r="AR106" s="401" t="s">
        <v>1107</v>
      </c>
      <c r="AS106" s="401" t="s">
        <v>1107</v>
      </c>
      <c r="AT106" s="402"/>
      <c r="AU106" s="412" t="s">
        <v>1107</v>
      </c>
      <c r="AV106" s="401" t="s">
        <v>1107</v>
      </c>
      <c r="AW106" s="402" t="s">
        <v>1107</v>
      </c>
      <c r="AX106" s="406"/>
      <c r="AY106" s="401"/>
      <c r="AZ106" s="1032"/>
      <c r="BA106" s="1034"/>
      <c r="BB106" s="406"/>
      <c r="BC106" s="401"/>
      <c r="BD106" s="403"/>
      <c r="BE106" s="401" t="s">
        <v>1107</v>
      </c>
      <c r="BF106" s="401" t="s">
        <v>1107</v>
      </c>
      <c r="BG106" s="410" t="s">
        <v>1107</v>
      </c>
      <c r="BH106" s="407"/>
      <c r="BI106" s="403"/>
      <c r="BJ106" s="406" t="s">
        <v>1107</v>
      </c>
      <c r="BK106" s="401" t="s">
        <v>1107</v>
      </c>
      <c r="BL106" s="2032"/>
      <c r="BM106" s="2033"/>
      <c r="BN106" s="2033"/>
      <c r="BO106" s="2033"/>
      <c r="BP106" s="2033"/>
      <c r="BQ106" s="2034"/>
      <c r="BR106" s="406" t="s">
        <v>1107</v>
      </c>
      <c r="BS106" s="401" t="s">
        <v>1107</v>
      </c>
      <c r="BT106" s="401" t="s">
        <v>1107</v>
      </c>
      <c r="BU106" s="402" t="s">
        <v>1107</v>
      </c>
      <c r="BV106" s="412" t="s">
        <v>1107</v>
      </c>
      <c r="BW106" s="401" t="s">
        <v>1107</v>
      </c>
      <c r="BX106" s="401" t="s">
        <v>1107</v>
      </c>
      <c r="BY106" s="410" t="s">
        <v>1107</v>
      </c>
      <c r="BZ106" s="407" t="s">
        <v>1107</v>
      </c>
      <c r="CA106" s="401" t="s">
        <v>1107</v>
      </c>
      <c r="CB106" s="401" t="s">
        <v>1107</v>
      </c>
      <c r="CC106" s="408" t="s">
        <v>1107</v>
      </c>
      <c r="CD106" s="981"/>
      <c r="CE106" s="414"/>
      <c r="CF106" s="399"/>
      <c r="CG106" s="399"/>
      <c r="CH106" s="399"/>
      <c r="CI106" s="399"/>
      <c r="CJ106" s="409"/>
      <c r="CK106" s="400" t="s">
        <v>1107</v>
      </c>
      <c r="CL106" s="403"/>
      <c r="CM106" s="406" t="s">
        <v>1107</v>
      </c>
      <c r="CN106" s="402"/>
      <c r="CO106" s="412" t="s">
        <v>1107</v>
      </c>
      <c r="CP106" s="401" t="s">
        <v>1107</v>
      </c>
      <c r="CQ106" s="401" t="s">
        <v>1107</v>
      </c>
      <c r="CR106" s="411" t="s">
        <v>1107</v>
      </c>
      <c r="CS106" s="412" t="s">
        <v>1107</v>
      </c>
      <c r="CT106" s="401" t="s">
        <v>1107</v>
      </c>
      <c r="CU106" s="401" t="s">
        <v>1107</v>
      </c>
      <c r="CV106" s="411" t="s">
        <v>1107</v>
      </c>
      <c r="CW106" s="412" t="s">
        <v>1107</v>
      </c>
      <c r="CX106" s="401" t="s">
        <v>1107</v>
      </c>
      <c r="CY106" s="401" t="s">
        <v>1107</v>
      </c>
      <c r="CZ106" s="408" t="s">
        <v>1107</v>
      </c>
      <c r="DA106" s="406" t="s">
        <v>1107</v>
      </c>
      <c r="DB106" s="402"/>
      <c r="DC106" s="412" t="s">
        <v>1107</v>
      </c>
      <c r="DD106" s="401" t="s">
        <v>1107</v>
      </c>
      <c r="DE106" s="401" t="s">
        <v>1107</v>
      </c>
      <c r="DF106" s="411" t="s">
        <v>1107</v>
      </c>
      <c r="DG106" s="412" t="s">
        <v>1107</v>
      </c>
      <c r="DH106" s="401" t="s">
        <v>1107</v>
      </c>
      <c r="DI106" s="401" t="s">
        <v>1107</v>
      </c>
      <c r="DJ106" s="411" t="s">
        <v>1107</v>
      </c>
      <c r="DK106" s="412" t="s">
        <v>1107</v>
      </c>
      <c r="DL106" s="401" t="s">
        <v>1107</v>
      </c>
      <c r="DM106" s="401" t="s">
        <v>1107</v>
      </c>
      <c r="DN106" s="411" t="s">
        <v>1107</v>
      </c>
      <c r="DO106" s="412" t="s">
        <v>1107</v>
      </c>
      <c r="DP106" s="401" t="s">
        <v>1107</v>
      </c>
      <c r="DQ106" s="401" t="s">
        <v>1107</v>
      </c>
      <c r="DR106" s="408" t="s">
        <v>1107</v>
      </c>
      <c r="DS106" s="406" t="s">
        <v>1107</v>
      </c>
      <c r="DT106" s="402"/>
      <c r="DU106" s="412" t="s">
        <v>1107</v>
      </c>
      <c r="DV106" s="401" t="s">
        <v>1107</v>
      </c>
      <c r="DW106" s="401" t="s">
        <v>1107</v>
      </c>
      <c r="DX106" s="411" t="s">
        <v>1107</v>
      </c>
      <c r="DY106" s="412" t="s">
        <v>1107</v>
      </c>
      <c r="DZ106" s="401" t="s">
        <v>1107</v>
      </c>
      <c r="EA106" s="401" t="s">
        <v>1107</v>
      </c>
      <c r="EB106" s="411" t="s">
        <v>1107</v>
      </c>
      <c r="EC106" s="412" t="s">
        <v>1107</v>
      </c>
      <c r="ED106" s="401" t="s">
        <v>1107</v>
      </c>
      <c r="EE106" s="401" t="s">
        <v>1107</v>
      </c>
      <c r="EF106" s="411" t="s">
        <v>1107</v>
      </c>
      <c r="EG106" s="412" t="s">
        <v>1107</v>
      </c>
      <c r="EH106" s="401" t="s">
        <v>1107</v>
      </c>
      <c r="EI106" s="401" t="s">
        <v>1107</v>
      </c>
      <c r="EJ106" s="408" t="s">
        <v>1107</v>
      </c>
      <c r="EK106" s="400"/>
      <c r="EL106" s="401"/>
      <c r="EM106" s="401"/>
      <c r="EN106" s="401"/>
      <c r="EO106" s="401"/>
      <c r="EP106" s="401"/>
      <c r="EQ106" s="401"/>
      <c r="ER106" s="401"/>
      <c r="ES106" s="400"/>
      <c r="ET106" s="401"/>
      <c r="EU106" s="401"/>
      <c r="EV106" s="402"/>
      <c r="EW106" s="401"/>
      <c r="EX106" s="401"/>
      <c r="EY106" s="401"/>
      <c r="EZ106" s="401"/>
      <c r="FA106" s="400"/>
      <c r="FB106" s="400"/>
      <c r="FC106" s="401"/>
      <c r="FD106" s="401"/>
      <c r="FE106" s="403"/>
      <c r="FF106" s="254"/>
      <c r="FG106" s="404"/>
      <c r="FH106" s="404"/>
      <c r="FI106" s="404"/>
      <c r="FJ106" s="404"/>
      <c r="FK106" s="404"/>
      <c r="FL106" s="1057"/>
      <c r="FM106" s="669"/>
      <c r="FN106" s="1057"/>
      <c r="FO106" s="669"/>
      <c r="FP106" s="1057"/>
      <c r="FQ106" s="669"/>
      <c r="FR106" s="404"/>
      <c r="FS106" s="404"/>
      <c r="FT106" s="404"/>
      <c r="FU106" s="404"/>
      <c r="FV106" s="404"/>
    </row>
    <row r="107" spans="1:178" ht="15" customHeight="1">
      <c r="A107" s="405">
        <f t="shared" si="1"/>
        <v>80</v>
      </c>
      <c r="B107" s="2048"/>
      <c r="C107" s="2048"/>
      <c r="D107" s="2032"/>
      <c r="E107" s="2032"/>
      <c r="F107" s="2032"/>
      <c r="G107" s="2032"/>
      <c r="H107" s="2049"/>
      <c r="I107" s="2050"/>
      <c r="J107" s="2032"/>
      <c r="K107" s="406" t="s">
        <v>1107</v>
      </c>
      <c r="L107" s="2032"/>
      <c r="M107" s="2032"/>
      <c r="N107" s="2032"/>
      <c r="O107" s="400" t="s">
        <v>1107</v>
      </c>
      <c r="P107" s="412" t="s">
        <v>1107</v>
      </c>
      <c r="Q107" s="401" t="s">
        <v>1107</v>
      </c>
      <c r="R107" s="401" t="s">
        <v>1107</v>
      </c>
      <c r="S107" s="401" t="s">
        <v>1107</v>
      </c>
      <c r="T107" s="410" t="s">
        <v>1107</v>
      </c>
      <c r="U107" s="412" t="s">
        <v>1107</v>
      </c>
      <c r="V107" s="401" t="s">
        <v>1107</v>
      </c>
      <c r="W107" s="410" t="s">
        <v>1107</v>
      </c>
      <c r="X107" s="2050"/>
      <c r="Y107" s="2051"/>
      <c r="Z107" s="407" t="s">
        <v>1107</v>
      </c>
      <c r="AA107" s="401" t="s">
        <v>1107</v>
      </c>
      <c r="AB107" s="401" t="s">
        <v>1107</v>
      </c>
      <c r="AC107" s="401" t="s">
        <v>1107</v>
      </c>
      <c r="AD107" s="2032"/>
      <c r="AE107" s="2032"/>
      <c r="AF107" s="2032"/>
      <c r="AG107" s="407" t="s">
        <v>1107</v>
      </c>
      <c r="AH107" s="2045"/>
      <c r="AI107" s="2046"/>
      <c r="AJ107" s="2047"/>
      <c r="AK107" s="406" t="s">
        <v>1107</v>
      </c>
      <c r="AL107" s="403"/>
      <c r="AM107" s="406" t="s">
        <v>1107</v>
      </c>
      <c r="AN107" s="403"/>
      <c r="AO107" s="984"/>
      <c r="AP107" s="401" t="s">
        <v>1107</v>
      </c>
      <c r="AQ107" s="401" t="s">
        <v>1107</v>
      </c>
      <c r="AR107" s="401" t="s">
        <v>1107</v>
      </c>
      <c r="AS107" s="401" t="s">
        <v>1107</v>
      </c>
      <c r="AT107" s="402"/>
      <c r="AU107" s="412" t="s">
        <v>1107</v>
      </c>
      <c r="AV107" s="401" t="s">
        <v>1107</v>
      </c>
      <c r="AW107" s="402" t="s">
        <v>1107</v>
      </c>
      <c r="AX107" s="406"/>
      <c r="AY107" s="401"/>
      <c r="AZ107" s="1032"/>
      <c r="BA107" s="1034"/>
      <c r="BB107" s="406"/>
      <c r="BC107" s="401"/>
      <c r="BD107" s="403"/>
      <c r="BE107" s="401" t="s">
        <v>1107</v>
      </c>
      <c r="BF107" s="401" t="s">
        <v>1107</v>
      </c>
      <c r="BG107" s="410" t="s">
        <v>1107</v>
      </c>
      <c r="BH107" s="407"/>
      <c r="BI107" s="403"/>
      <c r="BJ107" s="406" t="s">
        <v>1107</v>
      </c>
      <c r="BK107" s="401" t="s">
        <v>1107</v>
      </c>
      <c r="BL107" s="2032"/>
      <c r="BM107" s="2033"/>
      <c r="BN107" s="2033"/>
      <c r="BO107" s="2033"/>
      <c r="BP107" s="2033"/>
      <c r="BQ107" s="2034"/>
      <c r="BR107" s="406" t="s">
        <v>1107</v>
      </c>
      <c r="BS107" s="401" t="s">
        <v>1107</v>
      </c>
      <c r="BT107" s="401" t="s">
        <v>1107</v>
      </c>
      <c r="BU107" s="402" t="s">
        <v>1107</v>
      </c>
      <c r="BV107" s="412" t="s">
        <v>1107</v>
      </c>
      <c r="BW107" s="401" t="s">
        <v>1107</v>
      </c>
      <c r="BX107" s="401" t="s">
        <v>1107</v>
      </c>
      <c r="BY107" s="410" t="s">
        <v>1107</v>
      </c>
      <c r="BZ107" s="407" t="s">
        <v>1107</v>
      </c>
      <c r="CA107" s="401" t="s">
        <v>1107</v>
      </c>
      <c r="CB107" s="401" t="s">
        <v>1107</v>
      </c>
      <c r="CC107" s="408" t="s">
        <v>1107</v>
      </c>
      <c r="CD107" s="981"/>
      <c r="CE107" s="414"/>
      <c r="CF107" s="399"/>
      <c r="CG107" s="399"/>
      <c r="CH107" s="399"/>
      <c r="CI107" s="399"/>
      <c r="CJ107" s="409"/>
      <c r="CK107" s="400" t="s">
        <v>1107</v>
      </c>
      <c r="CL107" s="403"/>
      <c r="CM107" s="406" t="s">
        <v>1107</v>
      </c>
      <c r="CN107" s="402"/>
      <c r="CO107" s="412" t="s">
        <v>1107</v>
      </c>
      <c r="CP107" s="401" t="s">
        <v>1107</v>
      </c>
      <c r="CQ107" s="401" t="s">
        <v>1107</v>
      </c>
      <c r="CR107" s="411" t="s">
        <v>1107</v>
      </c>
      <c r="CS107" s="412" t="s">
        <v>1107</v>
      </c>
      <c r="CT107" s="401" t="s">
        <v>1107</v>
      </c>
      <c r="CU107" s="401" t="s">
        <v>1107</v>
      </c>
      <c r="CV107" s="411" t="s">
        <v>1107</v>
      </c>
      <c r="CW107" s="412" t="s">
        <v>1107</v>
      </c>
      <c r="CX107" s="401" t="s">
        <v>1107</v>
      </c>
      <c r="CY107" s="401" t="s">
        <v>1107</v>
      </c>
      <c r="CZ107" s="408" t="s">
        <v>1107</v>
      </c>
      <c r="DA107" s="406" t="s">
        <v>1107</v>
      </c>
      <c r="DB107" s="402"/>
      <c r="DC107" s="412" t="s">
        <v>1107</v>
      </c>
      <c r="DD107" s="401" t="s">
        <v>1107</v>
      </c>
      <c r="DE107" s="401" t="s">
        <v>1107</v>
      </c>
      <c r="DF107" s="411" t="s">
        <v>1107</v>
      </c>
      <c r="DG107" s="412" t="s">
        <v>1107</v>
      </c>
      <c r="DH107" s="401" t="s">
        <v>1107</v>
      </c>
      <c r="DI107" s="401" t="s">
        <v>1107</v>
      </c>
      <c r="DJ107" s="411" t="s">
        <v>1107</v>
      </c>
      <c r="DK107" s="412" t="s">
        <v>1107</v>
      </c>
      <c r="DL107" s="401" t="s">
        <v>1107</v>
      </c>
      <c r="DM107" s="401" t="s">
        <v>1107</v>
      </c>
      <c r="DN107" s="411" t="s">
        <v>1107</v>
      </c>
      <c r="DO107" s="412" t="s">
        <v>1107</v>
      </c>
      <c r="DP107" s="401" t="s">
        <v>1107</v>
      </c>
      <c r="DQ107" s="401" t="s">
        <v>1107</v>
      </c>
      <c r="DR107" s="408" t="s">
        <v>1107</v>
      </c>
      <c r="DS107" s="406" t="s">
        <v>1107</v>
      </c>
      <c r="DT107" s="402"/>
      <c r="DU107" s="412" t="s">
        <v>1107</v>
      </c>
      <c r="DV107" s="401" t="s">
        <v>1107</v>
      </c>
      <c r="DW107" s="401" t="s">
        <v>1107</v>
      </c>
      <c r="DX107" s="411" t="s">
        <v>1107</v>
      </c>
      <c r="DY107" s="412" t="s">
        <v>1107</v>
      </c>
      <c r="DZ107" s="401" t="s">
        <v>1107</v>
      </c>
      <c r="EA107" s="401" t="s">
        <v>1107</v>
      </c>
      <c r="EB107" s="411" t="s">
        <v>1107</v>
      </c>
      <c r="EC107" s="412" t="s">
        <v>1107</v>
      </c>
      <c r="ED107" s="401" t="s">
        <v>1107</v>
      </c>
      <c r="EE107" s="401" t="s">
        <v>1107</v>
      </c>
      <c r="EF107" s="411" t="s">
        <v>1107</v>
      </c>
      <c r="EG107" s="412" t="s">
        <v>1107</v>
      </c>
      <c r="EH107" s="401" t="s">
        <v>1107</v>
      </c>
      <c r="EI107" s="401" t="s">
        <v>1107</v>
      </c>
      <c r="EJ107" s="408" t="s">
        <v>1107</v>
      </c>
      <c r="EK107" s="400"/>
      <c r="EL107" s="401"/>
      <c r="EM107" s="401"/>
      <c r="EN107" s="401"/>
      <c r="EO107" s="401"/>
      <c r="EP107" s="401"/>
      <c r="EQ107" s="401"/>
      <c r="ER107" s="401"/>
      <c r="ES107" s="400"/>
      <c r="ET107" s="401"/>
      <c r="EU107" s="401"/>
      <c r="EV107" s="402"/>
      <c r="EW107" s="401"/>
      <c r="EX107" s="401"/>
      <c r="EY107" s="401"/>
      <c r="EZ107" s="401"/>
      <c r="FA107" s="400"/>
      <c r="FB107" s="400"/>
      <c r="FC107" s="401"/>
      <c r="FD107" s="401"/>
      <c r="FE107" s="403"/>
      <c r="FF107" s="254"/>
      <c r="FG107" s="404"/>
      <c r="FH107" s="404"/>
      <c r="FI107" s="404"/>
      <c r="FJ107" s="404"/>
      <c r="FK107" s="404"/>
      <c r="FL107" s="1057"/>
      <c r="FM107" s="669"/>
      <c r="FN107" s="1057"/>
      <c r="FO107" s="669"/>
      <c r="FP107" s="1057"/>
      <c r="FQ107" s="669"/>
      <c r="FR107" s="404"/>
      <c r="FS107" s="404"/>
      <c r="FT107" s="404"/>
      <c r="FU107" s="404"/>
      <c r="FV107" s="404"/>
    </row>
    <row r="108" spans="1:178" ht="15" customHeight="1">
      <c r="A108" s="405">
        <f t="shared" si="1"/>
        <v>81</v>
      </c>
      <c r="B108" s="2048"/>
      <c r="C108" s="2048"/>
      <c r="D108" s="2032"/>
      <c r="E108" s="2032"/>
      <c r="F108" s="2032"/>
      <c r="G108" s="2032"/>
      <c r="H108" s="2049"/>
      <c r="I108" s="2050"/>
      <c r="J108" s="2032"/>
      <c r="K108" s="406" t="s">
        <v>1107</v>
      </c>
      <c r="L108" s="2032"/>
      <c r="M108" s="2032"/>
      <c r="N108" s="2032"/>
      <c r="O108" s="400" t="s">
        <v>1107</v>
      </c>
      <c r="P108" s="412" t="s">
        <v>1107</v>
      </c>
      <c r="Q108" s="401" t="s">
        <v>1107</v>
      </c>
      <c r="R108" s="401" t="s">
        <v>1107</v>
      </c>
      <c r="S108" s="401" t="s">
        <v>1107</v>
      </c>
      <c r="T108" s="410" t="s">
        <v>1107</v>
      </c>
      <c r="U108" s="412" t="s">
        <v>1107</v>
      </c>
      <c r="V108" s="401" t="s">
        <v>1107</v>
      </c>
      <c r="W108" s="410" t="s">
        <v>1107</v>
      </c>
      <c r="X108" s="2050"/>
      <c r="Y108" s="2051"/>
      <c r="Z108" s="407" t="s">
        <v>1107</v>
      </c>
      <c r="AA108" s="401" t="s">
        <v>1107</v>
      </c>
      <c r="AB108" s="401" t="s">
        <v>1107</v>
      </c>
      <c r="AC108" s="401" t="s">
        <v>1107</v>
      </c>
      <c r="AD108" s="2032"/>
      <c r="AE108" s="2032"/>
      <c r="AF108" s="2032"/>
      <c r="AG108" s="407" t="s">
        <v>1107</v>
      </c>
      <c r="AH108" s="2045"/>
      <c r="AI108" s="2046"/>
      <c r="AJ108" s="2047"/>
      <c r="AK108" s="406" t="s">
        <v>1107</v>
      </c>
      <c r="AL108" s="403"/>
      <c r="AM108" s="406" t="s">
        <v>1107</v>
      </c>
      <c r="AN108" s="403"/>
      <c r="AO108" s="984"/>
      <c r="AP108" s="401" t="s">
        <v>1107</v>
      </c>
      <c r="AQ108" s="401" t="s">
        <v>1107</v>
      </c>
      <c r="AR108" s="401" t="s">
        <v>1107</v>
      </c>
      <c r="AS108" s="401" t="s">
        <v>1107</v>
      </c>
      <c r="AT108" s="402"/>
      <c r="AU108" s="412" t="s">
        <v>1107</v>
      </c>
      <c r="AV108" s="401" t="s">
        <v>1107</v>
      </c>
      <c r="AW108" s="402" t="s">
        <v>1107</v>
      </c>
      <c r="AX108" s="406"/>
      <c r="AY108" s="401"/>
      <c r="AZ108" s="1032"/>
      <c r="BA108" s="1034"/>
      <c r="BB108" s="406"/>
      <c r="BC108" s="401"/>
      <c r="BD108" s="403"/>
      <c r="BE108" s="401" t="s">
        <v>1107</v>
      </c>
      <c r="BF108" s="401" t="s">
        <v>1107</v>
      </c>
      <c r="BG108" s="410" t="s">
        <v>1107</v>
      </c>
      <c r="BH108" s="407"/>
      <c r="BI108" s="403"/>
      <c r="BJ108" s="406" t="s">
        <v>1107</v>
      </c>
      <c r="BK108" s="401" t="s">
        <v>1107</v>
      </c>
      <c r="BL108" s="2032"/>
      <c r="BM108" s="2033"/>
      <c r="BN108" s="2033"/>
      <c r="BO108" s="2033"/>
      <c r="BP108" s="2033"/>
      <c r="BQ108" s="2034"/>
      <c r="BR108" s="406" t="s">
        <v>1107</v>
      </c>
      <c r="BS108" s="401" t="s">
        <v>1107</v>
      </c>
      <c r="BT108" s="401" t="s">
        <v>1107</v>
      </c>
      <c r="BU108" s="402" t="s">
        <v>1107</v>
      </c>
      <c r="BV108" s="412" t="s">
        <v>1107</v>
      </c>
      <c r="BW108" s="401" t="s">
        <v>1107</v>
      </c>
      <c r="BX108" s="401" t="s">
        <v>1107</v>
      </c>
      <c r="BY108" s="410" t="s">
        <v>1107</v>
      </c>
      <c r="BZ108" s="407" t="s">
        <v>1107</v>
      </c>
      <c r="CA108" s="401" t="s">
        <v>1107</v>
      </c>
      <c r="CB108" s="401" t="s">
        <v>1107</v>
      </c>
      <c r="CC108" s="408" t="s">
        <v>1107</v>
      </c>
      <c r="CD108" s="981"/>
      <c r="CE108" s="414"/>
      <c r="CF108" s="399"/>
      <c r="CG108" s="399"/>
      <c r="CH108" s="399"/>
      <c r="CI108" s="399"/>
      <c r="CJ108" s="409"/>
      <c r="CK108" s="400" t="s">
        <v>1107</v>
      </c>
      <c r="CL108" s="403"/>
      <c r="CM108" s="406" t="s">
        <v>1107</v>
      </c>
      <c r="CN108" s="402"/>
      <c r="CO108" s="412" t="s">
        <v>1107</v>
      </c>
      <c r="CP108" s="401" t="s">
        <v>1107</v>
      </c>
      <c r="CQ108" s="401" t="s">
        <v>1107</v>
      </c>
      <c r="CR108" s="411" t="s">
        <v>1107</v>
      </c>
      <c r="CS108" s="412" t="s">
        <v>1107</v>
      </c>
      <c r="CT108" s="401" t="s">
        <v>1107</v>
      </c>
      <c r="CU108" s="401" t="s">
        <v>1107</v>
      </c>
      <c r="CV108" s="411" t="s">
        <v>1107</v>
      </c>
      <c r="CW108" s="412" t="s">
        <v>1107</v>
      </c>
      <c r="CX108" s="401" t="s">
        <v>1107</v>
      </c>
      <c r="CY108" s="401" t="s">
        <v>1107</v>
      </c>
      <c r="CZ108" s="408" t="s">
        <v>1107</v>
      </c>
      <c r="DA108" s="406" t="s">
        <v>1107</v>
      </c>
      <c r="DB108" s="402"/>
      <c r="DC108" s="412" t="s">
        <v>1107</v>
      </c>
      <c r="DD108" s="401" t="s">
        <v>1107</v>
      </c>
      <c r="DE108" s="401" t="s">
        <v>1107</v>
      </c>
      <c r="DF108" s="411" t="s">
        <v>1107</v>
      </c>
      <c r="DG108" s="412" t="s">
        <v>1107</v>
      </c>
      <c r="DH108" s="401" t="s">
        <v>1107</v>
      </c>
      <c r="DI108" s="401" t="s">
        <v>1107</v>
      </c>
      <c r="DJ108" s="411" t="s">
        <v>1107</v>
      </c>
      <c r="DK108" s="412" t="s">
        <v>1107</v>
      </c>
      <c r="DL108" s="401" t="s">
        <v>1107</v>
      </c>
      <c r="DM108" s="401" t="s">
        <v>1107</v>
      </c>
      <c r="DN108" s="411" t="s">
        <v>1107</v>
      </c>
      <c r="DO108" s="412" t="s">
        <v>1107</v>
      </c>
      <c r="DP108" s="401" t="s">
        <v>1107</v>
      </c>
      <c r="DQ108" s="401" t="s">
        <v>1107</v>
      </c>
      <c r="DR108" s="408" t="s">
        <v>1107</v>
      </c>
      <c r="DS108" s="406" t="s">
        <v>1107</v>
      </c>
      <c r="DT108" s="402"/>
      <c r="DU108" s="412" t="s">
        <v>1107</v>
      </c>
      <c r="DV108" s="401" t="s">
        <v>1107</v>
      </c>
      <c r="DW108" s="401" t="s">
        <v>1107</v>
      </c>
      <c r="DX108" s="411" t="s">
        <v>1107</v>
      </c>
      <c r="DY108" s="412" t="s">
        <v>1107</v>
      </c>
      <c r="DZ108" s="401" t="s">
        <v>1107</v>
      </c>
      <c r="EA108" s="401" t="s">
        <v>1107</v>
      </c>
      <c r="EB108" s="411" t="s">
        <v>1107</v>
      </c>
      <c r="EC108" s="412" t="s">
        <v>1107</v>
      </c>
      <c r="ED108" s="401" t="s">
        <v>1107</v>
      </c>
      <c r="EE108" s="401" t="s">
        <v>1107</v>
      </c>
      <c r="EF108" s="411" t="s">
        <v>1107</v>
      </c>
      <c r="EG108" s="412" t="s">
        <v>1107</v>
      </c>
      <c r="EH108" s="401" t="s">
        <v>1107</v>
      </c>
      <c r="EI108" s="401" t="s">
        <v>1107</v>
      </c>
      <c r="EJ108" s="408" t="s">
        <v>1107</v>
      </c>
      <c r="EK108" s="400"/>
      <c r="EL108" s="401"/>
      <c r="EM108" s="401"/>
      <c r="EN108" s="401"/>
      <c r="EO108" s="401"/>
      <c r="EP108" s="401"/>
      <c r="EQ108" s="401"/>
      <c r="ER108" s="401"/>
      <c r="ES108" s="400"/>
      <c r="ET108" s="401"/>
      <c r="EU108" s="401"/>
      <c r="EV108" s="402"/>
      <c r="EW108" s="401"/>
      <c r="EX108" s="401"/>
      <c r="EY108" s="401"/>
      <c r="EZ108" s="401"/>
      <c r="FA108" s="400"/>
      <c r="FB108" s="400"/>
      <c r="FC108" s="401"/>
      <c r="FD108" s="401"/>
      <c r="FE108" s="403"/>
      <c r="FF108" s="254"/>
      <c r="FG108" s="404"/>
      <c r="FH108" s="404"/>
      <c r="FI108" s="404"/>
      <c r="FJ108" s="404"/>
      <c r="FK108" s="404"/>
      <c r="FL108" s="1057"/>
      <c r="FM108" s="669"/>
      <c r="FN108" s="1057"/>
      <c r="FO108" s="669"/>
      <c r="FP108" s="1057"/>
      <c r="FQ108" s="669"/>
      <c r="FR108" s="404"/>
      <c r="FS108" s="404"/>
      <c r="FT108" s="404"/>
      <c r="FU108" s="404"/>
      <c r="FV108" s="404"/>
    </row>
    <row r="109" spans="1:178" ht="15" customHeight="1">
      <c r="A109" s="405">
        <f t="shared" si="1"/>
        <v>82</v>
      </c>
      <c r="B109" s="2048"/>
      <c r="C109" s="2048"/>
      <c r="D109" s="2032"/>
      <c r="E109" s="2032"/>
      <c r="F109" s="2032"/>
      <c r="G109" s="2032"/>
      <c r="H109" s="2049"/>
      <c r="I109" s="2050"/>
      <c r="J109" s="2032"/>
      <c r="K109" s="406" t="s">
        <v>1107</v>
      </c>
      <c r="L109" s="2032"/>
      <c r="M109" s="2032"/>
      <c r="N109" s="2032"/>
      <c r="O109" s="400" t="s">
        <v>1107</v>
      </c>
      <c r="P109" s="412" t="s">
        <v>1107</v>
      </c>
      <c r="Q109" s="401" t="s">
        <v>1107</v>
      </c>
      <c r="R109" s="401" t="s">
        <v>1107</v>
      </c>
      <c r="S109" s="401" t="s">
        <v>1107</v>
      </c>
      <c r="T109" s="410" t="s">
        <v>1107</v>
      </c>
      <c r="U109" s="412" t="s">
        <v>1107</v>
      </c>
      <c r="V109" s="401" t="s">
        <v>1107</v>
      </c>
      <c r="W109" s="410" t="s">
        <v>1107</v>
      </c>
      <c r="X109" s="2050"/>
      <c r="Y109" s="2051"/>
      <c r="Z109" s="407" t="s">
        <v>1107</v>
      </c>
      <c r="AA109" s="401" t="s">
        <v>1107</v>
      </c>
      <c r="AB109" s="401" t="s">
        <v>1107</v>
      </c>
      <c r="AC109" s="401" t="s">
        <v>1107</v>
      </c>
      <c r="AD109" s="2032"/>
      <c r="AE109" s="2032"/>
      <c r="AF109" s="2032"/>
      <c r="AG109" s="407" t="s">
        <v>1107</v>
      </c>
      <c r="AH109" s="2045"/>
      <c r="AI109" s="2046"/>
      <c r="AJ109" s="2047"/>
      <c r="AK109" s="406" t="s">
        <v>1107</v>
      </c>
      <c r="AL109" s="403"/>
      <c r="AM109" s="406" t="s">
        <v>1107</v>
      </c>
      <c r="AN109" s="403"/>
      <c r="AO109" s="984"/>
      <c r="AP109" s="401" t="s">
        <v>1107</v>
      </c>
      <c r="AQ109" s="401" t="s">
        <v>1107</v>
      </c>
      <c r="AR109" s="401" t="s">
        <v>1107</v>
      </c>
      <c r="AS109" s="401" t="s">
        <v>1107</v>
      </c>
      <c r="AT109" s="402"/>
      <c r="AU109" s="412" t="s">
        <v>1107</v>
      </c>
      <c r="AV109" s="401" t="s">
        <v>1107</v>
      </c>
      <c r="AW109" s="402" t="s">
        <v>1107</v>
      </c>
      <c r="AX109" s="406"/>
      <c r="AY109" s="401"/>
      <c r="AZ109" s="1032"/>
      <c r="BA109" s="1034"/>
      <c r="BB109" s="406"/>
      <c r="BC109" s="401"/>
      <c r="BD109" s="403"/>
      <c r="BE109" s="401" t="s">
        <v>1107</v>
      </c>
      <c r="BF109" s="401" t="s">
        <v>1107</v>
      </c>
      <c r="BG109" s="410" t="s">
        <v>1107</v>
      </c>
      <c r="BH109" s="407"/>
      <c r="BI109" s="403"/>
      <c r="BJ109" s="406" t="s">
        <v>1107</v>
      </c>
      <c r="BK109" s="401" t="s">
        <v>1107</v>
      </c>
      <c r="BL109" s="2032"/>
      <c r="BM109" s="2033"/>
      <c r="BN109" s="2033"/>
      <c r="BO109" s="2033"/>
      <c r="BP109" s="2033"/>
      <c r="BQ109" s="2034"/>
      <c r="BR109" s="406" t="s">
        <v>1107</v>
      </c>
      <c r="BS109" s="401" t="s">
        <v>1107</v>
      </c>
      <c r="BT109" s="401" t="s">
        <v>1107</v>
      </c>
      <c r="BU109" s="402" t="s">
        <v>1107</v>
      </c>
      <c r="BV109" s="412" t="s">
        <v>1107</v>
      </c>
      <c r="BW109" s="401" t="s">
        <v>1107</v>
      </c>
      <c r="BX109" s="401" t="s">
        <v>1107</v>
      </c>
      <c r="BY109" s="410" t="s">
        <v>1107</v>
      </c>
      <c r="BZ109" s="407" t="s">
        <v>1107</v>
      </c>
      <c r="CA109" s="401" t="s">
        <v>1107</v>
      </c>
      <c r="CB109" s="401" t="s">
        <v>1107</v>
      </c>
      <c r="CC109" s="408" t="s">
        <v>1107</v>
      </c>
      <c r="CD109" s="981"/>
      <c r="CE109" s="414"/>
      <c r="CF109" s="399"/>
      <c r="CG109" s="399"/>
      <c r="CH109" s="399"/>
      <c r="CI109" s="399"/>
      <c r="CJ109" s="409"/>
      <c r="CK109" s="400" t="s">
        <v>1107</v>
      </c>
      <c r="CL109" s="403"/>
      <c r="CM109" s="406" t="s">
        <v>1107</v>
      </c>
      <c r="CN109" s="402"/>
      <c r="CO109" s="412" t="s">
        <v>1107</v>
      </c>
      <c r="CP109" s="401" t="s">
        <v>1107</v>
      </c>
      <c r="CQ109" s="401" t="s">
        <v>1107</v>
      </c>
      <c r="CR109" s="411" t="s">
        <v>1107</v>
      </c>
      <c r="CS109" s="412" t="s">
        <v>1107</v>
      </c>
      <c r="CT109" s="401" t="s">
        <v>1107</v>
      </c>
      <c r="CU109" s="401" t="s">
        <v>1107</v>
      </c>
      <c r="CV109" s="411" t="s">
        <v>1107</v>
      </c>
      <c r="CW109" s="412" t="s">
        <v>1107</v>
      </c>
      <c r="CX109" s="401" t="s">
        <v>1107</v>
      </c>
      <c r="CY109" s="401" t="s">
        <v>1107</v>
      </c>
      <c r="CZ109" s="408" t="s">
        <v>1107</v>
      </c>
      <c r="DA109" s="406" t="s">
        <v>1107</v>
      </c>
      <c r="DB109" s="402"/>
      <c r="DC109" s="412" t="s">
        <v>1107</v>
      </c>
      <c r="DD109" s="401" t="s">
        <v>1107</v>
      </c>
      <c r="DE109" s="401" t="s">
        <v>1107</v>
      </c>
      <c r="DF109" s="411" t="s">
        <v>1107</v>
      </c>
      <c r="DG109" s="412" t="s">
        <v>1107</v>
      </c>
      <c r="DH109" s="401" t="s">
        <v>1107</v>
      </c>
      <c r="DI109" s="401" t="s">
        <v>1107</v>
      </c>
      <c r="DJ109" s="411" t="s">
        <v>1107</v>
      </c>
      <c r="DK109" s="412" t="s">
        <v>1107</v>
      </c>
      <c r="DL109" s="401" t="s">
        <v>1107</v>
      </c>
      <c r="DM109" s="401" t="s">
        <v>1107</v>
      </c>
      <c r="DN109" s="411" t="s">
        <v>1107</v>
      </c>
      <c r="DO109" s="412" t="s">
        <v>1107</v>
      </c>
      <c r="DP109" s="401" t="s">
        <v>1107</v>
      </c>
      <c r="DQ109" s="401" t="s">
        <v>1107</v>
      </c>
      <c r="DR109" s="408" t="s">
        <v>1107</v>
      </c>
      <c r="DS109" s="406" t="s">
        <v>1107</v>
      </c>
      <c r="DT109" s="402"/>
      <c r="DU109" s="412" t="s">
        <v>1107</v>
      </c>
      <c r="DV109" s="401" t="s">
        <v>1107</v>
      </c>
      <c r="DW109" s="401" t="s">
        <v>1107</v>
      </c>
      <c r="DX109" s="411" t="s">
        <v>1107</v>
      </c>
      <c r="DY109" s="412" t="s">
        <v>1107</v>
      </c>
      <c r="DZ109" s="401" t="s">
        <v>1107</v>
      </c>
      <c r="EA109" s="401" t="s">
        <v>1107</v>
      </c>
      <c r="EB109" s="411" t="s">
        <v>1107</v>
      </c>
      <c r="EC109" s="412" t="s">
        <v>1107</v>
      </c>
      <c r="ED109" s="401" t="s">
        <v>1107</v>
      </c>
      <c r="EE109" s="401" t="s">
        <v>1107</v>
      </c>
      <c r="EF109" s="411" t="s">
        <v>1107</v>
      </c>
      <c r="EG109" s="412" t="s">
        <v>1107</v>
      </c>
      <c r="EH109" s="401" t="s">
        <v>1107</v>
      </c>
      <c r="EI109" s="401" t="s">
        <v>1107</v>
      </c>
      <c r="EJ109" s="408" t="s">
        <v>1107</v>
      </c>
      <c r="EK109" s="400"/>
      <c r="EL109" s="401"/>
      <c r="EM109" s="401"/>
      <c r="EN109" s="401"/>
      <c r="EO109" s="401"/>
      <c r="EP109" s="401"/>
      <c r="EQ109" s="401"/>
      <c r="ER109" s="401"/>
      <c r="ES109" s="400"/>
      <c r="ET109" s="401"/>
      <c r="EU109" s="401"/>
      <c r="EV109" s="402"/>
      <c r="EW109" s="401"/>
      <c r="EX109" s="401"/>
      <c r="EY109" s="401"/>
      <c r="EZ109" s="401"/>
      <c r="FA109" s="400"/>
      <c r="FB109" s="400"/>
      <c r="FC109" s="401"/>
      <c r="FD109" s="401"/>
      <c r="FE109" s="403"/>
      <c r="FF109" s="254"/>
      <c r="FG109" s="404"/>
      <c r="FH109" s="404"/>
      <c r="FI109" s="404"/>
      <c r="FJ109" s="404"/>
      <c r="FK109" s="404"/>
      <c r="FL109" s="1057"/>
      <c r="FM109" s="669"/>
      <c r="FN109" s="1057"/>
      <c r="FO109" s="669"/>
      <c r="FP109" s="1057"/>
      <c r="FQ109" s="669"/>
      <c r="FR109" s="404"/>
      <c r="FS109" s="404"/>
      <c r="FT109" s="404"/>
      <c r="FU109" s="404"/>
      <c r="FV109" s="404"/>
    </row>
    <row r="110" spans="1:178" ht="15" customHeight="1">
      <c r="A110" s="405">
        <f t="shared" si="1"/>
        <v>83</v>
      </c>
      <c r="B110" s="2048"/>
      <c r="C110" s="2048"/>
      <c r="D110" s="2032"/>
      <c r="E110" s="2032"/>
      <c r="F110" s="2032"/>
      <c r="G110" s="2032"/>
      <c r="H110" s="2049"/>
      <c r="I110" s="2050"/>
      <c r="J110" s="2032"/>
      <c r="K110" s="406" t="s">
        <v>1107</v>
      </c>
      <c r="L110" s="2032"/>
      <c r="M110" s="2032"/>
      <c r="N110" s="2032"/>
      <c r="O110" s="400" t="s">
        <v>1107</v>
      </c>
      <c r="P110" s="412" t="s">
        <v>1107</v>
      </c>
      <c r="Q110" s="401" t="s">
        <v>1107</v>
      </c>
      <c r="R110" s="401" t="s">
        <v>1107</v>
      </c>
      <c r="S110" s="401" t="s">
        <v>1107</v>
      </c>
      <c r="T110" s="410" t="s">
        <v>1107</v>
      </c>
      <c r="U110" s="412" t="s">
        <v>1107</v>
      </c>
      <c r="V110" s="401" t="s">
        <v>1107</v>
      </c>
      <c r="W110" s="410" t="s">
        <v>1107</v>
      </c>
      <c r="X110" s="2050"/>
      <c r="Y110" s="2051"/>
      <c r="Z110" s="407" t="s">
        <v>1107</v>
      </c>
      <c r="AA110" s="401" t="s">
        <v>1107</v>
      </c>
      <c r="AB110" s="401" t="s">
        <v>1107</v>
      </c>
      <c r="AC110" s="401" t="s">
        <v>1107</v>
      </c>
      <c r="AD110" s="2032"/>
      <c r="AE110" s="2032"/>
      <c r="AF110" s="2032"/>
      <c r="AG110" s="407" t="s">
        <v>1107</v>
      </c>
      <c r="AH110" s="2045"/>
      <c r="AI110" s="2046"/>
      <c r="AJ110" s="2047"/>
      <c r="AK110" s="406" t="s">
        <v>1107</v>
      </c>
      <c r="AL110" s="403"/>
      <c r="AM110" s="406" t="s">
        <v>1107</v>
      </c>
      <c r="AN110" s="403"/>
      <c r="AO110" s="984"/>
      <c r="AP110" s="401" t="s">
        <v>1107</v>
      </c>
      <c r="AQ110" s="401" t="s">
        <v>1107</v>
      </c>
      <c r="AR110" s="401" t="s">
        <v>1107</v>
      </c>
      <c r="AS110" s="401" t="s">
        <v>1107</v>
      </c>
      <c r="AT110" s="402"/>
      <c r="AU110" s="412" t="s">
        <v>1107</v>
      </c>
      <c r="AV110" s="401" t="s">
        <v>1107</v>
      </c>
      <c r="AW110" s="402" t="s">
        <v>1107</v>
      </c>
      <c r="AX110" s="406"/>
      <c r="AY110" s="401"/>
      <c r="AZ110" s="1032"/>
      <c r="BA110" s="1034"/>
      <c r="BB110" s="406"/>
      <c r="BC110" s="401"/>
      <c r="BD110" s="403"/>
      <c r="BE110" s="401" t="s">
        <v>1107</v>
      </c>
      <c r="BF110" s="401" t="s">
        <v>1107</v>
      </c>
      <c r="BG110" s="410" t="s">
        <v>1107</v>
      </c>
      <c r="BH110" s="407"/>
      <c r="BI110" s="403"/>
      <c r="BJ110" s="406" t="s">
        <v>1107</v>
      </c>
      <c r="BK110" s="401" t="s">
        <v>1107</v>
      </c>
      <c r="BL110" s="2032"/>
      <c r="BM110" s="2033"/>
      <c r="BN110" s="2033"/>
      <c r="BO110" s="2033"/>
      <c r="BP110" s="2033"/>
      <c r="BQ110" s="2034"/>
      <c r="BR110" s="406" t="s">
        <v>1107</v>
      </c>
      <c r="BS110" s="401" t="s">
        <v>1107</v>
      </c>
      <c r="BT110" s="401" t="s">
        <v>1107</v>
      </c>
      <c r="BU110" s="402" t="s">
        <v>1107</v>
      </c>
      <c r="BV110" s="412" t="s">
        <v>1107</v>
      </c>
      <c r="BW110" s="401" t="s">
        <v>1107</v>
      </c>
      <c r="BX110" s="401" t="s">
        <v>1107</v>
      </c>
      <c r="BY110" s="410" t="s">
        <v>1107</v>
      </c>
      <c r="BZ110" s="407" t="s">
        <v>1107</v>
      </c>
      <c r="CA110" s="401" t="s">
        <v>1107</v>
      </c>
      <c r="CB110" s="401" t="s">
        <v>1107</v>
      </c>
      <c r="CC110" s="408" t="s">
        <v>1107</v>
      </c>
      <c r="CD110" s="981"/>
      <c r="CE110" s="414"/>
      <c r="CF110" s="399"/>
      <c r="CG110" s="399"/>
      <c r="CH110" s="399"/>
      <c r="CI110" s="399"/>
      <c r="CJ110" s="409"/>
      <c r="CK110" s="400" t="s">
        <v>1107</v>
      </c>
      <c r="CL110" s="403"/>
      <c r="CM110" s="406" t="s">
        <v>1107</v>
      </c>
      <c r="CN110" s="402"/>
      <c r="CO110" s="412" t="s">
        <v>1107</v>
      </c>
      <c r="CP110" s="401" t="s">
        <v>1107</v>
      </c>
      <c r="CQ110" s="401" t="s">
        <v>1107</v>
      </c>
      <c r="CR110" s="411" t="s">
        <v>1107</v>
      </c>
      <c r="CS110" s="412" t="s">
        <v>1107</v>
      </c>
      <c r="CT110" s="401" t="s">
        <v>1107</v>
      </c>
      <c r="CU110" s="401" t="s">
        <v>1107</v>
      </c>
      <c r="CV110" s="411" t="s">
        <v>1107</v>
      </c>
      <c r="CW110" s="412" t="s">
        <v>1107</v>
      </c>
      <c r="CX110" s="401" t="s">
        <v>1107</v>
      </c>
      <c r="CY110" s="401" t="s">
        <v>1107</v>
      </c>
      <c r="CZ110" s="408" t="s">
        <v>1107</v>
      </c>
      <c r="DA110" s="406" t="s">
        <v>1107</v>
      </c>
      <c r="DB110" s="402"/>
      <c r="DC110" s="412" t="s">
        <v>1107</v>
      </c>
      <c r="DD110" s="401" t="s">
        <v>1107</v>
      </c>
      <c r="DE110" s="401" t="s">
        <v>1107</v>
      </c>
      <c r="DF110" s="411" t="s">
        <v>1107</v>
      </c>
      <c r="DG110" s="412" t="s">
        <v>1107</v>
      </c>
      <c r="DH110" s="401" t="s">
        <v>1107</v>
      </c>
      <c r="DI110" s="401" t="s">
        <v>1107</v>
      </c>
      <c r="DJ110" s="411" t="s">
        <v>1107</v>
      </c>
      <c r="DK110" s="412" t="s">
        <v>1107</v>
      </c>
      <c r="DL110" s="401" t="s">
        <v>1107</v>
      </c>
      <c r="DM110" s="401" t="s">
        <v>1107</v>
      </c>
      <c r="DN110" s="411" t="s">
        <v>1107</v>
      </c>
      <c r="DO110" s="412" t="s">
        <v>1107</v>
      </c>
      <c r="DP110" s="401" t="s">
        <v>1107</v>
      </c>
      <c r="DQ110" s="401" t="s">
        <v>1107</v>
      </c>
      <c r="DR110" s="408" t="s">
        <v>1107</v>
      </c>
      <c r="DS110" s="406" t="s">
        <v>1107</v>
      </c>
      <c r="DT110" s="402"/>
      <c r="DU110" s="412" t="s">
        <v>1107</v>
      </c>
      <c r="DV110" s="401" t="s">
        <v>1107</v>
      </c>
      <c r="DW110" s="401" t="s">
        <v>1107</v>
      </c>
      <c r="DX110" s="411" t="s">
        <v>1107</v>
      </c>
      <c r="DY110" s="412" t="s">
        <v>1107</v>
      </c>
      <c r="DZ110" s="401" t="s">
        <v>1107</v>
      </c>
      <c r="EA110" s="401" t="s">
        <v>1107</v>
      </c>
      <c r="EB110" s="411" t="s">
        <v>1107</v>
      </c>
      <c r="EC110" s="412" t="s">
        <v>1107</v>
      </c>
      <c r="ED110" s="401" t="s">
        <v>1107</v>
      </c>
      <c r="EE110" s="401" t="s">
        <v>1107</v>
      </c>
      <c r="EF110" s="411" t="s">
        <v>1107</v>
      </c>
      <c r="EG110" s="412" t="s">
        <v>1107</v>
      </c>
      <c r="EH110" s="401" t="s">
        <v>1107</v>
      </c>
      <c r="EI110" s="401" t="s">
        <v>1107</v>
      </c>
      <c r="EJ110" s="408" t="s">
        <v>1107</v>
      </c>
      <c r="EK110" s="400"/>
      <c r="EL110" s="401"/>
      <c r="EM110" s="401"/>
      <c r="EN110" s="401"/>
      <c r="EO110" s="401"/>
      <c r="EP110" s="401"/>
      <c r="EQ110" s="401"/>
      <c r="ER110" s="401"/>
      <c r="ES110" s="400"/>
      <c r="ET110" s="401"/>
      <c r="EU110" s="401"/>
      <c r="EV110" s="402"/>
      <c r="EW110" s="401"/>
      <c r="EX110" s="401"/>
      <c r="EY110" s="401"/>
      <c r="EZ110" s="401"/>
      <c r="FA110" s="400"/>
      <c r="FB110" s="400"/>
      <c r="FC110" s="401"/>
      <c r="FD110" s="401"/>
      <c r="FE110" s="403"/>
      <c r="FF110" s="254"/>
      <c r="FG110" s="404"/>
      <c r="FH110" s="404"/>
      <c r="FI110" s="404"/>
      <c r="FJ110" s="404"/>
      <c r="FK110" s="404"/>
      <c r="FL110" s="1057"/>
      <c r="FM110" s="669"/>
      <c r="FN110" s="1057"/>
      <c r="FO110" s="669"/>
      <c r="FP110" s="1057"/>
      <c r="FQ110" s="669"/>
      <c r="FR110" s="404"/>
      <c r="FS110" s="404"/>
      <c r="FT110" s="404"/>
      <c r="FU110" s="404"/>
      <c r="FV110" s="404"/>
    </row>
    <row r="111" spans="1:178" ht="15" customHeight="1">
      <c r="A111" s="405">
        <f t="shared" si="1"/>
        <v>84</v>
      </c>
      <c r="B111" s="2048"/>
      <c r="C111" s="2048"/>
      <c r="D111" s="2032"/>
      <c r="E111" s="2032"/>
      <c r="F111" s="2032"/>
      <c r="G111" s="2032"/>
      <c r="H111" s="2049"/>
      <c r="I111" s="2050"/>
      <c r="J111" s="2032"/>
      <c r="K111" s="406" t="s">
        <v>1107</v>
      </c>
      <c r="L111" s="2032"/>
      <c r="M111" s="2032"/>
      <c r="N111" s="2032"/>
      <c r="O111" s="400" t="s">
        <v>1107</v>
      </c>
      <c r="P111" s="412" t="s">
        <v>1107</v>
      </c>
      <c r="Q111" s="401" t="s">
        <v>1107</v>
      </c>
      <c r="R111" s="401" t="s">
        <v>1107</v>
      </c>
      <c r="S111" s="401" t="s">
        <v>1107</v>
      </c>
      <c r="T111" s="410" t="s">
        <v>1107</v>
      </c>
      <c r="U111" s="412" t="s">
        <v>1107</v>
      </c>
      <c r="V111" s="401" t="s">
        <v>1107</v>
      </c>
      <c r="W111" s="410" t="s">
        <v>1107</v>
      </c>
      <c r="X111" s="2050"/>
      <c r="Y111" s="2051"/>
      <c r="Z111" s="407" t="s">
        <v>1107</v>
      </c>
      <c r="AA111" s="401" t="s">
        <v>1107</v>
      </c>
      <c r="AB111" s="401" t="s">
        <v>1107</v>
      </c>
      <c r="AC111" s="401" t="s">
        <v>1107</v>
      </c>
      <c r="AD111" s="2032"/>
      <c r="AE111" s="2032"/>
      <c r="AF111" s="2032"/>
      <c r="AG111" s="407" t="s">
        <v>1107</v>
      </c>
      <c r="AH111" s="2045"/>
      <c r="AI111" s="2046"/>
      <c r="AJ111" s="2047"/>
      <c r="AK111" s="406" t="s">
        <v>1107</v>
      </c>
      <c r="AL111" s="403"/>
      <c r="AM111" s="406" t="s">
        <v>1107</v>
      </c>
      <c r="AN111" s="403"/>
      <c r="AO111" s="984"/>
      <c r="AP111" s="401" t="s">
        <v>1107</v>
      </c>
      <c r="AQ111" s="401" t="s">
        <v>1107</v>
      </c>
      <c r="AR111" s="401" t="s">
        <v>1107</v>
      </c>
      <c r="AS111" s="401" t="s">
        <v>1107</v>
      </c>
      <c r="AT111" s="402"/>
      <c r="AU111" s="412" t="s">
        <v>1107</v>
      </c>
      <c r="AV111" s="401" t="s">
        <v>1107</v>
      </c>
      <c r="AW111" s="402" t="s">
        <v>1107</v>
      </c>
      <c r="AX111" s="406"/>
      <c r="AY111" s="401"/>
      <c r="AZ111" s="1032"/>
      <c r="BA111" s="1034"/>
      <c r="BB111" s="406"/>
      <c r="BC111" s="401"/>
      <c r="BD111" s="403"/>
      <c r="BE111" s="401" t="s">
        <v>1107</v>
      </c>
      <c r="BF111" s="401" t="s">
        <v>1107</v>
      </c>
      <c r="BG111" s="410" t="s">
        <v>1107</v>
      </c>
      <c r="BH111" s="407"/>
      <c r="BI111" s="403"/>
      <c r="BJ111" s="406" t="s">
        <v>1107</v>
      </c>
      <c r="BK111" s="401" t="s">
        <v>1107</v>
      </c>
      <c r="BL111" s="2032"/>
      <c r="BM111" s="2033"/>
      <c r="BN111" s="2033"/>
      <c r="BO111" s="2033"/>
      <c r="BP111" s="2033"/>
      <c r="BQ111" s="2034"/>
      <c r="BR111" s="406" t="s">
        <v>1107</v>
      </c>
      <c r="BS111" s="401" t="s">
        <v>1107</v>
      </c>
      <c r="BT111" s="401" t="s">
        <v>1107</v>
      </c>
      <c r="BU111" s="402" t="s">
        <v>1107</v>
      </c>
      <c r="BV111" s="412" t="s">
        <v>1107</v>
      </c>
      <c r="BW111" s="401" t="s">
        <v>1107</v>
      </c>
      <c r="BX111" s="401" t="s">
        <v>1107</v>
      </c>
      <c r="BY111" s="410" t="s">
        <v>1107</v>
      </c>
      <c r="BZ111" s="407" t="s">
        <v>1107</v>
      </c>
      <c r="CA111" s="401" t="s">
        <v>1107</v>
      </c>
      <c r="CB111" s="401" t="s">
        <v>1107</v>
      </c>
      <c r="CC111" s="408" t="s">
        <v>1107</v>
      </c>
      <c r="CD111" s="981"/>
      <c r="CE111" s="414"/>
      <c r="CF111" s="399"/>
      <c r="CG111" s="399"/>
      <c r="CH111" s="399"/>
      <c r="CI111" s="399"/>
      <c r="CJ111" s="409"/>
      <c r="CK111" s="400" t="s">
        <v>1107</v>
      </c>
      <c r="CL111" s="403"/>
      <c r="CM111" s="406" t="s">
        <v>1107</v>
      </c>
      <c r="CN111" s="402"/>
      <c r="CO111" s="412" t="s">
        <v>1107</v>
      </c>
      <c r="CP111" s="401" t="s">
        <v>1107</v>
      </c>
      <c r="CQ111" s="401" t="s">
        <v>1107</v>
      </c>
      <c r="CR111" s="411" t="s">
        <v>1107</v>
      </c>
      <c r="CS111" s="412" t="s">
        <v>1107</v>
      </c>
      <c r="CT111" s="401" t="s">
        <v>1107</v>
      </c>
      <c r="CU111" s="401" t="s">
        <v>1107</v>
      </c>
      <c r="CV111" s="411" t="s">
        <v>1107</v>
      </c>
      <c r="CW111" s="412" t="s">
        <v>1107</v>
      </c>
      <c r="CX111" s="401" t="s">
        <v>1107</v>
      </c>
      <c r="CY111" s="401" t="s">
        <v>1107</v>
      </c>
      <c r="CZ111" s="408" t="s">
        <v>1107</v>
      </c>
      <c r="DA111" s="406" t="s">
        <v>1107</v>
      </c>
      <c r="DB111" s="402"/>
      <c r="DC111" s="412" t="s">
        <v>1107</v>
      </c>
      <c r="DD111" s="401" t="s">
        <v>1107</v>
      </c>
      <c r="DE111" s="401" t="s">
        <v>1107</v>
      </c>
      <c r="DF111" s="411" t="s">
        <v>1107</v>
      </c>
      <c r="DG111" s="412" t="s">
        <v>1107</v>
      </c>
      <c r="DH111" s="401" t="s">
        <v>1107</v>
      </c>
      <c r="DI111" s="401" t="s">
        <v>1107</v>
      </c>
      <c r="DJ111" s="411" t="s">
        <v>1107</v>
      </c>
      <c r="DK111" s="412" t="s">
        <v>1107</v>
      </c>
      <c r="DL111" s="401" t="s">
        <v>1107</v>
      </c>
      <c r="DM111" s="401" t="s">
        <v>1107</v>
      </c>
      <c r="DN111" s="411" t="s">
        <v>1107</v>
      </c>
      <c r="DO111" s="412" t="s">
        <v>1107</v>
      </c>
      <c r="DP111" s="401" t="s">
        <v>1107</v>
      </c>
      <c r="DQ111" s="401" t="s">
        <v>1107</v>
      </c>
      <c r="DR111" s="408" t="s">
        <v>1107</v>
      </c>
      <c r="DS111" s="406" t="s">
        <v>1107</v>
      </c>
      <c r="DT111" s="402"/>
      <c r="DU111" s="412" t="s">
        <v>1107</v>
      </c>
      <c r="DV111" s="401" t="s">
        <v>1107</v>
      </c>
      <c r="DW111" s="401" t="s">
        <v>1107</v>
      </c>
      <c r="DX111" s="411" t="s">
        <v>1107</v>
      </c>
      <c r="DY111" s="412" t="s">
        <v>1107</v>
      </c>
      <c r="DZ111" s="401" t="s">
        <v>1107</v>
      </c>
      <c r="EA111" s="401" t="s">
        <v>1107</v>
      </c>
      <c r="EB111" s="411" t="s">
        <v>1107</v>
      </c>
      <c r="EC111" s="412" t="s">
        <v>1107</v>
      </c>
      <c r="ED111" s="401" t="s">
        <v>1107</v>
      </c>
      <c r="EE111" s="401" t="s">
        <v>1107</v>
      </c>
      <c r="EF111" s="411" t="s">
        <v>1107</v>
      </c>
      <c r="EG111" s="412" t="s">
        <v>1107</v>
      </c>
      <c r="EH111" s="401" t="s">
        <v>1107</v>
      </c>
      <c r="EI111" s="401" t="s">
        <v>1107</v>
      </c>
      <c r="EJ111" s="408" t="s">
        <v>1107</v>
      </c>
      <c r="EK111" s="400"/>
      <c r="EL111" s="401"/>
      <c r="EM111" s="401"/>
      <c r="EN111" s="401"/>
      <c r="EO111" s="401"/>
      <c r="EP111" s="401"/>
      <c r="EQ111" s="401"/>
      <c r="ER111" s="401"/>
      <c r="ES111" s="400"/>
      <c r="ET111" s="401"/>
      <c r="EU111" s="401"/>
      <c r="EV111" s="402"/>
      <c r="EW111" s="401"/>
      <c r="EX111" s="401"/>
      <c r="EY111" s="401"/>
      <c r="EZ111" s="401"/>
      <c r="FA111" s="400"/>
      <c r="FB111" s="400"/>
      <c r="FC111" s="401"/>
      <c r="FD111" s="401"/>
      <c r="FE111" s="403"/>
      <c r="FF111" s="254"/>
      <c r="FG111" s="404"/>
      <c r="FH111" s="404"/>
      <c r="FI111" s="404"/>
      <c r="FJ111" s="404"/>
      <c r="FK111" s="404"/>
      <c r="FL111" s="1057"/>
      <c r="FM111" s="669"/>
      <c r="FN111" s="1057"/>
      <c r="FO111" s="669"/>
      <c r="FP111" s="1057"/>
      <c r="FQ111" s="669"/>
      <c r="FR111" s="404"/>
      <c r="FS111" s="404"/>
      <c r="FT111" s="404"/>
      <c r="FU111" s="404"/>
      <c r="FV111" s="404"/>
    </row>
    <row r="112" spans="1:178" ht="15" customHeight="1">
      <c r="A112" s="405">
        <f t="shared" si="1"/>
        <v>85</v>
      </c>
      <c r="B112" s="2048"/>
      <c r="C112" s="2048"/>
      <c r="D112" s="2032"/>
      <c r="E112" s="2032"/>
      <c r="F112" s="2032"/>
      <c r="G112" s="2032"/>
      <c r="H112" s="2049"/>
      <c r="I112" s="2050"/>
      <c r="J112" s="2032"/>
      <c r="K112" s="406" t="s">
        <v>1107</v>
      </c>
      <c r="L112" s="2032"/>
      <c r="M112" s="2032"/>
      <c r="N112" s="2032"/>
      <c r="O112" s="400" t="s">
        <v>1107</v>
      </c>
      <c r="P112" s="412" t="s">
        <v>1107</v>
      </c>
      <c r="Q112" s="401" t="s">
        <v>1107</v>
      </c>
      <c r="R112" s="401" t="s">
        <v>1107</v>
      </c>
      <c r="S112" s="401" t="s">
        <v>1107</v>
      </c>
      <c r="T112" s="410" t="s">
        <v>1107</v>
      </c>
      <c r="U112" s="412" t="s">
        <v>1107</v>
      </c>
      <c r="V112" s="401" t="s">
        <v>1107</v>
      </c>
      <c r="W112" s="410" t="s">
        <v>1107</v>
      </c>
      <c r="X112" s="2050"/>
      <c r="Y112" s="2051"/>
      <c r="Z112" s="407" t="s">
        <v>1107</v>
      </c>
      <c r="AA112" s="401" t="s">
        <v>1107</v>
      </c>
      <c r="AB112" s="401" t="s">
        <v>1107</v>
      </c>
      <c r="AC112" s="401" t="s">
        <v>1107</v>
      </c>
      <c r="AD112" s="2032"/>
      <c r="AE112" s="2032"/>
      <c r="AF112" s="2032"/>
      <c r="AG112" s="407" t="s">
        <v>1107</v>
      </c>
      <c r="AH112" s="2045"/>
      <c r="AI112" s="2046"/>
      <c r="AJ112" s="2047"/>
      <c r="AK112" s="406" t="s">
        <v>1107</v>
      </c>
      <c r="AL112" s="403"/>
      <c r="AM112" s="406" t="s">
        <v>1107</v>
      </c>
      <c r="AN112" s="403"/>
      <c r="AO112" s="984"/>
      <c r="AP112" s="401" t="s">
        <v>1107</v>
      </c>
      <c r="AQ112" s="401" t="s">
        <v>1107</v>
      </c>
      <c r="AR112" s="401" t="s">
        <v>1107</v>
      </c>
      <c r="AS112" s="401" t="s">
        <v>1107</v>
      </c>
      <c r="AT112" s="402"/>
      <c r="AU112" s="412" t="s">
        <v>1107</v>
      </c>
      <c r="AV112" s="401" t="s">
        <v>1107</v>
      </c>
      <c r="AW112" s="402" t="s">
        <v>1107</v>
      </c>
      <c r="AX112" s="406"/>
      <c r="AY112" s="401"/>
      <c r="AZ112" s="1032"/>
      <c r="BA112" s="1034"/>
      <c r="BB112" s="406"/>
      <c r="BC112" s="401"/>
      <c r="BD112" s="403"/>
      <c r="BE112" s="401" t="s">
        <v>1107</v>
      </c>
      <c r="BF112" s="401" t="s">
        <v>1107</v>
      </c>
      <c r="BG112" s="410" t="s">
        <v>1107</v>
      </c>
      <c r="BH112" s="407"/>
      <c r="BI112" s="403"/>
      <c r="BJ112" s="406" t="s">
        <v>1107</v>
      </c>
      <c r="BK112" s="401" t="s">
        <v>1107</v>
      </c>
      <c r="BL112" s="2032"/>
      <c r="BM112" s="2033"/>
      <c r="BN112" s="2033"/>
      <c r="BO112" s="2033"/>
      <c r="BP112" s="2033"/>
      <c r="BQ112" s="2034"/>
      <c r="BR112" s="406" t="s">
        <v>1107</v>
      </c>
      <c r="BS112" s="401" t="s">
        <v>1107</v>
      </c>
      <c r="BT112" s="401" t="s">
        <v>1107</v>
      </c>
      <c r="BU112" s="402" t="s">
        <v>1107</v>
      </c>
      <c r="BV112" s="412" t="s">
        <v>1107</v>
      </c>
      <c r="BW112" s="401" t="s">
        <v>1107</v>
      </c>
      <c r="BX112" s="401" t="s">
        <v>1107</v>
      </c>
      <c r="BY112" s="410" t="s">
        <v>1107</v>
      </c>
      <c r="BZ112" s="407" t="s">
        <v>1107</v>
      </c>
      <c r="CA112" s="401" t="s">
        <v>1107</v>
      </c>
      <c r="CB112" s="401" t="s">
        <v>1107</v>
      </c>
      <c r="CC112" s="408" t="s">
        <v>1107</v>
      </c>
      <c r="CD112" s="981"/>
      <c r="CE112" s="414"/>
      <c r="CF112" s="399"/>
      <c r="CG112" s="399"/>
      <c r="CH112" s="399"/>
      <c r="CI112" s="399"/>
      <c r="CJ112" s="409"/>
      <c r="CK112" s="400" t="s">
        <v>1107</v>
      </c>
      <c r="CL112" s="403"/>
      <c r="CM112" s="406" t="s">
        <v>1107</v>
      </c>
      <c r="CN112" s="402"/>
      <c r="CO112" s="412" t="s">
        <v>1107</v>
      </c>
      <c r="CP112" s="401" t="s">
        <v>1107</v>
      </c>
      <c r="CQ112" s="401" t="s">
        <v>1107</v>
      </c>
      <c r="CR112" s="411" t="s">
        <v>1107</v>
      </c>
      <c r="CS112" s="412" t="s">
        <v>1107</v>
      </c>
      <c r="CT112" s="401" t="s">
        <v>1107</v>
      </c>
      <c r="CU112" s="401" t="s">
        <v>1107</v>
      </c>
      <c r="CV112" s="411" t="s">
        <v>1107</v>
      </c>
      <c r="CW112" s="412" t="s">
        <v>1107</v>
      </c>
      <c r="CX112" s="401" t="s">
        <v>1107</v>
      </c>
      <c r="CY112" s="401" t="s">
        <v>1107</v>
      </c>
      <c r="CZ112" s="408" t="s">
        <v>1107</v>
      </c>
      <c r="DA112" s="406" t="s">
        <v>1107</v>
      </c>
      <c r="DB112" s="402"/>
      <c r="DC112" s="412" t="s">
        <v>1107</v>
      </c>
      <c r="DD112" s="401" t="s">
        <v>1107</v>
      </c>
      <c r="DE112" s="401" t="s">
        <v>1107</v>
      </c>
      <c r="DF112" s="411" t="s">
        <v>1107</v>
      </c>
      <c r="DG112" s="412" t="s">
        <v>1107</v>
      </c>
      <c r="DH112" s="401" t="s">
        <v>1107</v>
      </c>
      <c r="DI112" s="401" t="s">
        <v>1107</v>
      </c>
      <c r="DJ112" s="411" t="s">
        <v>1107</v>
      </c>
      <c r="DK112" s="412" t="s">
        <v>1107</v>
      </c>
      <c r="DL112" s="401" t="s">
        <v>1107</v>
      </c>
      <c r="DM112" s="401" t="s">
        <v>1107</v>
      </c>
      <c r="DN112" s="411" t="s">
        <v>1107</v>
      </c>
      <c r="DO112" s="412" t="s">
        <v>1107</v>
      </c>
      <c r="DP112" s="401" t="s">
        <v>1107</v>
      </c>
      <c r="DQ112" s="401" t="s">
        <v>1107</v>
      </c>
      <c r="DR112" s="408" t="s">
        <v>1107</v>
      </c>
      <c r="DS112" s="406" t="s">
        <v>1107</v>
      </c>
      <c r="DT112" s="402"/>
      <c r="DU112" s="412" t="s">
        <v>1107</v>
      </c>
      <c r="DV112" s="401" t="s">
        <v>1107</v>
      </c>
      <c r="DW112" s="401" t="s">
        <v>1107</v>
      </c>
      <c r="DX112" s="411" t="s">
        <v>1107</v>
      </c>
      <c r="DY112" s="412" t="s">
        <v>1107</v>
      </c>
      <c r="DZ112" s="401" t="s">
        <v>1107</v>
      </c>
      <c r="EA112" s="401" t="s">
        <v>1107</v>
      </c>
      <c r="EB112" s="411" t="s">
        <v>1107</v>
      </c>
      <c r="EC112" s="412" t="s">
        <v>1107</v>
      </c>
      <c r="ED112" s="401" t="s">
        <v>1107</v>
      </c>
      <c r="EE112" s="401" t="s">
        <v>1107</v>
      </c>
      <c r="EF112" s="411" t="s">
        <v>1107</v>
      </c>
      <c r="EG112" s="412" t="s">
        <v>1107</v>
      </c>
      <c r="EH112" s="401" t="s">
        <v>1107</v>
      </c>
      <c r="EI112" s="401" t="s">
        <v>1107</v>
      </c>
      <c r="EJ112" s="408" t="s">
        <v>1107</v>
      </c>
      <c r="EK112" s="400"/>
      <c r="EL112" s="401"/>
      <c r="EM112" s="401"/>
      <c r="EN112" s="401"/>
      <c r="EO112" s="401"/>
      <c r="EP112" s="401"/>
      <c r="EQ112" s="401"/>
      <c r="ER112" s="401"/>
      <c r="ES112" s="400"/>
      <c r="ET112" s="401"/>
      <c r="EU112" s="401"/>
      <c r="EV112" s="402"/>
      <c r="EW112" s="401"/>
      <c r="EX112" s="401"/>
      <c r="EY112" s="401"/>
      <c r="EZ112" s="401"/>
      <c r="FA112" s="400"/>
      <c r="FB112" s="400"/>
      <c r="FC112" s="401"/>
      <c r="FD112" s="401"/>
      <c r="FE112" s="403"/>
      <c r="FF112" s="254"/>
      <c r="FG112" s="404"/>
      <c r="FH112" s="404"/>
      <c r="FI112" s="404"/>
      <c r="FJ112" s="404"/>
      <c r="FK112" s="404"/>
      <c r="FL112" s="1057"/>
      <c r="FM112" s="669"/>
      <c r="FN112" s="1057"/>
      <c r="FO112" s="669"/>
      <c r="FP112" s="1057"/>
      <c r="FQ112" s="669"/>
      <c r="FR112" s="404"/>
      <c r="FS112" s="404"/>
      <c r="FT112" s="404"/>
      <c r="FU112" s="404"/>
      <c r="FV112" s="404"/>
    </row>
    <row r="113" spans="1:178" ht="15" customHeight="1">
      <c r="A113" s="405">
        <f t="shared" si="1"/>
        <v>86</v>
      </c>
      <c r="B113" s="2048"/>
      <c r="C113" s="2048"/>
      <c r="D113" s="2032"/>
      <c r="E113" s="2032"/>
      <c r="F113" s="2032"/>
      <c r="G113" s="2032"/>
      <c r="H113" s="2049"/>
      <c r="I113" s="2050"/>
      <c r="J113" s="2032"/>
      <c r="K113" s="406" t="s">
        <v>1107</v>
      </c>
      <c r="L113" s="2032"/>
      <c r="M113" s="2032"/>
      <c r="N113" s="2032"/>
      <c r="O113" s="400" t="s">
        <v>1107</v>
      </c>
      <c r="P113" s="412" t="s">
        <v>1107</v>
      </c>
      <c r="Q113" s="401" t="s">
        <v>1107</v>
      </c>
      <c r="R113" s="401" t="s">
        <v>1107</v>
      </c>
      <c r="S113" s="401" t="s">
        <v>1107</v>
      </c>
      <c r="T113" s="410" t="s">
        <v>1107</v>
      </c>
      <c r="U113" s="412" t="s">
        <v>1107</v>
      </c>
      <c r="V113" s="401" t="s">
        <v>1107</v>
      </c>
      <c r="W113" s="410" t="s">
        <v>1107</v>
      </c>
      <c r="X113" s="2050"/>
      <c r="Y113" s="2051"/>
      <c r="Z113" s="407" t="s">
        <v>1107</v>
      </c>
      <c r="AA113" s="401" t="s">
        <v>1107</v>
      </c>
      <c r="AB113" s="401" t="s">
        <v>1107</v>
      </c>
      <c r="AC113" s="401" t="s">
        <v>1107</v>
      </c>
      <c r="AD113" s="2032"/>
      <c r="AE113" s="2032"/>
      <c r="AF113" s="2032"/>
      <c r="AG113" s="407" t="s">
        <v>1107</v>
      </c>
      <c r="AH113" s="2045"/>
      <c r="AI113" s="2046"/>
      <c r="AJ113" s="2047"/>
      <c r="AK113" s="406" t="s">
        <v>1107</v>
      </c>
      <c r="AL113" s="403"/>
      <c r="AM113" s="406" t="s">
        <v>1107</v>
      </c>
      <c r="AN113" s="403"/>
      <c r="AO113" s="984"/>
      <c r="AP113" s="401" t="s">
        <v>1107</v>
      </c>
      <c r="AQ113" s="401" t="s">
        <v>1107</v>
      </c>
      <c r="AR113" s="401" t="s">
        <v>1107</v>
      </c>
      <c r="AS113" s="401" t="s">
        <v>1107</v>
      </c>
      <c r="AT113" s="402"/>
      <c r="AU113" s="412" t="s">
        <v>1107</v>
      </c>
      <c r="AV113" s="401" t="s">
        <v>1107</v>
      </c>
      <c r="AW113" s="402" t="s">
        <v>1107</v>
      </c>
      <c r="AX113" s="406"/>
      <c r="AY113" s="401"/>
      <c r="AZ113" s="1032"/>
      <c r="BA113" s="1034"/>
      <c r="BB113" s="406"/>
      <c r="BC113" s="401"/>
      <c r="BD113" s="403"/>
      <c r="BE113" s="401" t="s">
        <v>1107</v>
      </c>
      <c r="BF113" s="401" t="s">
        <v>1107</v>
      </c>
      <c r="BG113" s="410" t="s">
        <v>1107</v>
      </c>
      <c r="BH113" s="407"/>
      <c r="BI113" s="403"/>
      <c r="BJ113" s="406" t="s">
        <v>1107</v>
      </c>
      <c r="BK113" s="401" t="s">
        <v>1107</v>
      </c>
      <c r="BL113" s="2032"/>
      <c r="BM113" s="2033"/>
      <c r="BN113" s="2033"/>
      <c r="BO113" s="2033"/>
      <c r="BP113" s="2033"/>
      <c r="BQ113" s="2034"/>
      <c r="BR113" s="406" t="s">
        <v>1107</v>
      </c>
      <c r="BS113" s="401" t="s">
        <v>1107</v>
      </c>
      <c r="BT113" s="401" t="s">
        <v>1107</v>
      </c>
      <c r="BU113" s="402" t="s">
        <v>1107</v>
      </c>
      <c r="BV113" s="412" t="s">
        <v>1107</v>
      </c>
      <c r="BW113" s="401" t="s">
        <v>1107</v>
      </c>
      <c r="BX113" s="401" t="s">
        <v>1107</v>
      </c>
      <c r="BY113" s="410" t="s">
        <v>1107</v>
      </c>
      <c r="BZ113" s="407" t="s">
        <v>1107</v>
      </c>
      <c r="CA113" s="401" t="s">
        <v>1107</v>
      </c>
      <c r="CB113" s="401" t="s">
        <v>1107</v>
      </c>
      <c r="CC113" s="408" t="s">
        <v>1107</v>
      </c>
      <c r="CD113" s="981"/>
      <c r="CE113" s="414"/>
      <c r="CF113" s="399"/>
      <c r="CG113" s="399"/>
      <c r="CH113" s="399"/>
      <c r="CI113" s="399"/>
      <c r="CJ113" s="409"/>
      <c r="CK113" s="400" t="s">
        <v>1107</v>
      </c>
      <c r="CL113" s="403"/>
      <c r="CM113" s="406" t="s">
        <v>1107</v>
      </c>
      <c r="CN113" s="402"/>
      <c r="CO113" s="412" t="s">
        <v>1107</v>
      </c>
      <c r="CP113" s="401" t="s">
        <v>1107</v>
      </c>
      <c r="CQ113" s="401" t="s">
        <v>1107</v>
      </c>
      <c r="CR113" s="411" t="s">
        <v>1107</v>
      </c>
      <c r="CS113" s="412" t="s">
        <v>1107</v>
      </c>
      <c r="CT113" s="401" t="s">
        <v>1107</v>
      </c>
      <c r="CU113" s="401" t="s">
        <v>1107</v>
      </c>
      <c r="CV113" s="411" t="s">
        <v>1107</v>
      </c>
      <c r="CW113" s="412" t="s">
        <v>1107</v>
      </c>
      <c r="CX113" s="401" t="s">
        <v>1107</v>
      </c>
      <c r="CY113" s="401" t="s">
        <v>1107</v>
      </c>
      <c r="CZ113" s="408" t="s">
        <v>1107</v>
      </c>
      <c r="DA113" s="406" t="s">
        <v>1107</v>
      </c>
      <c r="DB113" s="402"/>
      <c r="DC113" s="412" t="s">
        <v>1107</v>
      </c>
      <c r="DD113" s="401" t="s">
        <v>1107</v>
      </c>
      <c r="DE113" s="401" t="s">
        <v>1107</v>
      </c>
      <c r="DF113" s="411" t="s">
        <v>1107</v>
      </c>
      <c r="DG113" s="412" t="s">
        <v>1107</v>
      </c>
      <c r="DH113" s="401" t="s">
        <v>1107</v>
      </c>
      <c r="DI113" s="401" t="s">
        <v>1107</v>
      </c>
      <c r="DJ113" s="411" t="s">
        <v>1107</v>
      </c>
      <c r="DK113" s="412" t="s">
        <v>1107</v>
      </c>
      <c r="DL113" s="401" t="s">
        <v>1107</v>
      </c>
      <c r="DM113" s="401" t="s">
        <v>1107</v>
      </c>
      <c r="DN113" s="411" t="s">
        <v>1107</v>
      </c>
      <c r="DO113" s="412" t="s">
        <v>1107</v>
      </c>
      <c r="DP113" s="401" t="s">
        <v>1107</v>
      </c>
      <c r="DQ113" s="401" t="s">
        <v>1107</v>
      </c>
      <c r="DR113" s="408" t="s">
        <v>1107</v>
      </c>
      <c r="DS113" s="406" t="s">
        <v>1107</v>
      </c>
      <c r="DT113" s="402"/>
      <c r="DU113" s="412" t="s">
        <v>1107</v>
      </c>
      <c r="DV113" s="401" t="s">
        <v>1107</v>
      </c>
      <c r="DW113" s="401" t="s">
        <v>1107</v>
      </c>
      <c r="DX113" s="411" t="s">
        <v>1107</v>
      </c>
      <c r="DY113" s="412" t="s">
        <v>1107</v>
      </c>
      <c r="DZ113" s="401" t="s">
        <v>1107</v>
      </c>
      <c r="EA113" s="401" t="s">
        <v>1107</v>
      </c>
      <c r="EB113" s="411" t="s">
        <v>1107</v>
      </c>
      <c r="EC113" s="412" t="s">
        <v>1107</v>
      </c>
      <c r="ED113" s="401" t="s">
        <v>1107</v>
      </c>
      <c r="EE113" s="401" t="s">
        <v>1107</v>
      </c>
      <c r="EF113" s="411" t="s">
        <v>1107</v>
      </c>
      <c r="EG113" s="412" t="s">
        <v>1107</v>
      </c>
      <c r="EH113" s="401" t="s">
        <v>1107</v>
      </c>
      <c r="EI113" s="401" t="s">
        <v>1107</v>
      </c>
      <c r="EJ113" s="408" t="s">
        <v>1107</v>
      </c>
      <c r="EK113" s="400"/>
      <c r="EL113" s="401"/>
      <c r="EM113" s="401"/>
      <c r="EN113" s="401"/>
      <c r="EO113" s="401"/>
      <c r="EP113" s="401"/>
      <c r="EQ113" s="401"/>
      <c r="ER113" s="401"/>
      <c r="ES113" s="400"/>
      <c r="ET113" s="401"/>
      <c r="EU113" s="401"/>
      <c r="EV113" s="402"/>
      <c r="EW113" s="401"/>
      <c r="EX113" s="401"/>
      <c r="EY113" s="401"/>
      <c r="EZ113" s="401"/>
      <c r="FA113" s="400"/>
      <c r="FB113" s="400"/>
      <c r="FC113" s="401"/>
      <c r="FD113" s="401"/>
      <c r="FE113" s="403"/>
      <c r="FF113" s="254"/>
      <c r="FG113" s="404"/>
      <c r="FH113" s="404"/>
      <c r="FI113" s="404"/>
      <c r="FJ113" s="404"/>
      <c r="FK113" s="404"/>
      <c r="FL113" s="1057"/>
      <c r="FM113" s="669"/>
      <c r="FN113" s="1057"/>
      <c r="FO113" s="669"/>
      <c r="FP113" s="1057"/>
      <c r="FQ113" s="669"/>
      <c r="FR113" s="404"/>
      <c r="FS113" s="404"/>
      <c r="FT113" s="404"/>
      <c r="FU113" s="404"/>
      <c r="FV113" s="404"/>
    </row>
    <row r="114" spans="1:178" ht="15" customHeight="1">
      <c r="A114" s="405">
        <f t="shared" si="1"/>
        <v>87</v>
      </c>
      <c r="B114" s="2048"/>
      <c r="C114" s="2048"/>
      <c r="D114" s="2032"/>
      <c r="E114" s="2032"/>
      <c r="F114" s="2032"/>
      <c r="G114" s="2032"/>
      <c r="H114" s="2049"/>
      <c r="I114" s="2050"/>
      <c r="J114" s="2032"/>
      <c r="K114" s="406" t="s">
        <v>1107</v>
      </c>
      <c r="L114" s="2032"/>
      <c r="M114" s="2032"/>
      <c r="N114" s="2032"/>
      <c r="O114" s="400" t="s">
        <v>1107</v>
      </c>
      <c r="P114" s="412" t="s">
        <v>1107</v>
      </c>
      <c r="Q114" s="401" t="s">
        <v>1107</v>
      </c>
      <c r="R114" s="401" t="s">
        <v>1107</v>
      </c>
      <c r="S114" s="401" t="s">
        <v>1107</v>
      </c>
      <c r="T114" s="410" t="s">
        <v>1107</v>
      </c>
      <c r="U114" s="412" t="s">
        <v>1107</v>
      </c>
      <c r="V114" s="401" t="s">
        <v>1107</v>
      </c>
      <c r="W114" s="410" t="s">
        <v>1107</v>
      </c>
      <c r="X114" s="2050"/>
      <c r="Y114" s="2051"/>
      <c r="Z114" s="407" t="s">
        <v>1107</v>
      </c>
      <c r="AA114" s="401" t="s">
        <v>1107</v>
      </c>
      <c r="AB114" s="401" t="s">
        <v>1107</v>
      </c>
      <c r="AC114" s="401" t="s">
        <v>1107</v>
      </c>
      <c r="AD114" s="2032"/>
      <c r="AE114" s="2032"/>
      <c r="AF114" s="2032"/>
      <c r="AG114" s="407" t="s">
        <v>1107</v>
      </c>
      <c r="AH114" s="2045"/>
      <c r="AI114" s="2046"/>
      <c r="AJ114" s="2047"/>
      <c r="AK114" s="406" t="s">
        <v>1107</v>
      </c>
      <c r="AL114" s="403"/>
      <c r="AM114" s="406" t="s">
        <v>1107</v>
      </c>
      <c r="AN114" s="403"/>
      <c r="AO114" s="984"/>
      <c r="AP114" s="401" t="s">
        <v>1107</v>
      </c>
      <c r="AQ114" s="401" t="s">
        <v>1107</v>
      </c>
      <c r="AR114" s="401" t="s">
        <v>1107</v>
      </c>
      <c r="AS114" s="401" t="s">
        <v>1107</v>
      </c>
      <c r="AT114" s="402"/>
      <c r="AU114" s="412" t="s">
        <v>1107</v>
      </c>
      <c r="AV114" s="401" t="s">
        <v>1107</v>
      </c>
      <c r="AW114" s="402" t="s">
        <v>1107</v>
      </c>
      <c r="AX114" s="406"/>
      <c r="AY114" s="401"/>
      <c r="AZ114" s="1032"/>
      <c r="BA114" s="1034"/>
      <c r="BB114" s="406"/>
      <c r="BC114" s="401"/>
      <c r="BD114" s="403"/>
      <c r="BE114" s="401" t="s">
        <v>1107</v>
      </c>
      <c r="BF114" s="401" t="s">
        <v>1107</v>
      </c>
      <c r="BG114" s="410" t="s">
        <v>1107</v>
      </c>
      <c r="BH114" s="407"/>
      <c r="BI114" s="403"/>
      <c r="BJ114" s="406" t="s">
        <v>1107</v>
      </c>
      <c r="BK114" s="401" t="s">
        <v>1107</v>
      </c>
      <c r="BL114" s="2032"/>
      <c r="BM114" s="2033"/>
      <c r="BN114" s="2033"/>
      <c r="BO114" s="2033"/>
      <c r="BP114" s="2033"/>
      <c r="BQ114" s="2034"/>
      <c r="BR114" s="406" t="s">
        <v>1107</v>
      </c>
      <c r="BS114" s="401" t="s">
        <v>1107</v>
      </c>
      <c r="BT114" s="401" t="s">
        <v>1107</v>
      </c>
      <c r="BU114" s="402" t="s">
        <v>1107</v>
      </c>
      <c r="BV114" s="412" t="s">
        <v>1107</v>
      </c>
      <c r="BW114" s="401" t="s">
        <v>1107</v>
      </c>
      <c r="BX114" s="401" t="s">
        <v>1107</v>
      </c>
      <c r="BY114" s="410" t="s">
        <v>1107</v>
      </c>
      <c r="BZ114" s="407" t="s">
        <v>1107</v>
      </c>
      <c r="CA114" s="401" t="s">
        <v>1107</v>
      </c>
      <c r="CB114" s="401" t="s">
        <v>1107</v>
      </c>
      <c r="CC114" s="408" t="s">
        <v>1107</v>
      </c>
      <c r="CD114" s="981"/>
      <c r="CE114" s="414"/>
      <c r="CF114" s="399"/>
      <c r="CG114" s="399"/>
      <c r="CH114" s="399"/>
      <c r="CI114" s="399"/>
      <c r="CJ114" s="409"/>
      <c r="CK114" s="400" t="s">
        <v>1107</v>
      </c>
      <c r="CL114" s="403"/>
      <c r="CM114" s="406" t="s">
        <v>1107</v>
      </c>
      <c r="CN114" s="402"/>
      <c r="CO114" s="412" t="s">
        <v>1107</v>
      </c>
      <c r="CP114" s="401" t="s">
        <v>1107</v>
      </c>
      <c r="CQ114" s="401" t="s">
        <v>1107</v>
      </c>
      <c r="CR114" s="411" t="s">
        <v>1107</v>
      </c>
      <c r="CS114" s="412" t="s">
        <v>1107</v>
      </c>
      <c r="CT114" s="401" t="s">
        <v>1107</v>
      </c>
      <c r="CU114" s="401" t="s">
        <v>1107</v>
      </c>
      <c r="CV114" s="411" t="s">
        <v>1107</v>
      </c>
      <c r="CW114" s="412" t="s">
        <v>1107</v>
      </c>
      <c r="CX114" s="401" t="s">
        <v>1107</v>
      </c>
      <c r="CY114" s="401" t="s">
        <v>1107</v>
      </c>
      <c r="CZ114" s="408" t="s">
        <v>1107</v>
      </c>
      <c r="DA114" s="406" t="s">
        <v>1107</v>
      </c>
      <c r="DB114" s="402"/>
      <c r="DC114" s="412" t="s">
        <v>1107</v>
      </c>
      <c r="DD114" s="401" t="s">
        <v>1107</v>
      </c>
      <c r="DE114" s="401" t="s">
        <v>1107</v>
      </c>
      <c r="DF114" s="411" t="s">
        <v>1107</v>
      </c>
      <c r="DG114" s="412" t="s">
        <v>1107</v>
      </c>
      <c r="DH114" s="401" t="s">
        <v>1107</v>
      </c>
      <c r="DI114" s="401" t="s">
        <v>1107</v>
      </c>
      <c r="DJ114" s="411" t="s">
        <v>1107</v>
      </c>
      <c r="DK114" s="412" t="s">
        <v>1107</v>
      </c>
      <c r="DL114" s="401" t="s">
        <v>1107</v>
      </c>
      <c r="DM114" s="401" t="s">
        <v>1107</v>
      </c>
      <c r="DN114" s="411" t="s">
        <v>1107</v>
      </c>
      <c r="DO114" s="412" t="s">
        <v>1107</v>
      </c>
      <c r="DP114" s="401" t="s">
        <v>1107</v>
      </c>
      <c r="DQ114" s="401" t="s">
        <v>1107</v>
      </c>
      <c r="DR114" s="408" t="s">
        <v>1107</v>
      </c>
      <c r="DS114" s="406" t="s">
        <v>1107</v>
      </c>
      <c r="DT114" s="402"/>
      <c r="DU114" s="412" t="s">
        <v>1107</v>
      </c>
      <c r="DV114" s="401" t="s">
        <v>1107</v>
      </c>
      <c r="DW114" s="401" t="s">
        <v>1107</v>
      </c>
      <c r="DX114" s="411" t="s">
        <v>1107</v>
      </c>
      <c r="DY114" s="412" t="s">
        <v>1107</v>
      </c>
      <c r="DZ114" s="401" t="s">
        <v>1107</v>
      </c>
      <c r="EA114" s="401" t="s">
        <v>1107</v>
      </c>
      <c r="EB114" s="411" t="s">
        <v>1107</v>
      </c>
      <c r="EC114" s="412" t="s">
        <v>1107</v>
      </c>
      <c r="ED114" s="401" t="s">
        <v>1107</v>
      </c>
      <c r="EE114" s="401" t="s">
        <v>1107</v>
      </c>
      <c r="EF114" s="411" t="s">
        <v>1107</v>
      </c>
      <c r="EG114" s="412" t="s">
        <v>1107</v>
      </c>
      <c r="EH114" s="401" t="s">
        <v>1107</v>
      </c>
      <c r="EI114" s="401" t="s">
        <v>1107</v>
      </c>
      <c r="EJ114" s="408" t="s">
        <v>1107</v>
      </c>
      <c r="EK114" s="400"/>
      <c r="EL114" s="401"/>
      <c r="EM114" s="401"/>
      <c r="EN114" s="401"/>
      <c r="EO114" s="401"/>
      <c r="EP114" s="401"/>
      <c r="EQ114" s="401"/>
      <c r="ER114" s="401"/>
      <c r="ES114" s="400"/>
      <c r="ET114" s="401"/>
      <c r="EU114" s="401"/>
      <c r="EV114" s="402"/>
      <c r="EW114" s="401"/>
      <c r="EX114" s="401"/>
      <c r="EY114" s="401"/>
      <c r="EZ114" s="401"/>
      <c r="FA114" s="400"/>
      <c r="FB114" s="400"/>
      <c r="FC114" s="401"/>
      <c r="FD114" s="401"/>
      <c r="FE114" s="403"/>
      <c r="FF114" s="254"/>
      <c r="FG114" s="404"/>
      <c r="FH114" s="404"/>
      <c r="FI114" s="404"/>
      <c r="FJ114" s="404"/>
      <c r="FK114" s="404"/>
      <c r="FL114" s="1057"/>
      <c r="FM114" s="669"/>
      <c r="FN114" s="1057"/>
      <c r="FO114" s="669"/>
      <c r="FP114" s="1057"/>
      <c r="FQ114" s="669"/>
      <c r="FR114" s="404"/>
      <c r="FS114" s="404"/>
      <c r="FT114" s="404"/>
      <c r="FU114" s="404"/>
      <c r="FV114" s="404"/>
    </row>
    <row r="115" spans="1:178" ht="15" customHeight="1">
      <c r="A115" s="405">
        <f t="shared" si="1"/>
        <v>88</v>
      </c>
      <c r="B115" s="2048"/>
      <c r="C115" s="2048"/>
      <c r="D115" s="2032"/>
      <c r="E115" s="2032"/>
      <c r="F115" s="2032"/>
      <c r="G115" s="2032"/>
      <c r="H115" s="2049"/>
      <c r="I115" s="2050"/>
      <c r="J115" s="2032"/>
      <c r="K115" s="406" t="s">
        <v>1107</v>
      </c>
      <c r="L115" s="2032"/>
      <c r="M115" s="2032"/>
      <c r="N115" s="2032"/>
      <c r="O115" s="400" t="s">
        <v>1107</v>
      </c>
      <c r="P115" s="412" t="s">
        <v>1107</v>
      </c>
      <c r="Q115" s="401" t="s">
        <v>1107</v>
      </c>
      <c r="R115" s="401" t="s">
        <v>1107</v>
      </c>
      <c r="S115" s="401" t="s">
        <v>1107</v>
      </c>
      <c r="T115" s="410" t="s">
        <v>1107</v>
      </c>
      <c r="U115" s="412" t="s">
        <v>1107</v>
      </c>
      <c r="V115" s="401" t="s">
        <v>1107</v>
      </c>
      <c r="W115" s="410" t="s">
        <v>1107</v>
      </c>
      <c r="X115" s="2050"/>
      <c r="Y115" s="2051"/>
      <c r="Z115" s="407" t="s">
        <v>1107</v>
      </c>
      <c r="AA115" s="401" t="s">
        <v>1107</v>
      </c>
      <c r="AB115" s="401" t="s">
        <v>1107</v>
      </c>
      <c r="AC115" s="401" t="s">
        <v>1107</v>
      </c>
      <c r="AD115" s="2032"/>
      <c r="AE115" s="2032"/>
      <c r="AF115" s="2032"/>
      <c r="AG115" s="407" t="s">
        <v>1107</v>
      </c>
      <c r="AH115" s="2045"/>
      <c r="AI115" s="2046"/>
      <c r="AJ115" s="2047"/>
      <c r="AK115" s="406" t="s">
        <v>1107</v>
      </c>
      <c r="AL115" s="403"/>
      <c r="AM115" s="406" t="s">
        <v>1107</v>
      </c>
      <c r="AN115" s="403"/>
      <c r="AO115" s="984"/>
      <c r="AP115" s="401" t="s">
        <v>1107</v>
      </c>
      <c r="AQ115" s="401" t="s">
        <v>1107</v>
      </c>
      <c r="AR115" s="401" t="s">
        <v>1107</v>
      </c>
      <c r="AS115" s="401" t="s">
        <v>1107</v>
      </c>
      <c r="AT115" s="402"/>
      <c r="AU115" s="412" t="s">
        <v>1107</v>
      </c>
      <c r="AV115" s="401" t="s">
        <v>1107</v>
      </c>
      <c r="AW115" s="402" t="s">
        <v>1107</v>
      </c>
      <c r="AX115" s="406"/>
      <c r="AY115" s="401"/>
      <c r="AZ115" s="1032"/>
      <c r="BA115" s="1034"/>
      <c r="BB115" s="406"/>
      <c r="BC115" s="401"/>
      <c r="BD115" s="403"/>
      <c r="BE115" s="401" t="s">
        <v>1107</v>
      </c>
      <c r="BF115" s="401" t="s">
        <v>1107</v>
      </c>
      <c r="BG115" s="410" t="s">
        <v>1107</v>
      </c>
      <c r="BH115" s="407"/>
      <c r="BI115" s="403"/>
      <c r="BJ115" s="406" t="s">
        <v>1107</v>
      </c>
      <c r="BK115" s="401" t="s">
        <v>1107</v>
      </c>
      <c r="BL115" s="2032"/>
      <c r="BM115" s="2033"/>
      <c r="BN115" s="2033"/>
      <c r="BO115" s="2033"/>
      <c r="BP115" s="2033"/>
      <c r="BQ115" s="2034"/>
      <c r="BR115" s="406" t="s">
        <v>1107</v>
      </c>
      <c r="BS115" s="401" t="s">
        <v>1107</v>
      </c>
      <c r="BT115" s="401" t="s">
        <v>1107</v>
      </c>
      <c r="BU115" s="402" t="s">
        <v>1107</v>
      </c>
      <c r="BV115" s="412" t="s">
        <v>1107</v>
      </c>
      <c r="BW115" s="401" t="s">
        <v>1107</v>
      </c>
      <c r="BX115" s="401" t="s">
        <v>1107</v>
      </c>
      <c r="BY115" s="410" t="s">
        <v>1107</v>
      </c>
      <c r="BZ115" s="407" t="s">
        <v>1107</v>
      </c>
      <c r="CA115" s="401" t="s">
        <v>1107</v>
      </c>
      <c r="CB115" s="401" t="s">
        <v>1107</v>
      </c>
      <c r="CC115" s="408" t="s">
        <v>1107</v>
      </c>
      <c r="CD115" s="981"/>
      <c r="CE115" s="414"/>
      <c r="CF115" s="399"/>
      <c r="CG115" s="399"/>
      <c r="CH115" s="399"/>
      <c r="CI115" s="399"/>
      <c r="CJ115" s="409"/>
      <c r="CK115" s="400" t="s">
        <v>1107</v>
      </c>
      <c r="CL115" s="403"/>
      <c r="CM115" s="406" t="s">
        <v>1107</v>
      </c>
      <c r="CN115" s="402"/>
      <c r="CO115" s="412" t="s">
        <v>1107</v>
      </c>
      <c r="CP115" s="401" t="s">
        <v>1107</v>
      </c>
      <c r="CQ115" s="401" t="s">
        <v>1107</v>
      </c>
      <c r="CR115" s="411" t="s">
        <v>1107</v>
      </c>
      <c r="CS115" s="412" t="s">
        <v>1107</v>
      </c>
      <c r="CT115" s="401" t="s">
        <v>1107</v>
      </c>
      <c r="CU115" s="401" t="s">
        <v>1107</v>
      </c>
      <c r="CV115" s="411" t="s">
        <v>1107</v>
      </c>
      <c r="CW115" s="412" t="s">
        <v>1107</v>
      </c>
      <c r="CX115" s="401" t="s">
        <v>1107</v>
      </c>
      <c r="CY115" s="401" t="s">
        <v>1107</v>
      </c>
      <c r="CZ115" s="408" t="s">
        <v>1107</v>
      </c>
      <c r="DA115" s="406" t="s">
        <v>1107</v>
      </c>
      <c r="DB115" s="402"/>
      <c r="DC115" s="412" t="s">
        <v>1107</v>
      </c>
      <c r="DD115" s="401" t="s">
        <v>1107</v>
      </c>
      <c r="DE115" s="401" t="s">
        <v>1107</v>
      </c>
      <c r="DF115" s="411" t="s">
        <v>1107</v>
      </c>
      <c r="DG115" s="412" t="s">
        <v>1107</v>
      </c>
      <c r="DH115" s="401" t="s">
        <v>1107</v>
      </c>
      <c r="DI115" s="401" t="s">
        <v>1107</v>
      </c>
      <c r="DJ115" s="411" t="s">
        <v>1107</v>
      </c>
      <c r="DK115" s="412" t="s">
        <v>1107</v>
      </c>
      <c r="DL115" s="401" t="s">
        <v>1107</v>
      </c>
      <c r="DM115" s="401" t="s">
        <v>1107</v>
      </c>
      <c r="DN115" s="411" t="s">
        <v>1107</v>
      </c>
      <c r="DO115" s="412" t="s">
        <v>1107</v>
      </c>
      <c r="DP115" s="401" t="s">
        <v>1107</v>
      </c>
      <c r="DQ115" s="401" t="s">
        <v>1107</v>
      </c>
      <c r="DR115" s="408" t="s">
        <v>1107</v>
      </c>
      <c r="DS115" s="406" t="s">
        <v>1107</v>
      </c>
      <c r="DT115" s="402"/>
      <c r="DU115" s="412" t="s">
        <v>1107</v>
      </c>
      <c r="DV115" s="401" t="s">
        <v>1107</v>
      </c>
      <c r="DW115" s="401" t="s">
        <v>1107</v>
      </c>
      <c r="DX115" s="411" t="s">
        <v>1107</v>
      </c>
      <c r="DY115" s="412" t="s">
        <v>1107</v>
      </c>
      <c r="DZ115" s="401" t="s">
        <v>1107</v>
      </c>
      <c r="EA115" s="401" t="s">
        <v>1107</v>
      </c>
      <c r="EB115" s="411" t="s">
        <v>1107</v>
      </c>
      <c r="EC115" s="412" t="s">
        <v>1107</v>
      </c>
      <c r="ED115" s="401" t="s">
        <v>1107</v>
      </c>
      <c r="EE115" s="401" t="s">
        <v>1107</v>
      </c>
      <c r="EF115" s="411" t="s">
        <v>1107</v>
      </c>
      <c r="EG115" s="412" t="s">
        <v>1107</v>
      </c>
      <c r="EH115" s="401" t="s">
        <v>1107</v>
      </c>
      <c r="EI115" s="401" t="s">
        <v>1107</v>
      </c>
      <c r="EJ115" s="408" t="s">
        <v>1107</v>
      </c>
      <c r="EK115" s="400"/>
      <c r="EL115" s="401"/>
      <c r="EM115" s="401"/>
      <c r="EN115" s="401"/>
      <c r="EO115" s="401"/>
      <c r="EP115" s="401"/>
      <c r="EQ115" s="401"/>
      <c r="ER115" s="401"/>
      <c r="ES115" s="400"/>
      <c r="ET115" s="401"/>
      <c r="EU115" s="401"/>
      <c r="EV115" s="402"/>
      <c r="EW115" s="401"/>
      <c r="EX115" s="401"/>
      <c r="EY115" s="401"/>
      <c r="EZ115" s="401"/>
      <c r="FA115" s="400"/>
      <c r="FB115" s="400"/>
      <c r="FC115" s="401"/>
      <c r="FD115" s="401"/>
      <c r="FE115" s="403"/>
      <c r="FF115" s="254"/>
      <c r="FG115" s="404"/>
      <c r="FH115" s="404"/>
      <c r="FI115" s="404"/>
      <c r="FJ115" s="404"/>
      <c r="FK115" s="404"/>
      <c r="FL115" s="1057"/>
      <c r="FM115" s="669"/>
      <c r="FN115" s="1057"/>
      <c r="FO115" s="669"/>
      <c r="FP115" s="1057"/>
      <c r="FQ115" s="669"/>
      <c r="FR115" s="404"/>
      <c r="FS115" s="404"/>
      <c r="FT115" s="404"/>
      <c r="FU115" s="404"/>
      <c r="FV115" s="404"/>
    </row>
    <row r="116" spans="1:178" ht="15" customHeight="1">
      <c r="A116" s="405">
        <f t="shared" si="1"/>
        <v>89</v>
      </c>
      <c r="B116" s="2048"/>
      <c r="C116" s="2048"/>
      <c r="D116" s="2032"/>
      <c r="E116" s="2032"/>
      <c r="F116" s="2032"/>
      <c r="G116" s="2032"/>
      <c r="H116" s="2049"/>
      <c r="I116" s="2050"/>
      <c r="J116" s="2032"/>
      <c r="K116" s="406" t="s">
        <v>1107</v>
      </c>
      <c r="L116" s="2032"/>
      <c r="M116" s="2032"/>
      <c r="N116" s="2032"/>
      <c r="O116" s="400" t="s">
        <v>1107</v>
      </c>
      <c r="P116" s="412" t="s">
        <v>1107</v>
      </c>
      <c r="Q116" s="401" t="s">
        <v>1107</v>
      </c>
      <c r="R116" s="401" t="s">
        <v>1107</v>
      </c>
      <c r="S116" s="401" t="s">
        <v>1107</v>
      </c>
      <c r="T116" s="410" t="s">
        <v>1107</v>
      </c>
      <c r="U116" s="412" t="s">
        <v>1107</v>
      </c>
      <c r="V116" s="401" t="s">
        <v>1107</v>
      </c>
      <c r="W116" s="410" t="s">
        <v>1107</v>
      </c>
      <c r="X116" s="2050"/>
      <c r="Y116" s="2051"/>
      <c r="Z116" s="407" t="s">
        <v>1107</v>
      </c>
      <c r="AA116" s="401" t="s">
        <v>1107</v>
      </c>
      <c r="AB116" s="401" t="s">
        <v>1107</v>
      </c>
      <c r="AC116" s="401" t="s">
        <v>1107</v>
      </c>
      <c r="AD116" s="2032"/>
      <c r="AE116" s="2032"/>
      <c r="AF116" s="2032"/>
      <c r="AG116" s="407" t="s">
        <v>1107</v>
      </c>
      <c r="AH116" s="2045"/>
      <c r="AI116" s="2046"/>
      <c r="AJ116" s="2047"/>
      <c r="AK116" s="406" t="s">
        <v>1107</v>
      </c>
      <c r="AL116" s="403"/>
      <c r="AM116" s="406" t="s">
        <v>1107</v>
      </c>
      <c r="AN116" s="403"/>
      <c r="AO116" s="984"/>
      <c r="AP116" s="401" t="s">
        <v>1107</v>
      </c>
      <c r="AQ116" s="401" t="s">
        <v>1107</v>
      </c>
      <c r="AR116" s="401" t="s">
        <v>1107</v>
      </c>
      <c r="AS116" s="401" t="s">
        <v>1107</v>
      </c>
      <c r="AT116" s="402"/>
      <c r="AU116" s="412" t="s">
        <v>1107</v>
      </c>
      <c r="AV116" s="401" t="s">
        <v>1107</v>
      </c>
      <c r="AW116" s="402" t="s">
        <v>1107</v>
      </c>
      <c r="AX116" s="406"/>
      <c r="AY116" s="401"/>
      <c r="AZ116" s="1032"/>
      <c r="BA116" s="1034"/>
      <c r="BB116" s="406"/>
      <c r="BC116" s="401"/>
      <c r="BD116" s="403"/>
      <c r="BE116" s="401" t="s">
        <v>1107</v>
      </c>
      <c r="BF116" s="401" t="s">
        <v>1107</v>
      </c>
      <c r="BG116" s="410" t="s">
        <v>1107</v>
      </c>
      <c r="BH116" s="407"/>
      <c r="BI116" s="403"/>
      <c r="BJ116" s="406" t="s">
        <v>1107</v>
      </c>
      <c r="BK116" s="401" t="s">
        <v>1107</v>
      </c>
      <c r="BL116" s="2032"/>
      <c r="BM116" s="2033"/>
      <c r="BN116" s="2033"/>
      <c r="BO116" s="2033"/>
      <c r="BP116" s="2033"/>
      <c r="BQ116" s="2034"/>
      <c r="BR116" s="406" t="s">
        <v>1107</v>
      </c>
      <c r="BS116" s="401" t="s">
        <v>1107</v>
      </c>
      <c r="BT116" s="401" t="s">
        <v>1107</v>
      </c>
      <c r="BU116" s="402" t="s">
        <v>1107</v>
      </c>
      <c r="BV116" s="412" t="s">
        <v>1107</v>
      </c>
      <c r="BW116" s="401" t="s">
        <v>1107</v>
      </c>
      <c r="BX116" s="401" t="s">
        <v>1107</v>
      </c>
      <c r="BY116" s="410" t="s">
        <v>1107</v>
      </c>
      <c r="BZ116" s="407" t="s">
        <v>1107</v>
      </c>
      <c r="CA116" s="401" t="s">
        <v>1107</v>
      </c>
      <c r="CB116" s="401" t="s">
        <v>1107</v>
      </c>
      <c r="CC116" s="408" t="s">
        <v>1107</v>
      </c>
      <c r="CD116" s="981"/>
      <c r="CE116" s="414"/>
      <c r="CF116" s="399"/>
      <c r="CG116" s="399"/>
      <c r="CH116" s="399"/>
      <c r="CI116" s="399"/>
      <c r="CJ116" s="409"/>
      <c r="CK116" s="400" t="s">
        <v>1107</v>
      </c>
      <c r="CL116" s="403"/>
      <c r="CM116" s="406" t="s">
        <v>1107</v>
      </c>
      <c r="CN116" s="402"/>
      <c r="CO116" s="412" t="s">
        <v>1107</v>
      </c>
      <c r="CP116" s="401" t="s">
        <v>1107</v>
      </c>
      <c r="CQ116" s="401" t="s">
        <v>1107</v>
      </c>
      <c r="CR116" s="411" t="s">
        <v>1107</v>
      </c>
      <c r="CS116" s="412" t="s">
        <v>1107</v>
      </c>
      <c r="CT116" s="401" t="s">
        <v>1107</v>
      </c>
      <c r="CU116" s="401" t="s">
        <v>1107</v>
      </c>
      <c r="CV116" s="411" t="s">
        <v>1107</v>
      </c>
      <c r="CW116" s="412" t="s">
        <v>1107</v>
      </c>
      <c r="CX116" s="401" t="s">
        <v>1107</v>
      </c>
      <c r="CY116" s="401" t="s">
        <v>1107</v>
      </c>
      <c r="CZ116" s="408" t="s">
        <v>1107</v>
      </c>
      <c r="DA116" s="406" t="s">
        <v>1107</v>
      </c>
      <c r="DB116" s="402"/>
      <c r="DC116" s="412" t="s">
        <v>1107</v>
      </c>
      <c r="DD116" s="401" t="s">
        <v>1107</v>
      </c>
      <c r="DE116" s="401" t="s">
        <v>1107</v>
      </c>
      <c r="DF116" s="411" t="s">
        <v>1107</v>
      </c>
      <c r="DG116" s="412" t="s">
        <v>1107</v>
      </c>
      <c r="DH116" s="401" t="s">
        <v>1107</v>
      </c>
      <c r="DI116" s="401" t="s">
        <v>1107</v>
      </c>
      <c r="DJ116" s="411" t="s">
        <v>1107</v>
      </c>
      <c r="DK116" s="412" t="s">
        <v>1107</v>
      </c>
      <c r="DL116" s="401" t="s">
        <v>1107</v>
      </c>
      <c r="DM116" s="401" t="s">
        <v>1107</v>
      </c>
      <c r="DN116" s="411" t="s">
        <v>1107</v>
      </c>
      <c r="DO116" s="412" t="s">
        <v>1107</v>
      </c>
      <c r="DP116" s="401" t="s">
        <v>1107</v>
      </c>
      <c r="DQ116" s="401" t="s">
        <v>1107</v>
      </c>
      <c r="DR116" s="408" t="s">
        <v>1107</v>
      </c>
      <c r="DS116" s="406" t="s">
        <v>1107</v>
      </c>
      <c r="DT116" s="402"/>
      <c r="DU116" s="412" t="s">
        <v>1107</v>
      </c>
      <c r="DV116" s="401" t="s">
        <v>1107</v>
      </c>
      <c r="DW116" s="401" t="s">
        <v>1107</v>
      </c>
      <c r="DX116" s="411" t="s">
        <v>1107</v>
      </c>
      <c r="DY116" s="412" t="s">
        <v>1107</v>
      </c>
      <c r="DZ116" s="401" t="s">
        <v>1107</v>
      </c>
      <c r="EA116" s="401" t="s">
        <v>1107</v>
      </c>
      <c r="EB116" s="411" t="s">
        <v>1107</v>
      </c>
      <c r="EC116" s="412" t="s">
        <v>1107</v>
      </c>
      <c r="ED116" s="401" t="s">
        <v>1107</v>
      </c>
      <c r="EE116" s="401" t="s">
        <v>1107</v>
      </c>
      <c r="EF116" s="411" t="s">
        <v>1107</v>
      </c>
      <c r="EG116" s="412" t="s">
        <v>1107</v>
      </c>
      <c r="EH116" s="401" t="s">
        <v>1107</v>
      </c>
      <c r="EI116" s="401" t="s">
        <v>1107</v>
      </c>
      <c r="EJ116" s="408" t="s">
        <v>1107</v>
      </c>
      <c r="EK116" s="400"/>
      <c r="EL116" s="401"/>
      <c r="EM116" s="401"/>
      <c r="EN116" s="401"/>
      <c r="EO116" s="401"/>
      <c r="EP116" s="401"/>
      <c r="EQ116" s="401"/>
      <c r="ER116" s="401"/>
      <c r="ES116" s="400"/>
      <c r="ET116" s="401"/>
      <c r="EU116" s="401"/>
      <c r="EV116" s="402"/>
      <c r="EW116" s="401"/>
      <c r="EX116" s="401"/>
      <c r="EY116" s="401"/>
      <c r="EZ116" s="401"/>
      <c r="FA116" s="400"/>
      <c r="FB116" s="400"/>
      <c r="FC116" s="401"/>
      <c r="FD116" s="401"/>
      <c r="FE116" s="403"/>
      <c r="FF116" s="254"/>
      <c r="FG116" s="404"/>
      <c r="FH116" s="404"/>
      <c r="FI116" s="404"/>
      <c r="FJ116" s="404"/>
      <c r="FK116" s="404"/>
      <c r="FL116" s="1057"/>
      <c r="FM116" s="669"/>
      <c r="FN116" s="1057"/>
      <c r="FO116" s="669"/>
      <c r="FP116" s="1057"/>
      <c r="FQ116" s="669"/>
      <c r="FR116" s="404"/>
      <c r="FS116" s="404"/>
      <c r="FT116" s="404"/>
      <c r="FU116" s="404"/>
      <c r="FV116" s="404"/>
    </row>
    <row r="117" spans="1:178" ht="15" customHeight="1">
      <c r="A117" s="405">
        <f t="shared" si="1"/>
        <v>90</v>
      </c>
      <c r="B117" s="2048"/>
      <c r="C117" s="2048"/>
      <c r="D117" s="2032"/>
      <c r="E117" s="2032"/>
      <c r="F117" s="2032"/>
      <c r="G117" s="2032"/>
      <c r="H117" s="2049"/>
      <c r="I117" s="2050"/>
      <c r="J117" s="2032"/>
      <c r="K117" s="406" t="s">
        <v>1107</v>
      </c>
      <c r="L117" s="2032"/>
      <c r="M117" s="2032"/>
      <c r="N117" s="2032"/>
      <c r="O117" s="400" t="s">
        <v>1107</v>
      </c>
      <c r="P117" s="412" t="s">
        <v>1107</v>
      </c>
      <c r="Q117" s="401" t="s">
        <v>1107</v>
      </c>
      <c r="R117" s="401" t="s">
        <v>1107</v>
      </c>
      <c r="S117" s="401" t="s">
        <v>1107</v>
      </c>
      <c r="T117" s="410" t="s">
        <v>1107</v>
      </c>
      <c r="U117" s="412" t="s">
        <v>1107</v>
      </c>
      <c r="V117" s="401" t="s">
        <v>1107</v>
      </c>
      <c r="W117" s="410" t="s">
        <v>1107</v>
      </c>
      <c r="X117" s="2050"/>
      <c r="Y117" s="2051"/>
      <c r="Z117" s="407" t="s">
        <v>1107</v>
      </c>
      <c r="AA117" s="401" t="s">
        <v>1107</v>
      </c>
      <c r="AB117" s="401" t="s">
        <v>1107</v>
      </c>
      <c r="AC117" s="401" t="s">
        <v>1107</v>
      </c>
      <c r="AD117" s="2032"/>
      <c r="AE117" s="2032"/>
      <c r="AF117" s="2032"/>
      <c r="AG117" s="407" t="s">
        <v>1107</v>
      </c>
      <c r="AH117" s="2045"/>
      <c r="AI117" s="2046"/>
      <c r="AJ117" s="2047"/>
      <c r="AK117" s="406" t="s">
        <v>1107</v>
      </c>
      <c r="AL117" s="403"/>
      <c r="AM117" s="406" t="s">
        <v>1107</v>
      </c>
      <c r="AN117" s="403"/>
      <c r="AO117" s="984"/>
      <c r="AP117" s="401" t="s">
        <v>1107</v>
      </c>
      <c r="AQ117" s="401" t="s">
        <v>1107</v>
      </c>
      <c r="AR117" s="401" t="s">
        <v>1107</v>
      </c>
      <c r="AS117" s="401" t="s">
        <v>1107</v>
      </c>
      <c r="AT117" s="402"/>
      <c r="AU117" s="412" t="s">
        <v>1107</v>
      </c>
      <c r="AV117" s="401" t="s">
        <v>1107</v>
      </c>
      <c r="AW117" s="402" t="s">
        <v>1107</v>
      </c>
      <c r="AX117" s="406"/>
      <c r="AY117" s="401"/>
      <c r="AZ117" s="1032"/>
      <c r="BA117" s="1034"/>
      <c r="BB117" s="406"/>
      <c r="BC117" s="401"/>
      <c r="BD117" s="403"/>
      <c r="BE117" s="401" t="s">
        <v>1107</v>
      </c>
      <c r="BF117" s="401" t="s">
        <v>1107</v>
      </c>
      <c r="BG117" s="410" t="s">
        <v>1107</v>
      </c>
      <c r="BH117" s="407"/>
      <c r="BI117" s="403"/>
      <c r="BJ117" s="406" t="s">
        <v>1107</v>
      </c>
      <c r="BK117" s="401" t="s">
        <v>1107</v>
      </c>
      <c r="BL117" s="2032"/>
      <c r="BM117" s="2033"/>
      <c r="BN117" s="2033"/>
      <c r="BO117" s="2033"/>
      <c r="BP117" s="2033"/>
      <c r="BQ117" s="2034"/>
      <c r="BR117" s="406" t="s">
        <v>1107</v>
      </c>
      <c r="BS117" s="401" t="s">
        <v>1107</v>
      </c>
      <c r="BT117" s="401" t="s">
        <v>1107</v>
      </c>
      <c r="BU117" s="402" t="s">
        <v>1107</v>
      </c>
      <c r="BV117" s="412" t="s">
        <v>1107</v>
      </c>
      <c r="BW117" s="401" t="s">
        <v>1107</v>
      </c>
      <c r="BX117" s="401" t="s">
        <v>1107</v>
      </c>
      <c r="BY117" s="410" t="s">
        <v>1107</v>
      </c>
      <c r="BZ117" s="407" t="s">
        <v>1107</v>
      </c>
      <c r="CA117" s="401" t="s">
        <v>1107</v>
      </c>
      <c r="CB117" s="401" t="s">
        <v>1107</v>
      </c>
      <c r="CC117" s="408" t="s">
        <v>1107</v>
      </c>
      <c r="CD117" s="981"/>
      <c r="CE117" s="414"/>
      <c r="CF117" s="399"/>
      <c r="CG117" s="399"/>
      <c r="CH117" s="399"/>
      <c r="CI117" s="399"/>
      <c r="CJ117" s="409"/>
      <c r="CK117" s="400" t="s">
        <v>1107</v>
      </c>
      <c r="CL117" s="403"/>
      <c r="CM117" s="406" t="s">
        <v>1107</v>
      </c>
      <c r="CN117" s="402"/>
      <c r="CO117" s="412" t="s">
        <v>1107</v>
      </c>
      <c r="CP117" s="401" t="s">
        <v>1107</v>
      </c>
      <c r="CQ117" s="401" t="s">
        <v>1107</v>
      </c>
      <c r="CR117" s="411" t="s">
        <v>1107</v>
      </c>
      <c r="CS117" s="412" t="s">
        <v>1107</v>
      </c>
      <c r="CT117" s="401" t="s">
        <v>1107</v>
      </c>
      <c r="CU117" s="401" t="s">
        <v>1107</v>
      </c>
      <c r="CV117" s="411" t="s">
        <v>1107</v>
      </c>
      <c r="CW117" s="412" t="s">
        <v>1107</v>
      </c>
      <c r="CX117" s="401" t="s">
        <v>1107</v>
      </c>
      <c r="CY117" s="401" t="s">
        <v>1107</v>
      </c>
      <c r="CZ117" s="408" t="s">
        <v>1107</v>
      </c>
      <c r="DA117" s="406" t="s">
        <v>1107</v>
      </c>
      <c r="DB117" s="402"/>
      <c r="DC117" s="412" t="s">
        <v>1107</v>
      </c>
      <c r="DD117" s="401" t="s">
        <v>1107</v>
      </c>
      <c r="DE117" s="401" t="s">
        <v>1107</v>
      </c>
      <c r="DF117" s="411" t="s">
        <v>1107</v>
      </c>
      <c r="DG117" s="412" t="s">
        <v>1107</v>
      </c>
      <c r="DH117" s="401" t="s">
        <v>1107</v>
      </c>
      <c r="DI117" s="401" t="s">
        <v>1107</v>
      </c>
      <c r="DJ117" s="411" t="s">
        <v>1107</v>
      </c>
      <c r="DK117" s="412" t="s">
        <v>1107</v>
      </c>
      <c r="DL117" s="401" t="s">
        <v>1107</v>
      </c>
      <c r="DM117" s="401" t="s">
        <v>1107</v>
      </c>
      <c r="DN117" s="411" t="s">
        <v>1107</v>
      </c>
      <c r="DO117" s="412" t="s">
        <v>1107</v>
      </c>
      <c r="DP117" s="401" t="s">
        <v>1107</v>
      </c>
      <c r="DQ117" s="401" t="s">
        <v>1107</v>
      </c>
      <c r="DR117" s="408" t="s">
        <v>1107</v>
      </c>
      <c r="DS117" s="406" t="s">
        <v>1107</v>
      </c>
      <c r="DT117" s="402"/>
      <c r="DU117" s="412" t="s">
        <v>1107</v>
      </c>
      <c r="DV117" s="401" t="s">
        <v>1107</v>
      </c>
      <c r="DW117" s="401" t="s">
        <v>1107</v>
      </c>
      <c r="DX117" s="411" t="s">
        <v>1107</v>
      </c>
      <c r="DY117" s="412" t="s">
        <v>1107</v>
      </c>
      <c r="DZ117" s="401" t="s">
        <v>1107</v>
      </c>
      <c r="EA117" s="401" t="s">
        <v>1107</v>
      </c>
      <c r="EB117" s="411" t="s">
        <v>1107</v>
      </c>
      <c r="EC117" s="412" t="s">
        <v>1107</v>
      </c>
      <c r="ED117" s="401" t="s">
        <v>1107</v>
      </c>
      <c r="EE117" s="401" t="s">
        <v>1107</v>
      </c>
      <c r="EF117" s="411" t="s">
        <v>1107</v>
      </c>
      <c r="EG117" s="412" t="s">
        <v>1107</v>
      </c>
      <c r="EH117" s="401" t="s">
        <v>1107</v>
      </c>
      <c r="EI117" s="401" t="s">
        <v>1107</v>
      </c>
      <c r="EJ117" s="408" t="s">
        <v>1107</v>
      </c>
      <c r="EK117" s="400"/>
      <c r="EL117" s="401"/>
      <c r="EM117" s="401"/>
      <c r="EN117" s="401"/>
      <c r="EO117" s="401"/>
      <c r="EP117" s="401"/>
      <c r="EQ117" s="401"/>
      <c r="ER117" s="401"/>
      <c r="ES117" s="400"/>
      <c r="ET117" s="401"/>
      <c r="EU117" s="401"/>
      <c r="EV117" s="402"/>
      <c r="EW117" s="401"/>
      <c r="EX117" s="401"/>
      <c r="EY117" s="401"/>
      <c r="EZ117" s="401"/>
      <c r="FA117" s="400"/>
      <c r="FB117" s="400"/>
      <c r="FC117" s="401"/>
      <c r="FD117" s="401"/>
      <c r="FE117" s="403"/>
      <c r="FF117" s="254"/>
      <c r="FG117" s="404"/>
      <c r="FH117" s="404"/>
      <c r="FI117" s="404"/>
      <c r="FJ117" s="404"/>
      <c r="FK117" s="404"/>
      <c r="FL117" s="1057"/>
      <c r="FM117" s="669"/>
      <c r="FN117" s="1057"/>
      <c r="FO117" s="669"/>
      <c r="FP117" s="1057"/>
      <c r="FQ117" s="669"/>
      <c r="FR117" s="404"/>
      <c r="FS117" s="404"/>
      <c r="FT117" s="404"/>
      <c r="FU117" s="404"/>
      <c r="FV117" s="404"/>
    </row>
    <row r="118" spans="1:178" ht="15" customHeight="1">
      <c r="A118" s="405">
        <f t="shared" si="1"/>
        <v>91</v>
      </c>
      <c r="B118" s="2048"/>
      <c r="C118" s="2048"/>
      <c r="D118" s="2032"/>
      <c r="E118" s="2032"/>
      <c r="F118" s="2032"/>
      <c r="G118" s="2032"/>
      <c r="H118" s="2049"/>
      <c r="I118" s="2050"/>
      <c r="J118" s="2032"/>
      <c r="K118" s="406" t="s">
        <v>1107</v>
      </c>
      <c r="L118" s="2032"/>
      <c r="M118" s="2032"/>
      <c r="N118" s="2032"/>
      <c r="O118" s="400" t="s">
        <v>1107</v>
      </c>
      <c r="P118" s="412" t="s">
        <v>1107</v>
      </c>
      <c r="Q118" s="401" t="s">
        <v>1107</v>
      </c>
      <c r="R118" s="401" t="s">
        <v>1107</v>
      </c>
      <c r="S118" s="401" t="s">
        <v>1107</v>
      </c>
      <c r="T118" s="410" t="s">
        <v>1107</v>
      </c>
      <c r="U118" s="412" t="s">
        <v>1107</v>
      </c>
      <c r="V118" s="401" t="s">
        <v>1107</v>
      </c>
      <c r="W118" s="410" t="s">
        <v>1107</v>
      </c>
      <c r="X118" s="2050"/>
      <c r="Y118" s="2051"/>
      <c r="Z118" s="407" t="s">
        <v>1107</v>
      </c>
      <c r="AA118" s="401" t="s">
        <v>1107</v>
      </c>
      <c r="AB118" s="401" t="s">
        <v>1107</v>
      </c>
      <c r="AC118" s="401" t="s">
        <v>1107</v>
      </c>
      <c r="AD118" s="2032"/>
      <c r="AE118" s="2032"/>
      <c r="AF118" s="2032"/>
      <c r="AG118" s="407" t="s">
        <v>1107</v>
      </c>
      <c r="AH118" s="2045"/>
      <c r="AI118" s="2046"/>
      <c r="AJ118" s="2047"/>
      <c r="AK118" s="406" t="s">
        <v>1107</v>
      </c>
      <c r="AL118" s="403"/>
      <c r="AM118" s="406" t="s">
        <v>1107</v>
      </c>
      <c r="AN118" s="403"/>
      <c r="AO118" s="984"/>
      <c r="AP118" s="401" t="s">
        <v>1107</v>
      </c>
      <c r="AQ118" s="401" t="s">
        <v>1107</v>
      </c>
      <c r="AR118" s="401" t="s">
        <v>1107</v>
      </c>
      <c r="AS118" s="401" t="s">
        <v>1107</v>
      </c>
      <c r="AT118" s="402"/>
      <c r="AU118" s="412" t="s">
        <v>1107</v>
      </c>
      <c r="AV118" s="401" t="s">
        <v>1107</v>
      </c>
      <c r="AW118" s="402" t="s">
        <v>1107</v>
      </c>
      <c r="AX118" s="406"/>
      <c r="AY118" s="401"/>
      <c r="AZ118" s="1032"/>
      <c r="BA118" s="1034"/>
      <c r="BB118" s="406"/>
      <c r="BC118" s="401"/>
      <c r="BD118" s="403"/>
      <c r="BE118" s="401" t="s">
        <v>1107</v>
      </c>
      <c r="BF118" s="401" t="s">
        <v>1107</v>
      </c>
      <c r="BG118" s="410" t="s">
        <v>1107</v>
      </c>
      <c r="BH118" s="407"/>
      <c r="BI118" s="403"/>
      <c r="BJ118" s="406" t="s">
        <v>1107</v>
      </c>
      <c r="BK118" s="401" t="s">
        <v>1107</v>
      </c>
      <c r="BL118" s="2032"/>
      <c r="BM118" s="2033"/>
      <c r="BN118" s="2033"/>
      <c r="BO118" s="2033"/>
      <c r="BP118" s="2033"/>
      <c r="BQ118" s="2034"/>
      <c r="BR118" s="406" t="s">
        <v>1107</v>
      </c>
      <c r="BS118" s="401" t="s">
        <v>1107</v>
      </c>
      <c r="BT118" s="401" t="s">
        <v>1107</v>
      </c>
      <c r="BU118" s="402" t="s">
        <v>1107</v>
      </c>
      <c r="BV118" s="412" t="s">
        <v>1107</v>
      </c>
      <c r="BW118" s="401" t="s">
        <v>1107</v>
      </c>
      <c r="BX118" s="401" t="s">
        <v>1107</v>
      </c>
      <c r="BY118" s="410" t="s">
        <v>1107</v>
      </c>
      <c r="BZ118" s="407" t="s">
        <v>1107</v>
      </c>
      <c r="CA118" s="401" t="s">
        <v>1107</v>
      </c>
      <c r="CB118" s="401" t="s">
        <v>1107</v>
      </c>
      <c r="CC118" s="408" t="s">
        <v>1107</v>
      </c>
      <c r="CD118" s="981"/>
      <c r="CE118" s="414"/>
      <c r="CF118" s="399"/>
      <c r="CG118" s="399"/>
      <c r="CH118" s="399"/>
      <c r="CI118" s="399"/>
      <c r="CJ118" s="409"/>
      <c r="CK118" s="400" t="s">
        <v>1107</v>
      </c>
      <c r="CL118" s="403"/>
      <c r="CM118" s="406" t="s">
        <v>1107</v>
      </c>
      <c r="CN118" s="402"/>
      <c r="CO118" s="412" t="s">
        <v>1107</v>
      </c>
      <c r="CP118" s="401" t="s">
        <v>1107</v>
      </c>
      <c r="CQ118" s="401" t="s">
        <v>1107</v>
      </c>
      <c r="CR118" s="411" t="s">
        <v>1107</v>
      </c>
      <c r="CS118" s="412" t="s">
        <v>1107</v>
      </c>
      <c r="CT118" s="401" t="s">
        <v>1107</v>
      </c>
      <c r="CU118" s="401" t="s">
        <v>1107</v>
      </c>
      <c r="CV118" s="411" t="s">
        <v>1107</v>
      </c>
      <c r="CW118" s="412" t="s">
        <v>1107</v>
      </c>
      <c r="CX118" s="401" t="s">
        <v>1107</v>
      </c>
      <c r="CY118" s="401" t="s">
        <v>1107</v>
      </c>
      <c r="CZ118" s="408" t="s">
        <v>1107</v>
      </c>
      <c r="DA118" s="406" t="s">
        <v>1107</v>
      </c>
      <c r="DB118" s="402"/>
      <c r="DC118" s="412" t="s">
        <v>1107</v>
      </c>
      <c r="DD118" s="401" t="s">
        <v>1107</v>
      </c>
      <c r="DE118" s="401" t="s">
        <v>1107</v>
      </c>
      <c r="DF118" s="411" t="s">
        <v>1107</v>
      </c>
      <c r="DG118" s="412" t="s">
        <v>1107</v>
      </c>
      <c r="DH118" s="401" t="s">
        <v>1107</v>
      </c>
      <c r="DI118" s="401" t="s">
        <v>1107</v>
      </c>
      <c r="DJ118" s="411" t="s">
        <v>1107</v>
      </c>
      <c r="DK118" s="412" t="s">
        <v>1107</v>
      </c>
      <c r="DL118" s="401" t="s">
        <v>1107</v>
      </c>
      <c r="DM118" s="401" t="s">
        <v>1107</v>
      </c>
      <c r="DN118" s="411" t="s">
        <v>1107</v>
      </c>
      <c r="DO118" s="412" t="s">
        <v>1107</v>
      </c>
      <c r="DP118" s="401" t="s">
        <v>1107</v>
      </c>
      <c r="DQ118" s="401" t="s">
        <v>1107</v>
      </c>
      <c r="DR118" s="408" t="s">
        <v>1107</v>
      </c>
      <c r="DS118" s="406" t="s">
        <v>1107</v>
      </c>
      <c r="DT118" s="402"/>
      <c r="DU118" s="412" t="s">
        <v>1107</v>
      </c>
      <c r="DV118" s="401" t="s">
        <v>1107</v>
      </c>
      <c r="DW118" s="401" t="s">
        <v>1107</v>
      </c>
      <c r="DX118" s="411" t="s">
        <v>1107</v>
      </c>
      <c r="DY118" s="412" t="s">
        <v>1107</v>
      </c>
      <c r="DZ118" s="401" t="s">
        <v>1107</v>
      </c>
      <c r="EA118" s="401" t="s">
        <v>1107</v>
      </c>
      <c r="EB118" s="411" t="s">
        <v>1107</v>
      </c>
      <c r="EC118" s="412" t="s">
        <v>1107</v>
      </c>
      <c r="ED118" s="401" t="s">
        <v>1107</v>
      </c>
      <c r="EE118" s="401" t="s">
        <v>1107</v>
      </c>
      <c r="EF118" s="411" t="s">
        <v>1107</v>
      </c>
      <c r="EG118" s="412" t="s">
        <v>1107</v>
      </c>
      <c r="EH118" s="401" t="s">
        <v>1107</v>
      </c>
      <c r="EI118" s="401" t="s">
        <v>1107</v>
      </c>
      <c r="EJ118" s="408" t="s">
        <v>1107</v>
      </c>
      <c r="EK118" s="400"/>
      <c r="EL118" s="401"/>
      <c r="EM118" s="401"/>
      <c r="EN118" s="401"/>
      <c r="EO118" s="401"/>
      <c r="EP118" s="401"/>
      <c r="EQ118" s="401"/>
      <c r="ER118" s="401"/>
      <c r="ES118" s="400"/>
      <c r="ET118" s="401"/>
      <c r="EU118" s="401"/>
      <c r="EV118" s="402"/>
      <c r="EW118" s="401"/>
      <c r="EX118" s="401"/>
      <c r="EY118" s="401"/>
      <c r="EZ118" s="401"/>
      <c r="FA118" s="400"/>
      <c r="FB118" s="400"/>
      <c r="FC118" s="401"/>
      <c r="FD118" s="401"/>
      <c r="FE118" s="403"/>
      <c r="FF118" s="254"/>
      <c r="FG118" s="404"/>
      <c r="FH118" s="404"/>
      <c r="FI118" s="404"/>
      <c r="FJ118" s="404"/>
      <c r="FK118" s="404"/>
      <c r="FL118" s="1057"/>
      <c r="FM118" s="669"/>
      <c r="FN118" s="1057"/>
      <c r="FO118" s="669"/>
      <c r="FP118" s="1057"/>
      <c r="FQ118" s="669"/>
      <c r="FR118" s="404"/>
      <c r="FS118" s="404"/>
      <c r="FT118" s="404"/>
      <c r="FU118" s="404"/>
      <c r="FV118" s="404"/>
    </row>
    <row r="119" spans="1:178" ht="15" customHeight="1">
      <c r="A119" s="405">
        <f t="shared" si="1"/>
        <v>92</v>
      </c>
      <c r="B119" s="2048"/>
      <c r="C119" s="2048"/>
      <c r="D119" s="2032"/>
      <c r="E119" s="2032"/>
      <c r="F119" s="2032"/>
      <c r="G119" s="2032"/>
      <c r="H119" s="2049"/>
      <c r="I119" s="2050"/>
      <c r="J119" s="2032"/>
      <c r="K119" s="406" t="s">
        <v>1107</v>
      </c>
      <c r="L119" s="2032"/>
      <c r="M119" s="2032"/>
      <c r="N119" s="2032"/>
      <c r="O119" s="400" t="s">
        <v>1107</v>
      </c>
      <c r="P119" s="412" t="s">
        <v>1107</v>
      </c>
      <c r="Q119" s="401" t="s">
        <v>1107</v>
      </c>
      <c r="R119" s="401" t="s">
        <v>1107</v>
      </c>
      <c r="S119" s="401" t="s">
        <v>1107</v>
      </c>
      <c r="T119" s="410" t="s">
        <v>1107</v>
      </c>
      <c r="U119" s="412" t="s">
        <v>1107</v>
      </c>
      <c r="V119" s="401" t="s">
        <v>1107</v>
      </c>
      <c r="W119" s="410" t="s">
        <v>1107</v>
      </c>
      <c r="X119" s="2050"/>
      <c r="Y119" s="2051"/>
      <c r="Z119" s="407" t="s">
        <v>1107</v>
      </c>
      <c r="AA119" s="401" t="s">
        <v>1107</v>
      </c>
      <c r="AB119" s="401" t="s">
        <v>1107</v>
      </c>
      <c r="AC119" s="401" t="s">
        <v>1107</v>
      </c>
      <c r="AD119" s="2032"/>
      <c r="AE119" s="2032"/>
      <c r="AF119" s="2032"/>
      <c r="AG119" s="407" t="s">
        <v>1107</v>
      </c>
      <c r="AH119" s="2045"/>
      <c r="AI119" s="2046"/>
      <c r="AJ119" s="2047"/>
      <c r="AK119" s="406" t="s">
        <v>1107</v>
      </c>
      <c r="AL119" s="403"/>
      <c r="AM119" s="406" t="s">
        <v>1107</v>
      </c>
      <c r="AN119" s="403"/>
      <c r="AO119" s="984"/>
      <c r="AP119" s="401" t="s">
        <v>1107</v>
      </c>
      <c r="AQ119" s="401" t="s">
        <v>1107</v>
      </c>
      <c r="AR119" s="401" t="s">
        <v>1107</v>
      </c>
      <c r="AS119" s="401" t="s">
        <v>1107</v>
      </c>
      <c r="AT119" s="402"/>
      <c r="AU119" s="412" t="s">
        <v>1107</v>
      </c>
      <c r="AV119" s="401" t="s">
        <v>1107</v>
      </c>
      <c r="AW119" s="402" t="s">
        <v>1107</v>
      </c>
      <c r="AX119" s="406"/>
      <c r="AY119" s="401"/>
      <c r="AZ119" s="1032"/>
      <c r="BA119" s="1034"/>
      <c r="BB119" s="406"/>
      <c r="BC119" s="401"/>
      <c r="BD119" s="403"/>
      <c r="BE119" s="401" t="s">
        <v>1107</v>
      </c>
      <c r="BF119" s="401" t="s">
        <v>1107</v>
      </c>
      <c r="BG119" s="410" t="s">
        <v>1107</v>
      </c>
      <c r="BH119" s="407"/>
      <c r="BI119" s="403"/>
      <c r="BJ119" s="406" t="s">
        <v>1107</v>
      </c>
      <c r="BK119" s="401" t="s">
        <v>1107</v>
      </c>
      <c r="BL119" s="2032"/>
      <c r="BM119" s="2033"/>
      <c r="BN119" s="2033"/>
      <c r="BO119" s="2033"/>
      <c r="BP119" s="2033"/>
      <c r="BQ119" s="2034"/>
      <c r="BR119" s="406" t="s">
        <v>1107</v>
      </c>
      <c r="BS119" s="401" t="s">
        <v>1107</v>
      </c>
      <c r="BT119" s="401" t="s">
        <v>1107</v>
      </c>
      <c r="BU119" s="402" t="s">
        <v>1107</v>
      </c>
      <c r="BV119" s="412" t="s">
        <v>1107</v>
      </c>
      <c r="BW119" s="401" t="s">
        <v>1107</v>
      </c>
      <c r="BX119" s="401" t="s">
        <v>1107</v>
      </c>
      <c r="BY119" s="410" t="s">
        <v>1107</v>
      </c>
      <c r="BZ119" s="407" t="s">
        <v>1107</v>
      </c>
      <c r="CA119" s="401" t="s">
        <v>1107</v>
      </c>
      <c r="CB119" s="401" t="s">
        <v>1107</v>
      </c>
      <c r="CC119" s="408" t="s">
        <v>1107</v>
      </c>
      <c r="CD119" s="981"/>
      <c r="CE119" s="414"/>
      <c r="CF119" s="399"/>
      <c r="CG119" s="399"/>
      <c r="CH119" s="399"/>
      <c r="CI119" s="399"/>
      <c r="CJ119" s="409"/>
      <c r="CK119" s="400" t="s">
        <v>1107</v>
      </c>
      <c r="CL119" s="403"/>
      <c r="CM119" s="406" t="s">
        <v>1107</v>
      </c>
      <c r="CN119" s="402"/>
      <c r="CO119" s="412" t="s">
        <v>1107</v>
      </c>
      <c r="CP119" s="401" t="s">
        <v>1107</v>
      </c>
      <c r="CQ119" s="401" t="s">
        <v>1107</v>
      </c>
      <c r="CR119" s="411" t="s">
        <v>1107</v>
      </c>
      <c r="CS119" s="412" t="s">
        <v>1107</v>
      </c>
      <c r="CT119" s="401" t="s">
        <v>1107</v>
      </c>
      <c r="CU119" s="401" t="s">
        <v>1107</v>
      </c>
      <c r="CV119" s="411" t="s">
        <v>1107</v>
      </c>
      <c r="CW119" s="412" t="s">
        <v>1107</v>
      </c>
      <c r="CX119" s="401" t="s">
        <v>1107</v>
      </c>
      <c r="CY119" s="401" t="s">
        <v>1107</v>
      </c>
      <c r="CZ119" s="408" t="s">
        <v>1107</v>
      </c>
      <c r="DA119" s="406" t="s">
        <v>1107</v>
      </c>
      <c r="DB119" s="402"/>
      <c r="DC119" s="412" t="s">
        <v>1107</v>
      </c>
      <c r="DD119" s="401" t="s">
        <v>1107</v>
      </c>
      <c r="DE119" s="401" t="s">
        <v>1107</v>
      </c>
      <c r="DF119" s="411" t="s">
        <v>1107</v>
      </c>
      <c r="DG119" s="412" t="s">
        <v>1107</v>
      </c>
      <c r="DH119" s="401" t="s">
        <v>1107</v>
      </c>
      <c r="DI119" s="401" t="s">
        <v>1107</v>
      </c>
      <c r="DJ119" s="411" t="s">
        <v>1107</v>
      </c>
      <c r="DK119" s="412" t="s">
        <v>1107</v>
      </c>
      <c r="DL119" s="401" t="s">
        <v>1107</v>
      </c>
      <c r="DM119" s="401" t="s">
        <v>1107</v>
      </c>
      <c r="DN119" s="411" t="s">
        <v>1107</v>
      </c>
      <c r="DO119" s="412" t="s">
        <v>1107</v>
      </c>
      <c r="DP119" s="401" t="s">
        <v>1107</v>
      </c>
      <c r="DQ119" s="401" t="s">
        <v>1107</v>
      </c>
      <c r="DR119" s="408" t="s">
        <v>1107</v>
      </c>
      <c r="DS119" s="406" t="s">
        <v>1107</v>
      </c>
      <c r="DT119" s="402"/>
      <c r="DU119" s="412" t="s">
        <v>1107</v>
      </c>
      <c r="DV119" s="401" t="s">
        <v>1107</v>
      </c>
      <c r="DW119" s="401" t="s">
        <v>1107</v>
      </c>
      <c r="DX119" s="411" t="s">
        <v>1107</v>
      </c>
      <c r="DY119" s="412" t="s">
        <v>1107</v>
      </c>
      <c r="DZ119" s="401" t="s">
        <v>1107</v>
      </c>
      <c r="EA119" s="401" t="s">
        <v>1107</v>
      </c>
      <c r="EB119" s="411" t="s">
        <v>1107</v>
      </c>
      <c r="EC119" s="412" t="s">
        <v>1107</v>
      </c>
      <c r="ED119" s="401" t="s">
        <v>1107</v>
      </c>
      <c r="EE119" s="401" t="s">
        <v>1107</v>
      </c>
      <c r="EF119" s="411" t="s">
        <v>1107</v>
      </c>
      <c r="EG119" s="412" t="s">
        <v>1107</v>
      </c>
      <c r="EH119" s="401" t="s">
        <v>1107</v>
      </c>
      <c r="EI119" s="401" t="s">
        <v>1107</v>
      </c>
      <c r="EJ119" s="408" t="s">
        <v>1107</v>
      </c>
      <c r="EK119" s="400"/>
      <c r="EL119" s="401"/>
      <c r="EM119" s="401"/>
      <c r="EN119" s="401"/>
      <c r="EO119" s="401"/>
      <c r="EP119" s="401"/>
      <c r="EQ119" s="401"/>
      <c r="ER119" s="401"/>
      <c r="ES119" s="400"/>
      <c r="ET119" s="401"/>
      <c r="EU119" s="401"/>
      <c r="EV119" s="402"/>
      <c r="EW119" s="401"/>
      <c r="EX119" s="401"/>
      <c r="EY119" s="401"/>
      <c r="EZ119" s="401"/>
      <c r="FA119" s="400"/>
      <c r="FB119" s="400"/>
      <c r="FC119" s="401"/>
      <c r="FD119" s="401"/>
      <c r="FE119" s="403"/>
      <c r="FF119" s="254"/>
      <c r="FG119" s="404"/>
      <c r="FH119" s="404"/>
      <c r="FI119" s="404"/>
      <c r="FJ119" s="404"/>
      <c r="FK119" s="404"/>
      <c r="FL119" s="1057"/>
      <c r="FM119" s="669"/>
      <c r="FN119" s="1057"/>
      <c r="FO119" s="669"/>
      <c r="FP119" s="1057"/>
      <c r="FQ119" s="669"/>
      <c r="FR119" s="404"/>
      <c r="FS119" s="404"/>
      <c r="FT119" s="404"/>
      <c r="FU119" s="404"/>
      <c r="FV119" s="404"/>
    </row>
    <row r="120" spans="1:178" ht="15" customHeight="1">
      <c r="A120" s="405">
        <f t="shared" si="1"/>
        <v>93</v>
      </c>
      <c r="B120" s="2048"/>
      <c r="C120" s="2048"/>
      <c r="D120" s="2032"/>
      <c r="E120" s="2032"/>
      <c r="F120" s="2032"/>
      <c r="G120" s="2032"/>
      <c r="H120" s="2049"/>
      <c r="I120" s="2050"/>
      <c r="J120" s="2032"/>
      <c r="K120" s="406" t="s">
        <v>1107</v>
      </c>
      <c r="L120" s="2032"/>
      <c r="M120" s="2032"/>
      <c r="N120" s="2032"/>
      <c r="O120" s="400" t="s">
        <v>1107</v>
      </c>
      <c r="P120" s="412" t="s">
        <v>1107</v>
      </c>
      <c r="Q120" s="401" t="s">
        <v>1107</v>
      </c>
      <c r="R120" s="401" t="s">
        <v>1107</v>
      </c>
      <c r="S120" s="401" t="s">
        <v>1107</v>
      </c>
      <c r="T120" s="410" t="s">
        <v>1107</v>
      </c>
      <c r="U120" s="412" t="s">
        <v>1107</v>
      </c>
      <c r="V120" s="401" t="s">
        <v>1107</v>
      </c>
      <c r="W120" s="410" t="s">
        <v>1107</v>
      </c>
      <c r="X120" s="2050"/>
      <c r="Y120" s="2051"/>
      <c r="Z120" s="407" t="s">
        <v>1107</v>
      </c>
      <c r="AA120" s="401" t="s">
        <v>1107</v>
      </c>
      <c r="AB120" s="401" t="s">
        <v>1107</v>
      </c>
      <c r="AC120" s="401" t="s">
        <v>1107</v>
      </c>
      <c r="AD120" s="2032"/>
      <c r="AE120" s="2032"/>
      <c r="AF120" s="2032"/>
      <c r="AG120" s="407" t="s">
        <v>1107</v>
      </c>
      <c r="AH120" s="2045"/>
      <c r="AI120" s="2046"/>
      <c r="AJ120" s="2047"/>
      <c r="AK120" s="406" t="s">
        <v>1107</v>
      </c>
      <c r="AL120" s="403"/>
      <c r="AM120" s="406" t="s">
        <v>1107</v>
      </c>
      <c r="AN120" s="403"/>
      <c r="AO120" s="984"/>
      <c r="AP120" s="401" t="s">
        <v>1107</v>
      </c>
      <c r="AQ120" s="401" t="s">
        <v>1107</v>
      </c>
      <c r="AR120" s="401" t="s">
        <v>1107</v>
      </c>
      <c r="AS120" s="401" t="s">
        <v>1107</v>
      </c>
      <c r="AT120" s="402"/>
      <c r="AU120" s="412" t="s">
        <v>1107</v>
      </c>
      <c r="AV120" s="401" t="s">
        <v>1107</v>
      </c>
      <c r="AW120" s="402" t="s">
        <v>1107</v>
      </c>
      <c r="AX120" s="406"/>
      <c r="AY120" s="401"/>
      <c r="AZ120" s="1032"/>
      <c r="BA120" s="1034"/>
      <c r="BB120" s="406"/>
      <c r="BC120" s="401"/>
      <c r="BD120" s="403"/>
      <c r="BE120" s="401" t="s">
        <v>1107</v>
      </c>
      <c r="BF120" s="401" t="s">
        <v>1107</v>
      </c>
      <c r="BG120" s="410" t="s">
        <v>1107</v>
      </c>
      <c r="BH120" s="407"/>
      <c r="BI120" s="403"/>
      <c r="BJ120" s="406" t="s">
        <v>1107</v>
      </c>
      <c r="BK120" s="401" t="s">
        <v>1107</v>
      </c>
      <c r="BL120" s="2032"/>
      <c r="BM120" s="2033"/>
      <c r="BN120" s="2033"/>
      <c r="BO120" s="2033"/>
      <c r="BP120" s="2033"/>
      <c r="BQ120" s="2034"/>
      <c r="BR120" s="406" t="s">
        <v>1107</v>
      </c>
      <c r="BS120" s="401" t="s">
        <v>1107</v>
      </c>
      <c r="BT120" s="401" t="s">
        <v>1107</v>
      </c>
      <c r="BU120" s="402" t="s">
        <v>1107</v>
      </c>
      <c r="BV120" s="412" t="s">
        <v>1107</v>
      </c>
      <c r="BW120" s="401" t="s">
        <v>1107</v>
      </c>
      <c r="BX120" s="401" t="s">
        <v>1107</v>
      </c>
      <c r="BY120" s="410" t="s">
        <v>1107</v>
      </c>
      <c r="BZ120" s="407" t="s">
        <v>1107</v>
      </c>
      <c r="CA120" s="401" t="s">
        <v>1107</v>
      </c>
      <c r="CB120" s="401" t="s">
        <v>1107</v>
      </c>
      <c r="CC120" s="408" t="s">
        <v>1107</v>
      </c>
      <c r="CD120" s="981"/>
      <c r="CE120" s="414"/>
      <c r="CF120" s="399"/>
      <c r="CG120" s="399"/>
      <c r="CH120" s="399"/>
      <c r="CI120" s="399"/>
      <c r="CJ120" s="409"/>
      <c r="CK120" s="400" t="s">
        <v>1107</v>
      </c>
      <c r="CL120" s="403"/>
      <c r="CM120" s="406" t="s">
        <v>1107</v>
      </c>
      <c r="CN120" s="402"/>
      <c r="CO120" s="412" t="s">
        <v>1107</v>
      </c>
      <c r="CP120" s="401" t="s">
        <v>1107</v>
      </c>
      <c r="CQ120" s="401" t="s">
        <v>1107</v>
      </c>
      <c r="CR120" s="411" t="s">
        <v>1107</v>
      </c>
      <c r="CS120" s="412" t="s">
        <v>1107</v>
      </c>
      <c r="CT120" s="401" t="s">
        <v>1107</v>
      </c>
      <c r="CU120" s="401" t="s">
        <v>1107</v>
      </c>
      <c r="CV120" s="411" t="s">
        <v>1107</v>
      </c>
      <c r="CW120" s="412" t="s">
        <v>1107</v>
      </c>
      <c r="CX120" s="401" t="s">
        <v>1107</v>
      </c>
      <c r="CY120" s="401" t="s">
        <v>1107</v>
      </c>
      <c r="CZ120" s="408" t="s">
        <v>1107</v>
      </c>
      <c r="DA120" s="406" t="s">
        <v>1107</v>
      </c>
      <c r="DB120" s="402"/>
      <c r="DC120" s="412" t="s">
        <v>1107</v>
      </c>
      <c r="DD120" s="401" t="s">
        <v>1107</v>
      </c>
      <c r="DE120" s="401" t="s">
        <v>1107</v>
      </c>
      <c r="DF120" s="411" t="s">
        <v>1107</v>
      </c>
      <c r="DG120" s="412" t="s">
        <v>1107</v>
      </c>
      <c r="DH120" s="401" t="s">
        <v>1107</v>
      </c>
      <c r="DI120" s="401" t="s">
        <v>1107</v>
      </c>
      <c r="DJ120" s="411" t="s">
        <v>1107</v>
      </c>
      <c r="DK120" s="412" t="s">
        <v>1107</v>
      </c>
      <c r="DL120" s="401" t="s">
        <v>1107</v>
      </c>
      <c r="DM120" s="401" t="s">
        <v>1107</v>
      </c>
      <c r="DN120" s="411" t="s">
        <v>1107</v>
      </c>
      <c r="DO120" s="412" t="s">
        <v>1107</v>
      </c>
      <c r="DP120" s="401" t="s">
        <v>1107</v>
      </c>
      <c r="DQ120" s="401" t="s">
        <v>1107</v>
      </c>
      <c r="DR120" s="408" t="s">
        <v>1107</v>
      </c>
      <c r="DS120" s="406" t="s">
        <v>1107</v>
      </c>
      <c r="DT120" s="402"/>
      <c r="DU120" s="412" t="s">
        <v>1107</v>
      </c>
      <c r="DV120" s="401" t="s">
        <v>1107</v>
      </c>
      <c r="DW120" s="401" t="s">
        <v>1107</v>
      </c>
      <c r="DX120" s="411" t="s">
        <v>1107</v>
      </c>
      <c r="DY120" s="412" t="s">
        <v>1107</v>
      </c>
      <c r="DZ120" s="401" t="s">
        <v>1107</v>
      </c>
      <c r="EA120" s="401" t="s">
        <v>1107</v>
      </c>
      <c r="EB120" s="411" t="s">
        <v>1107</v>
      </c>
      <c r="EC120" s="412" t="s">
        <v>1107</v>
      </c>
      <c r="ED120" s="401" t="s">
        <v>1107</v>
      </c>
      <c r="EE120" s="401" t="s">
        <v>1107</v>
      </c>
      <c r="EF120" s="411" t="s">
        <v>1107</v>
      </c>
      <c r="EG120" s="412" t="s">
        <v>1107</v>
      </c>
      <c r="EH120" s="401" t="s">
        <v>1107</v>
      </c>
      <c r="EI120" s="401" t="s">
        <v>1107</v>
      </c>
      <c r="EJ120" s="408" t="s">
        <v>1107</v>
      </c>
      <c r="EK120" s="400"/>
      <c r="EL120" s="401"/>
      <c r="EM120" s="401"/>
      <c r="EN120" s="401"/>
      <c r="EO120" s="401"/>
      <c r="EP120" s="401"/>
      <c r="EQ120" s="401"/>
      <c r="ER120" s="401"/>
      <c r="ES120" s="400"/>
      <c r="ET120" s="401"/>
      <c r="EU120" s="401"/>
      <c r="EV120" s="402"/>
      <c r="EW120" s="401"/>
      <c r="EX120" s="401"/>
      <c r="EY120" s="401"/>
      <c r="EZ120" s="401"/>
      <c r="FA120" s="400"/>
      <c r="FB120" s="400"/>
      <c r="FC120" s="401"/>
      <c r="FD120" s="401"/>
      <c r="FE120" s="403"/>
      <c r="FF120" s="254"/>
      <c r="FG120" s="404"/>
      <c r="FH120" s="404"/>
      <c r="FI120" s="404"/>
      <c r="FJ120" s="404"/>
      <c r="FK120" s="404"/>
      <c r="FL120" s="1057"/>
      <c r="FM120" s="669"/>
      <c r="FN120" s="1057"/>
      <c r="FO120" s="669"/>
      <c r="FP120" s="1057"/>
      <c r="FQ120" s="669"/>
      <c r="FR120" s="404"/>
      <c r="FS120" s="404"/>
      <c r="FT120" s="404"/>
      <c r="FU120" s="404"/>
      <c r="FV120" s="404"/>
    </row>
    <row r="121" spans="1:178" ht="15" customHeight="1">
      <c r="A121" s="405">
        <f t="shared" si="1"/>
        <v>94</v>
      </c>
      <c r="B121" s="2048"/>
      <c r="C121" s="2048"/>
      <c r="D121" s="2032"/>
      <c r="E121" s="2032"/>
      <c r="F121" s="2032"/>
      <c r="G121" s="2032"/>
      <c r="H121" s="2049"/>
      <c r="I121" s="2050"/>
      <c r="J121" s="2032"/>
      <c r="K121" s="406" t="s">
        <v>1107</v>
      </c>
      <c r="L121" s="2032"/>
      <c r="M121" s="2032"/>
      <c r="N121" s="2032"/>
      <c r="O121" s="400" t="s">
        <v>1107</v>
      </c>
      <c r="P121" s="412" t="s">
        <v>1107</v>
      </c>
      <c r="Q121" s="401" t="s">
        <v>1107</v>
      </c>
      <c r="R121" s="401" t="s">
        <v>1107</v>
      </c>
      <c r="S121" s="401" t="s">
        <v>1107</v>
      </c>
      <c r="T121" s="410" t="s">
        <v>1107</v>
      </c>
      <c r="U121" s="412" t="s">
        <v>1107</v>
      </c>
      <c r="V121" s="401" t="s">
        <v>1107</v>
      </c>
      <c r="W121" s="410" t="s">
        <v>1107</v>
      </c>
      <c r="X121" s="2050"/>
      <c r="Y121" s="2051"/>
      <c r="Z121" s="407" t="s">
        <v>1107</v>
      </c>
      <c r="AA121" s="401" t="s">
        <v>1107</v>
      </c>
      <c r="AB121" s="401" t="s">
        <v>1107</v>
      </c>
      <c r="AC121" s="401" t="s">
        <v>1107</v>
      </c>
      <c r="AD121" s="2032"/>
      <c r="AE121" s="2032"/>
      <c r="AF121" s="2032"/>
      <c r="AG121" s="407" t="s">
        <v>1107</v>
      </c>
      <c r="AH121" s="2045"/>
      <c r="AI121" s="2046"/>
      <c r="AJ121" s="2047"/>
      <c r="AK121" s="406" t="s">
        <v>1107</v>
      </c>
      <c r="AL121" s="403"/>
      <c r="AM121" s="406" t="s">
        <v>1107</v>
      </c>
      <c r="AN121" s="403"/>
      <c r="AO121" s="984"/>
      <c r="AP121" s="401" t="s">
        <v>1107</v>
      </c>
      <c r="AQ121" s="401" t="s">
        <v>1107</v>
      </c>
      <c r="AR121" s="401" t="s">
        <v>1107</v>
      </c>
      <c r="AS121" s="401" t="s">
        <v>1107</v>
      </c>
      <c r="AT121" s="402"/>
      <c r="AU121" s="412" t="s">
        <v>1107</v>
      </c>
      <c r="AV121" s="401" t="s">
        <v>1107</v>
      </c>
      <c r="AW121" s="402" t="s">
        <v>1107</v>
      </c>
      <c r="AX121" s="406"/>
      <c r="AY121" s="401"/>
      <c r="AZ121" s="1032"/>
      <c r="BA121" s="1034"/>
      <c r="BB121" s="406"/>
      <c r="BC121" s="401"/>
      <c r="BD121" s="403"/>
      <c r="BE121" s="401" t="s">
        <v>1107</v>
      </c>
      <c r="BF121" s="401" t="s">
        <v>1107</v>
      </c>
      <c r="BG121" s="410" t="s">
        <v>1107</v>
      </c>
      <c r="BH121" s="407"/>
      <c r="BI121" s="403"/>
      <c r="BJ121" s="406" t="s">
        <v>1107</v>
      </c>
      <c r="BK121" s="401" t="s">
        <v>1107</v>
      </c>
      <c r="BL121" s="2032"/>
      <c r="BM121" s="2033"/>
      <c r="BN121" s="2033"/>
      <c r="BO121" s="2033"/>
      <c r="BP121" s="2033"/>
      <c r="BQ121" s="2034"/>
      <c r="BR121" s="406" t="s">
        <v>1107</v>
      </c>
      <c r="BS121" s="401" t="s">
        <v>1107</v>
      </c>
      <c r="BT121" s="401" t="s">
        <v>1107</v>
      </c>
      <c r="BU121" s="402" t="s">
        <v>1107</v>
      </c>
      <c r="BV121" s="412" t="s">
        <v>1107</v>
      </c>
      <c r="BW121" s="401" t="s">
        <v>1107</v>
      </c>
      <c r="BX121" s="401" t="s">
        <v>1107</v>
      </c>
      <c r="BY121" s="410" t="s">
        <v>1107</v>
      </c>
      <c r="BZ121" s="407" t="s">
        <v>1107</v>
      </c>
      <c r="CA121" s="401" t="s">
        <v>1107</v>
      </c>
      <c r="CB121" s="401" t="s">
        <v>1107</v>
      </c>
      <c r="CC121" s="408" t="s">
        <v>1107</v>
      </c>
      <c r="CD121" s="981"/>
      <c r="CE121" s="414"/>
      <c r="CF121" s="399"/>
      <c r="CG121" s="399"/>
      <c r="CH121" s="399"/>
      <c r="CI121" s="399"/>
      <c r="CJ121" s="409"/>
      <c r="CK121" s="400" t="s">
        <v>1107</v>
      </c>
      <c r="CL121" s="403"/>
      <c r="CM121" s="406" t="s">
        <v>1107</v>
      </c>
      <c r="CN121" s="402"/>
      <c r="CO121" s="412" t="s">
        <v>1107</v>
      </c>
      <c r="CP121" s="401" t="s">
        <v>1107</v>
      </c>
      <c r="CQ121" s="401" t="s">
        <v>1107</v>
      </c>
      <c r="CR121" s="411" t="s">
        <v>1107</v>
      </c>
      <c r="CS121" s="412" t="s">
        <v>1107</v>
      </c>
      <c r="CT121" s="401" t="s">
        <v>1107</v>
      </c>
      <c r="CU121" s="401" t="s">
        <v>1107</v>
      </c>
      <c r="CV121" s="411" t="s">
        <v>1107</v>
      </c>
      <c r="CW121" s="412" t="s">
        <v>1107</v>
      </c>
      <c r="CX121" s="401" t="s">
        <v>1107</v>
      </c>
      <c r="CY121" s="401" t="s">
        <v>1107</v>
      </c>
      <c r="CZ121" s="408" t="s">
        <v>1107</v>
      </c>
      <c r="DA121" s="406" t="s">
        <v>1107</v>
      </c>
      <c r="DB121" s="402"/>
      <c r="DC121" s="412" t="s">
        <v>1107</v>
      </c>
      <c r="DD121" s="401" t="s">
        <v>1107</v>
      </c>
      <c r="DE121" s="401" t="s">
        <v>1107</v>
      </c>
      <c r="DF121" s="411" t="s">
        <v>1107</v>
      </c>
      <c r="DG121" s="412" t="s">
        <v>1107</v>
      </c>
      <c r="DH121" s="401" t="s">
        <v>1107</v>
      </c>
      <c r="DI121" s="401" t="s">
        <v>1107</v>
      </c>
      <c r="DJ121" s="411" t="s">
        <v>1107</v>
      </c>
      <c r="DK121" s="412" t="s">
        <v>1107</v>
      </c>
      <c r="DL121" s="401" t="s">
        <v>1107</v>
      </c>
      <c r="DM121" s="401" t="s">
        <v>1107</v>
      </c>
      <c r="DN121" s="411" t="s">
        <v>1107</v>
      </c>
      <c r="DO121" s="412" t="s">
        <v>1107</v>
      </c>
      <c r="DP121" s="401" t="s">
        <v>1107</v>
      </c>
      <c r="DQ121" s="401" t="s">
        <v>1107</v>
      </c>
      <c r="DR121" s="408" t="s">
        <v>1107</v>
      </c>
      <c r="DS121" s="406" t="s">
        <v>1107</v>
      </c>
      <c r="DT121" s="402"/>
      <c r="DU121" s="412" t="s">
        <v>1107</v>
      </c>
      <c r="DV121" s="401" t="s">
        <v>1107</v>
      </c>
      <c r="DW121" s="401" t="s">
        <v>1107</v>
      </c>
      <c r="DX121" s="411" t="s">
        <v>1107</v>
      </c>
      <c r="DY121" s="412" t="s">
        <v>1107</v>
      </c>
      <c r="DZ121" s="401" t="s">
        <v>1107</v>
      </c>
      <c r="EA121" s="401" t="s">
        <v>1107</v>
      </c>
      <c r="EB121" s="411" t="s">
        <v>1107</v>
      </c>
      <c r="EC121" s="412" t="s">
        <v>1107</v>
      </c>
      <c r="ED121" s="401" t="s">
        <v>1107</v>
      </c>
      <c r="EE121" s="401" t="s">
        <v>1107</v>
      </c>
      <c r="EF121" s="411" t="s">
        <v>1107</v>
      </c>
      <c r="EG121" s="412" t="s">
        <v>1107</v>
      </c>
      <c r="EH121" s="401" t="s">
        <v>1107</v>
      </c>
      <c r="EI121" s="401" t="s">
        <v>1107</v>
      </c>
      <c r="EJ121" s="408" t="s">
        <v>1107</v>
      </c>
      <c r="EK121" s="400"/>
      <c r="EL121" s="401"/>
      <c r="EM121" s="401"/>
      <c r="EN121" s="401"/>
      <c r="EO121" s="401"/>
      <c r="EP121" s="401"/>
      <c r="EQ121" s="401"/>
      <c r="ER121" s="401"/>
      <c r="ES121" s="400"/>
      <c r="ET121" s="401"/>
      <c r="EU121" s="401"/>
      <c r="EV121" s="402"/>
      <c r="EW121" s="401"/>
      <c r="EX121" s="401"/>
      <c r="EY121" s="401"/>
      <c r="EZ121" s="401"/>
      <c r="FA121" s="400"/>
      <c r="FB121" s="400"/>
      <c r="FC121" s="401"/>
      <c r="FD121" s="401"/>
      <c r="FE121" s="403"/>
      <c r="FF121" s="254"/>
      <c r="FG121" s="404"/>
      <c r="FH121" s="404"/>
      <c r="FI121" s="404"/>
      <c r="FJ121" s="404"/>
      <c r="FK121" s="404"/>
      <c r="FL121" s="1057"/>
      <c r="FM121" s="669"/>
      <c r="FN121" s="1057"/>
      <c r="FO121" s="669"/>
      <c r="FP121" s="1057"/>
      <c r="FQ121" s="669"/>
      <c r="FR121" s="404"/>
      <c r="FS121" s="404"/>
      <c r="FT121" s="404"/>
      <c r="FU121" s="404"/>
      <c r="FV121" s="404"/>
    </row>
    <row r="122" spans="1:178" ht="15" customHeight="1">
      <c r="A122" s="405">
        <f t="shared" si="1"/>
        <v>95</v>
      </c>
      <c r="B122" s="2048"/>
      <c r="C122" s="2048"/>
      <c r="D122" s="2032"/>
      <c r="E122" s="2032"/>
      <c r="F122" s="2032"/>
      <c r="G122" s="2032"/>
      <c r="H122" s="2049"/>
      <c r="I122" s="2050"/>
      <c r="J122" s="2032"/>
      <c r="K122" s="406" t="s">
        <v>1107</v>
      </c>
      <c r="L122" s="2032"/>
      <c r="M122" s="2032"/>
      <c r="N122" s="2032"/>
      <c r="O122" s="400" t="s">
        <v>1107</v>
      </c>
      <c r="P122" s="412" t="s">
        <v>1107</v>
      </c>
      <c r="Q122" s="401" t="s">
        <v>1107</v>
      </c>
      <c r="R122" s="401" t="s">
        <v>1107</v>
      </c>
      <c r="S122" s="401" t="s">
        <v>1107</v>
      </c>
      <c r="T122" s="410" t="s">
        <v>1107</v>
      </c>
      <c r="U122" s="412" t="s">
        <v>1107</v>
      </c>
      <c r="V122" s="401" t="s">
        <v>1107</v>
      </c>
      <c r="W122" s="410" t="s">
        <v>1107</v>
      </c>
      <c r="X122" s="2050"/>
      <c r="Y122" s="2051"/>
      <c r="Z122" s="407" t="s">
        <v>1107</v>
      </c>
      <c r="AA122" s="401" t="s">
        <v>1107</v>
      </c>
      <c r="AB122" s="401" t="s">
        <v>1107</v>
      </c>
      <c r="AC122" s="401" t="s">
        <v>1107</v>
      </c>
      <c r="AD122" s="2032"/>
      <c r="AE122" s="2032"/>
      <c r="AF122" s="2032"/>
      <c r="AG122" s="407" t="s">
        <v>1107</v>
      </c>
      <c r="AH122" s="2045"/>
      <c r="AI122" s="2046"/>
      <c r="AJ122" s="2047"/>
      <c r="AK122" s="406" t="s">
        <v>1107</v>
      </c>
      <c r="AL122" s="403"/>
      <c r="AM122" s="406" t="s">
        <v>1107</v>
      </c>
      <c r="AN122" s="403"/>
      <c r="AO122" s="984"/>
      <c r="AP122" s="401" t="s">
        <v>1107</v>
      </c>
      <c r="AQ122" s="401" t="s">
        <v>1107</v>
      </c>
      <c r="AR122" s="401" t="s">
        <v>1107</v>
      </c>
      <c r="AS122" s="401" t="s">
        <v>1107</v>
      </c>
      <c r="AT122" s="402"/>
      <c r="AU122" s="412" t="s">
        <v>1107</v>
      </c>
      <c r="AV122" s="401" t="s">
        <v>1107</v>
      </c>
      <c r="AW122" s="402" t="s">
        <v>1107</v>
      </c>
      <c r="AX122" s="406"/>
      <c r="AY122" s="401"/>
      <c r="AZ122" s="1032"/>
      <c r="BA122" s="1034"/>
      <c r="BB122" s="406"/>
      <c r="BC122" s="401"/>
      <c r="BD122" s="403"/>
      <c r="BE122" s="401" t="s">
        <v>1107</v>
      </c>
      <c r="BF122" s="401" t="s">
        <v>1107</v>
      </c>
      <c r="BG122" s="410" t="s">
        <v>1107</v>
      </c>
      <c r="BH122" s="407"/>
      <c r="BI122" s="403"/>
      <c r="BJ122" s="406" t="s">
        <v>1107</v>
      </c>
      <c r="BK122" s="401" t="s">
        <v>1107</v>
      </c>
      <c r="BL122" s="2032"/>
      <c r="BM122" s="2033"/>
      <c r="BN122" s="2033"/>
      <c r="BO122" s="2033"/>
      <c r="BP122" s="2033"/>
      <c r="BQ122" s="2034"/>
      <c r="BR122" s="406" t="s">
        <v>1107</v>
      </c>
      <c r="BS122" s="401" t="s">
        <v>1107</v>
      </c>
      <c r="BT122" s="401" t="s">
        <v>1107</v>
      </c>
      <c r="BU122" s="402" t="s">
        <v>1107</v>
      </c>
      <c r="BV122" s="412" t="s">
        <v>1107</v>
      </c>
      <c r="BW122" s="401" t="s">
        <v>1107</v>
      </c>
      <c r="BX122" s="401" t="s">
        <v>1107</v>
      </c>
      <c r="BY122" s="410" t="s">
        <v>1107</v>
      </c>
      <c r="BZ122" s="407" t="s">
        <v>1107</v>
      </c>
      <c r="CA122" s="401" t="s">
        <v>1107</v>
      </c>
      <c r="CB122" s="401" t="s">
        <v>1107</v>
      </c>
      <c r="CC122" s="408" t="s">
        <v>1107</v>
      </c>
      <c r="CD122" s="981"/>
      <c r="CE122" s="414"/>
      <c r="CF122" s="399"/>
      <c r="CG122" s="399"/>
      <c r="CH122" s="399"/>
      <c r="CI122" s="399"/>
      <c r="CJ122" s="409"/>
      <c r="CK122" s="400" t="s">
        <v>1107</v>
      </c>
      <c r="CL122" s="403"/>
      <c r="CM122" s="406" t="s">
        <v>1107</v>
      </c>
      <c r="CN122" s="402"/>
      <c r="CO122" s="412" t="s">
        <v>1107</v>
      </c>
      <c r="CP122" s="401" t="s">
        <v>1107</v>
      </c>
      <c r="CQ122" s="401" t="s">
        <v>1107</v>
      </c>
      <c r="CR122" s="411" t="s">
        <v>1107</v>
      </c>
      <c r="CS122" s="412" t="s">
        <v>1107</v>
      </c>
      <c r="CT122" s="401" t="s">
        <v>1107</v>
      </c>
      <c r="CU122" s="401" t="s">
        <v>1107</v>
      </c>
      <c r="CV122" s="411" t="s">
        <v>1107</v>
      </c>
      <c r="CW122" s="412" t="s">
        <v>1107</v>
      </c>
      <c r="CX122" s="401" t="s">
        <v>1107</v>
      </c>
      <c r="CY122" s="401" t="s">
        <v>1107</v>
      </c>
      <c r="CZ122" s="408" t="s">
        <v>1107</v>
      </c>
      <c r="DA122" s="406" t="s">
        <v>1107</v>
      </c>
      <c r="DB122" s="402"/>
      <c r="DC122" s="412" t="s">
        <v>1107</v>
      </c>
      <c r="DD122" s="401" t="s">
        <v>1107</v>
      </c>
      <c r="DE122" s="401" t="s">
        <v>1107</v>
      </c>
      <c r="DF122" s="411" t="s">
        <v>1107</v>
      </c>
      <c r="DG122" s="412" t="s">
        <v>1107</v>
      </c>
      <c r="DH122" s="401" t="s">
        <v>1107</v>
      </c>
      <c r="DI122" s="401" t="s">
        <v>1107</v>
      </c>
      <c r="DJ122" s="411" t="s">
        <v>1107</v>
      </c>
      <c r="DK122" s="412" t="s">
        <v>1107</v>
      </c>
      <c r="DL122" s="401" t="s">
        <v>1107</v>
      </c>
      <c r="DM122" s="401" t="s">
        <v>1107</v>
      </c>
      <c r="DN122" s="411" t="s">
        <v>1107</v>
      </c>
      <c r="DO122" s="412" t="s">
        <v>1107</v>
      </c>
      <c r="DP122" s="401" t="s">
        <v>1107</v>
      </c>
      <c r="DQ122" s="401" t="s">
        <v>1107</v>
      </c>
      <c r="DR122" s="408" t="s">
        <v>1107</v>
      </c>
      <c r="DS122" s="406" t="s">
        <v>1107</v>
      </c>
      <c r="DT122" s="402"/>
      <c r="DU122" s="412" t="s">
        <v>1107</v>
      </c>
      <c r="DV122" s="401" t="s">
        <v>1107</v>
      </c>
      <c r="DW122" s="401" t="s">
        <v>1107</v>
      </c>
      <c r="DX122" s="411" t="s">
        <v>1107</v>
      </c>
      <c r="DY122" s="412" t="s">
        <v>1107</v>
      </c>
      <c r="DZ122" s="401" t="s">
        <v>1107</v>
      </c>
      <c r="EA122" s="401" t="s">
        <v>1107</v>
      </c>
      <c r="EB122" s="411" t="s">
        <v>1107</v>
      </c>
      <c r="EC122" s="412" t="s">
        <v>1107</v>
      </c>
      <c r="ED122" s="401" t="s">
        <v>1107</v>
      </c>
      <c r="EE122" s="401" t="s">
        <v>1107</v>
      </c>
      <c r="EF122" s="411" t="s">
        <v>1107</v>
      </c>
      <c r="EG122" s="412" t="s">
        <v>1107</v>
      </c>
      <c r="EH122" s="401" t="s">
        <v>1107</v>
      </c>
      <c r="EI122" s="401" t="s">
        <v>1107</v>
      </c>
      <c r="EJ122" s="408" t="s">
        <v>1107</v>
      </c>
      <c r="EK122" s="400"/>
      <c r="EL122" s="401"/>
      <c r="EM122" s="401"/>
      <c r="EN122" s="401"/>
      <c r="EO122" s="401"/>
      <c r="EP122" s="401"/>
      <c r="EQ122" s="401"/>
      <c r="ER122" s="401"/>
      <c r="ES122" s="400"/>
      <c r="ET122" s="401"/>
      <c r="EU122" s="401"/>
      <c r="EV122" s="402"/>
      <c r="EW122" s="401"/>
      <c r="EX122" s="401"/>
      <c r="EY122" s="401"/>
      <c r="EZ122" s="401"/>
      <c r="FA122" s="400"/>
      <c r="FB122" s="400"/>
      <c r="FC122" s="401"/>
      <c r="FD122" s="401"/>
      <c r="FE122" s="403"/>
      <c r="FF122" s="254"/>
      <c r="FG122" s="404"/>
      <c r="FH122" s="404"/>
      <c r="FI122" s="404"/>
      <c r="FJ122" s="404"/>
      <c r="FK122" s="404"/>
      <c r="FL122" s="1057"/>
      <c r="FM122" s="669"/>
      <c r="FN122" s="1057"/>
      <c r="FO122" s="669"/>
      <c r="FP122" s="1057"/>
      <c r="FQ122" s="669"/>
      <c r="FR122" s="404"/>
      <c r="FS122" s="404"/>
      <c r="FT122" s="404"/>
      <c r="FU122" s="404"/>
      <c r="FV122" s="404"/>
    </row>
    <row r="123" spans="1:178" ht="15" customHeight="1">
      <c r="A123" s="405">
        <f t="shared" si="1"/>
        <v>96</v>
      </c>
      <c r="B123" s="2048"/>
      <c r="C123" s="2048"/>
      <c r="D123" s="2032"/>
      <c r="E123" s="2032"/>
      <c r="F123" s="2032"/>
      <c r="G123" s="2032"/>
      <c r="H123" s="2049"/>
      <c r="I123" s="2050"/>
      <c r="J123" s="2032"/>
      <c r="K123" s="406" t="s">
        <v>1107</v>
      </c>
      <c r="L123" s="2032"/>
      <c r="M123" s="2032"/>
      <c r="N123" s="2032"/>
      <c r="O123" s="400" t="s">
        <v>1107</v>
      </c>
      <c r="P123" s="412" t="s">
        <v>1107</v>
      </c>
      <c r="Q123" s="401" t="s">
        <v>1107</v>
      </c>
      <c r="R123" s="401" t="s">
        <v>1107</v>
      </c>
      <c r="S123" s="401" t="s">
        <v>1107</v>
      </c>
      <c r="T123" s="410" t="s">
        <v>1107</v>
      </c>
      <c r="U123" s="412" t="s">
        <v>1107</v>
      </c>
      <c r="V123" s="401" t="s">
        <v>1107</v>
      </c>
      <c r="W123" s="410" t="s">
        <v>1107</v>
      </c>
      <c r="X123" s="2050"/>
      <c r="Y123" s="2051"/>
      <c r="Z123" s="407" t="s">
        <v>1107</v>
      </c>
      <c r="AA123" s="401" t="s">
        <v>1107</v>
      </c>
      <c r="AB123" s="401" t="s">
        <v>1107</v>
      </c>
      <c r="AC123" s="401" t="s">
        <v>1107</v>
      </c>
      <c r="AD123" s="2032"/>
      <c r="AE123" s="2032"/>
      <c r="AF123" s="2032"/>
      <c r="AG123" s="407" t="s">
        <v>1107</v>
      </c>
      <c r="AH123" s="2045"/>
      <c r="AI123" s="2046"/>
      <c r="AJ123" s="2047"/>
      <c r="AK123" s="406" t="s">
        <v>1107</v>
      </c>
      <c r="AL123" s="403"/>
      <c r="AM123" s="406" t="s">
        <v>1107</v>
      </c>
      <c r="AN123" s="403"/>
      <c r="AO123" s="984"/>
      <c r="AP123" s="401" t="s">
        <v>1107</v>
      </c>
      <c r="AQ123" s="401" t="s">
        <v>1107</v>
      </c>
      <c r="AR123" s="401" t="s">
        <v>1107</v>
      </c>
      <c r="AS123" s="401" t="s">
        <v>1107</v>
      </c>
      <c r="AT123" s="402"/>
      <c r="AU123" s="412" t="s">
        <v>1107</v>
      </c>
      <c r="AV123" s="401" t="s">
        <v>1107</v>
      </c>
      <c r="AW123" s="402" t="s">
        <v>1107</v>
      </c>
      <c r="AX123" s="406"/>
      <c r="AY123" s="401"/>
      <c r="AZ123" s="1032"/>
      <c r="BA123" s="1034"/>
      <c r="BB123" s="406"/>
      <c r="BC123" s="401"/>
      <c r="BD123" s="403"/>
      <c r="BE123" s="401" t="s">
        <v>1107</v>
      </c>
      <c r="BF123" s="401" t="s">
        <v>1107</v>
      </c>
      <c r="BG123" s="410" t="s">
        <v>1107</v>
      </c>
      <c r="BH123" s="407"/>
      <c r="BI123" s="403"/>
      <c r="BJ123" s="406" t="s">
        <v>1107</v>
      </c>
      <c r="BK123" s="401" t="s">
        <v>1107</v>
      </c>
      <c r="BL123" s="2032"/>
      <c r="BM123" s="2033"/>
      <c r="BN123" s="2033"/>
      <c r="BO123" s="2033"/>
      <c r="BP123" s="2033"/>
      <c r="BQ123" s="2034"/>
      <c r="BR123" s="406" t="s">
        <v>1107</v>
      </c>
      <c r="BS123" s="401" t="s">
        <v>1107</v>
      </c>
      <c r="BT123" s="401" t="s">
        <v>1107</v>
      </c>
      <c r="BU123" s="402" t="s">
        <v>1107</v>
      </c>
      <c r="BV123" s="412" t="s">
        <v>1107</v>
      </c>
      <c r="BW123" s="401" t="s">
        <v>1107</v>
      </c>
      <c r="BX123" s="401" t="s">
        <v>1107</v>
      </c>
      <c r="BY123" s="410" t="s">
        <v>1107</v>
      </c>
      <c r="BZ123" s="407" t="s">
        <v>1107</v>
      </c>
      <c r="CA123" s="401" t="s">
        <v>1107</v>
      </c>
      <c r="CB123" s="401" t="s">
        <v>1107</v>
      </c>
      <c r="CC123" s="408" t="s">
        <v>1107</v>
      </c>
      <c r="CD123" s="981"/>
      <c r="CE123" s="414"/>
      <c r="CF123" s="399"/>
      <c r="CG123" s="399"/>
      <c r="CH123" s="399"/>
      <c r="CI123" s="399"/>
      <c r="CJ123" s="409"/>
      <c r="CK123" s="400" t="s">
        <v>1107</v>
      </c>
      <c r="CL123" s="403"/>
      <c r="CM123" s="406" t="s">
        <v>1107</v>
      </c>
      <c r="CN123" s="402"/>
      <c r="CO123" s="412" t="s">
        <v>1107</v>
      </c>
      <c r="CP123" s="401" t="s">
        <v>1107</v>
      </c>
      <c r="CQ123" s="401" t="s">
        <v>1107</v>
      </c>
      <c r="CR123" s="411" t="s">
        <v>1107</v>
      </c>
      <c r="CS123" s="412" t="s">
        <v>1107</v>
      </c>
      <c r="CT123" s="401" t="s">
        <v>1107</v>
      </c>
      <c r="CU123" s="401" t="s">
        <v>1107</v>
      </c>
      <c r="CV123" s="411" t="s">
        <v>1107</v>
      </c>
      <c r="CW123" s="412" t="s">
        <v>1107</v>
      </c>
      <c r="CX123" s="401" t="s">
        <v>1107</v>
      </c>
      <c r="CY123" s="401" t="s">
        <v>1107</v>
      </c>
      <c r="CZ123" s="408" t="s">
        <v>1107</v>
      </c>
      <c r="DA123" s="406" t="s">
        <v>1107</v>
      </c>
      <c r="DB123" s="402"/>
      <c r="DC123" s="412" t="s">
        <v>1107</v>
      </c>
      <c r="DD123" s="401" t="s">
        <v>1107</v>
      </c>
      <c r="DE123" s="401" t="s">
        <v>1107</v>
      </c>
      <c r="DF123" s="411" t="s">
        <v>1107</v>
      </c>
      <c r="DG123" s="412" t="s">
        <v>1107</v>
      </c>
      <c r="DH123" s="401" t="s">
        <v>1107</v>
      </c>
      <c r="DI123" s="401" t="s">
        <v>1107</v>
      </c>
      <c r="DJ123" s="411" t="s">
        <v>1107</v>
      </c>
      <c r="DK123" s="412" t="s">
        <v>1107</v>
      </c>
      <c r="DL123" s="401" t="s">
        <v>1107</v>
      </c>
      <c r="DM123" s="401" t="s">
        <v>1107</v>
      </c>
      <c r="DN123" s="411" t="s">
        <v>1107</v>
      </c>
      <c r="DO123" s="412" t="s">
        <v>1107</v>
      </c>
      <c r="DP123" s="401" t="s">
        <v>1107</v>
      </c>
      <c r="DQ123" s="401" t="s">
        <v>1107</v>
      </c>
      <c r="DR123" s="408" t="s">
        <v>1107</v>
      </c>
      <c r="DS123" s="406" t="s">
        <v>1107</v>
      </c>
      <c r="DT123" s="402"/>
      <c r="DU123" s="412" t="s">
        <v>1107</v>
      </c>
      <c r="DV123" s="401" t="s">
        <v>1107</v>
      </c>
      <c r="DW123" s="401" t="s">
        <v>1107</v>
      </c>
      <c r="DX123" s="411" t="s">
        <v>1107</v>
      </c>
      <c r="DY123" s="412" t="s">
        <v>1107</v>
      </c>
      <c r="DZ123" s="401" t="s">
        <v>1107</v>
      </c>
      <c r="EA123" s="401" t="s">
        <v>1107</v>
      </c>
      <c r="EB123" s="411" t="s">
        <v>1107</v>
      </c>
      <c r="EC123" s="412" t="s">
        <v>1107</v>
      </c>
      <c r="ED123" s="401" t="s">
        <v>1107</v>
      </c>
      <c r="EE123" s="401" t="s">
        <v>1107</v>
      </c>
      <c r="EF123" s="411" t="s">
        <v>1107</v>
      </c>
      <c r="EG123" s="412" t="s">
        <v>1107</v>
      </c>
      <c r="EH123" s="401" t="s">
        <v>1107</v>
      </c>
      <c r="EI123" s="401" t="s">
        <v>1107</v>
      </c>
      <c r="EJ123" s="408" t="s">
        <v>1107</v>
      </c>
      <c r="EK123" s="400"/>
      <c r="EL123" s="401"/>
      <c r="EM123" s="401"/>
      <c r="EN123" s="401"/>
      <c r="EO123" s="401"/>
      <c r="EP123" s="401"/>
      <c r="EQ123" s="401"/>
      <c r="ER123" s="401"/>
      <c r="ES123" s="400"/>
      <c r="ET123" s="401"/>
      <c r="EU123" s="401"/>
      <c r="EV123" s="402"/>
      <c r="EW123" s="401"/>
      <c r="EX123" s="401"/>
      <c r="EY123" s="401"/>
      <c r="EZ123" s="401"/>
      <c r="FA123" s="400"/>
      <c r="FB123" s="400"/>
      <c r="FC123" s="401"/>
      <c r="FD123" s="401"/>
      <c r="FE123" s="403"/>
      <c r="FF123" s="254"/>
      <c r="FG123" s="404"/>
      <c r="FH123" s="404"/>
      <c r="FI123" s="404"/>
      <c r="FJ123" s="404"/>
      <c r="FK123" s="404"/>
      <c r="FL123" s="1057"/>
      <c r="FM123" s="669"/>
      <c r="FN123" s="1057"/>
      <c r="FO123" s="669"/>
      <c r="FP123" s="1057"/>
      <c r="FQ123" s="669"/>
      <c r="FR123" s="404"/>
      <c r="FS123" s="404"/>
      <c r="FT123" s="404"/>
      <c r="FU123" s="404"/>
      <c r="FV123" s="404"/>
    </row>
    <row r="124" spans="1:178" ht="15" customHeight="1">
      <c r="A124" s="405">
        <f t="shared" si="1"/>
        <v>97</v>
      </c>
      <c r="B124" s="2048"/>
      <c r="C124" s="2048"/>
      <c r="D124" s="2032"/>
      <c r="E124" s="2032"/>
      <c r="F124" s="2032"/>
      <c r="G124" s="2032"/>
      <c r="H124" s="2049"/>
      <c r="I124" s="2050"/>
      <c r="J124" s="2032"/>
      <c r="K124" s="406" t="s">
        <v>1107</v>
      </c>
      <c r="L124" s="2032"/>
      <c r="M124" s="2032"/>
      <c r="N124" s="2032"/>
      <c r="O124" s="400" t="s">
        <v>1107</v>
      </c>
      <c r="P124" s="412" t="s">
        <v>1107</v>
      </c>
      <c r="Q124" s="401" t="s">
        <v>1107</v>
      </c>
      <c r="R124" s="401" t="s">
        <v>1107</v>
      </c>
      <c r="S124" s="401" t="s">
        <v>1107</v>
      </c>
      <c r="T124" s="410" t="s">
        <v>1107</v>
      </c>
      <c r="U124" s="412" t="s">
        <v>1107</v>
      </c>
      <c r="V124" s="401" t="s">
        <v>1107</v>
      </c>
      <c r="W124" s="410" t="s">
        <v>1107</v>
      </c>
      <c r="X124" s="2050"/>
      <c r="Y124" s="2051"/>
      <c r="Z124" s="407" t="s">
        <v>1107</v>
      </c>
      <c r="AA124" s="401" t="s">
        <v>1107</v>
      </c>
      <c r="AB124" s="401" t="s">
        <v>1107</v>
      </c>
      <c r="AC124" s="401" t="s">
        <v>1107</v>
      </c>
      <c r="AD124" s="2032"/>
      <c r="AE124" s="2032"/>
      <c r="AF124" s="2032"/>
      <c r="AG124" s="407" t="s">
        <v>1107</v>
      </c>
      <c r="AH124" s="2045"/>
      <c r="AI124" s="2046"/>
      <c r="AJ124" s="2047"/>
      <c r="AK124" s="406" t="s">
        <v>1107</v>
      </c>
      <c r="AL124" s="403"/>
      <c r="AM124" s="406" t="s">
        <v>1107</v>
      </c>
      <c r="AN124" s="403"/>
      <c r="AO124" s="984"/>
      <c r="AP124" s="401" t="s">
        <v>1107</v>
      </c>
      <c r="AQ124" s="401" t="s">
        <v>1107</v>
      </c>
      <c r="AR124" s="401" t="s">
        <v>1107</v>
      </c>
      <c r="AS124" s="401" t="s">
        <v>1107</v>
      </c>
      <c r="AT124" s="402"/>
      <c r="AU124" s="412" t="s">
        <v>1107</v>
      </c>
      <c r="AV124" s="401" t="s">
        <v>1107</v>
      </c>
      <c r="AW124" s="402" t="s">
        <v>1107</v>
      </c>
      <c r="AX124" s="406"/>
      <c r="AY124" s="401"/>
      <c r="AZ124" s="1032"/>
      <c r="BA124" s="1034"/>
      <c r="BB124" s="406"/>
      <c r="BC124" s="401"/>
      <c r="BD124" s="403"/>
      <c r="BE124" s="401" t="s">
        <v>1107</v>
      </c>
      <c r="BF124" s="401" t="s">
        <v>1107</v>
      </c>
      <c r="BG124" s="410" t="s">
        <v>1107</v>
      </c>
      <c r="BH124" s="407"/>
      <c r="BI124" s="403"/>
      <c r="BJ124" s="406" t="s">
        <v>1107</v>
      </c>
      <c r="BK124" s="401" t="s">
        <v>1107</v>
      </c>
      <c r="BL124" s="2032"/>
      <c r="BM124" s="2033"/>
      <c r="BN124" s="2033"/>
      <c r="BO124" s="2033"/>
      <c r="BP124" s="2033"/>
      <c r="BQ124" s="2034"/>
      <c r="BR124" s="406" t="s">
        <v>1107</v>
      </c>
      <c r="BS124" s="401" t="s">
        <v>1107</v>
      </c>
      <c r="BT124" s="401" t="s">
        <v>1107</v>
      </c>
      <c r="BU124" s="402" t="s">
        <v>1107</v>
      </c>
      <c r="BV124" s="412" t="s">
        <v>1107</v>
      </c>
      <c r="BW124" s="401" t="s">
        <v>1107</v>
      </c>
      <c r="BX124" s="401" t="s">
        <v>1107</v>
      </c>
      <c r="BY124" s="410" t="s">
        <v>1107</v>
      </c>
      <c r="BZ124" s="407" t="s">
        <v>1107</v>
      </c>
      <c r="CA124" s="401" t="s">
        <v>1107</v>
      </c>
      <c r="CB124" s="401" t="s">
        <v>1107</v>
      </c>
      <c r="CC124" s="408" t="s">
        <v>1107</v>
      </c>
      <c r="CD124" s="981"/>
      <c r="CE124" s="414"/>
      <c r="CF124" s="399"/>
      <c r="CG124" s="399"/>
      <c r="CH124" s="399"/>
      <c r="CI124" s="399"/>
      <c r="CJ124" s="409"/>
      <c r="CK124" s="400" t="s">
        <v>1107</v>
      </c>
      <c r="CL124" s="403"/>
      <c r="CM124" s="406" t="s">
        <v>1107</v>
      </c>
      <c r="CN124" s="402"/>
      <c r="CO124" s="412" t="s">
        <v>1107</v>
      </c>
      <c r="CP124" s="401" t="s">
        <v>1107</v>
      </c>
      <c r="CQ124" s="401" t="s">
        <v>1107</v>
      </c>
      <c r="CR124" s="411" t="s">
        <v>1107</v>
      </c>
      <c r="CS124" s="412" t="s">
        <v>1107</v>
      </c>
      <c r="CT124" s="401" t="s">
        <v>1107</v>
      </c>
      <c r="CU124" s="401" t="s">
        <v>1107</v>
      </c>
      <c r="CV124" s="411" t="s">
        <v>1107</v>
      </c>
      <c r="CW124" s="412" t="s">
        <v>1107</v>
      </c>
      <c r="CX124" s="401" t="s">
        <v>1107</v>
      </c>
      <c r="CY124" s="401" t="s">
        <v>1107</v>
      </c>
      <c r="CZ124" s="408" t="s">
        <v>1107</v>
      </c>
      <c r="DA124" s="406" t="s">
        <v>1107</v>
      </c>
      <c r="DB124" s="402"/>
      <c r="DC124" s="412" t="s">
        <v>1107</v>
      </c>
      <c r="DD124" s="401" t="s">
        <v>1107</v>
      </c>
      <c r="DE124" s="401" t="s">
        <v>1107</v>
      </c>
      <c r="DF124" s="411" t="s">
        <v>1107</v>
      </c>
      <c r="DG124" s="412" t="s">
        <v>1107</v>
      </c>
      <c r="DH124" s="401" t="s">
        <v>1107</v>
      </c>
      <c r="DI124" s="401" t="s">
        <v>1107</v>
      </c>
      <c r="DJ124" s="411" t="s">
        <v>1107</v>
      </c>
      <c r="DK124" s="412" t="s">
        <v>1107</v>
      </c>
      <c r="DL124" s="401" t="s">
        <v>1107</v>
      </c>
      <c r="DM124" s="401" t="s">
        <v>1107</v>
      </c>
      <c r="DN124" s="411" t="s">
        <v>1107</v>
      </c>
      <c r="DO124" s="412" t="s">
        <v>1107</v>
      </c>
      <c r="DP124" s="401" t="s">
        <v>1107</v>
      </c>
      <c r="DQ124" s="401" t="s">
        <v>1107</v>
      </c>
      <c r="DR124" s="408" t="s">
        <v>1107</v>
      </c>
      <c r="DS124" s="406" t="s">
        <v>1107</v>
      </c>
      <c r="DT124" s="402"/>
      <c r="DU124" s="412" t="s">
        <v>1107</v>
      </c>
      <c r="DV124" s="401" t="s">
        <v>1107</v>
      </c>
      <c r="DW124" s="401" t="s">
        <v>1107</v>
      </c>
      <c r="DX124" s="411" t="s">
        <v>1107</v>
      </c>
      <c r="DY124" s="412" t="s">
        <v>1107</v>
      </c>
      <c r="DZ124" s="401" t="s">
        <v>1107</v>
      </c>
      <c r="EA124" s="401" t="s">
        <v>1107</v>
      </c>
      <c r="EB124" s="411" t="s">
        <v>1107</v>
      </c>
      <c r="EC124" s="412" t="s">
        <v>1107</v>
      </c>
      <c r="ED124" s="401" t="s">
        <v>1107</v>
      </c>
      <c r="EE124" s="401" t="s">
        <v>1107</v>
      </c>
      <c r="EF124" s="411" t="s">
        <v>1107</v>
      </c>
      <c r="EG124" s="412" t="s">
        <v>1107</v>
      </c>
      <c r="EH124" s="401" t="s">
        <v>1107</v>
      </c>
      <c r="EI124" s="401" t="s">
        <v>1107</v>
      </c>
      <c r="EJ124" s="408" t="s">
        <v>1107</v>
      </c>
      <c r="EK124" s="400"/>
      <c r="EL124" s="401"/>
      <c r="EM124" s="401"/>
      <c r="EN124" s="401"/>
      <c r="EO124" s="401"/>
      <c r="EP124" s="401"/>
      <c r="EQ124" s="401"/>
      <c r="ER124" s="401"/>
      <c r="ES124" s="400"/>
      <c r="ET124" s="401"/>
      <c r="EU124" s="401"/>
      <c r="EV124" s="402"/>
      <c r="EW124" s="401"/>
      <c r="EX124" s="401"/>
      <c r="EY124" s="401"/>
      <c r="EZ124" s="401"/>
      <c r="FA124" s="400"/>
      <c r="FB124" s="400"/>
      <c r="FC124" s="401"/>
      <c r="FD124" s="401"/>
      <c r="FE124" s="403"/>
      <c r="FF124" s="254"/>
      <c r="FG124" s="404"/>
      <c r="FH124" s="404"/>
      <c r="FI124" s="404"/>
      <c r="FJ124" s="404"/>
      <c r="FK124" s="404"/>
      <c r="FL124" s="1057"/>
      <c r="FM124" s="669"/>
      <c r="FN124" s="1057"/>
      <c r="FO124" s="669"/>
      <c r="FP124" s="1057"/>
      <c r="FQ124" s="669"/>
      <c r="FR124" s="404"/>
      <c r="FS124" s="404"/>
      <c r="FT124" s="404"/>
      <c r="FU124" s="404"/>
      <c r="FV124" s="404"/>
    </row>
    <row r="125" spans="1:178" ht="15" customHeight="1">
      <c r="A125" s="405">
        <f t="shared" si="1"/>
        <v>98</v>
      </c>
      <c r="B125" s="2048"/>
      <c r="C125" s="2048"/>
      <c r="D125" s="2032"/>
      <c r="E125" s="2032"/>
      <c r="F125" s="2032"/>
      <c r="G125" s="2032"/>
      <c r="H125" s="2049"/>
      <c r="I125" s="2050"/>
      <c r="J125" s="2032"/>
      <c r="K125" s="406" t="s">
        <v>1107</v>
      </c>
      <c r="L125" s="2032"/>
      <c r="M125" s="2032"/>
      <c r="N125" s="2032"/>
      <c r="O125" s="400" t="s">
        <v>1107</v>
      </c>
      <c r="P125" s="412" t="s">
        <v>1107</v>
      </c>
      <c r="Q125" s="401" t="s">
        <v>1107</v>
      </c>
      <c r="R125" s="401" t="s">
        <v>1107</v>
      </c>
      <c r="S125" s="401" t="s">
        <v>1107</v>
      </c>
      <c r="T125" s="410" t="s">
        <v>1107</v>
      </c>
      <c r="U125" s="412" t="s">
        <v>1107</v>
      </c>
      <c r="V125" s="401" t="s">
        <v>1107</v>
      </c>
      <c r="W125" s="410" t="s">
        <v>1107</v>
      </c>
      <c r="X125" s="2050"/>
      <c r="Y125" s="2051"/>
      <c r="Z125" s="407" t="s">
        <v>1107</v>
      </c>
      <c r="AA125" s="401" t="s">
        <v>1107</v>
      </c>
      <c r="AB125" s="401" t="s">
        <v>1107</v>
      </c>
      <c r="AC125" s="401" t="s">
        <v>1107</v>
      </c>
      <c r="AD125" s="2032"/>
      <c r="AE125" s="2032"/>
      <c r="AF125" s="2032"/>
      <c r="AG125" s="407" t="s">
        <v>1107</v>
      </c>
      <c r="AH125" s="2045"/>
      <c r="AI125" s="2046"/>
      <c r="AJ125" s="2047"/>
      <c r="AK125" s="406" t="s">
        <v>1107</v>
      </c>
      <c r="AL125" s="403"/>
      <c r="AM125" s="406" t="s">
        <v>1107</v>
      </c>
      <c r="AN125" s="403"/>
      <c r="AO125" s="984"/>
      <c r="AP125" s="401" t="s">
        <v>1107</v>
      </c>
      <c r="AQ125" s="401" t="s">
        <v>1107</v>
      </c>
      <c r="AR125" s="401" t="s">
        <v>1107</v>
      </c>
      <c r="AS125" s="401" t="s">
        <v>1107</v>
      </c>
      <c r="AT125" s="402"/>
      <c r="AU125" s="412" t="s">
        <v>1107</v>
      </c>
      <c r="AV125" s="401" t="s">
        <v>1107</v>
      </c>
      <c r="AW125" s="402" t="s">
        <v>1107</v>
      </c>
      <c r="AX125" s="406"/>
      <c r="AY125" s="401"/>
      <c r="AZ125" s="1032"/>
      <c r="BA125" s="1034"/>
      <c r="BB125" s="406"/>
      <c r="BC125" s="401"/>
      <c r="BD125" s="403"/>
      <c r="BE125" s="401" t="s">
        <v>1107</v>
      </c>
      <c r="BF125" s="401" t="s">
        <v>1107</v>
      </c>
      <c r="BG125" s="410" t="s">
        <v>1107</v>
      </c>
      <c r="BH125" s="407"/>
      <c r="BI125" s="403"/>
      <c r="BJ125" s="406" t="s">
        <v>1107</v>
      </c>
      <c r="BK125" s="401" t="s">
        <v>1107</v>
      </c>
      <c r="BL125" s="2032"/>
      <c r="BM125" s="2033"/>
      <c r="BN125" s="2033"/>
      <c r="BO125" s="2033"/>
      <c r="BP125" s="2033"/>
      <c r="BQ125" s="2034"/>
      <c r="BR125" s="406" t="s">
        <v>1107</v>
      </c>
      <c r="BS125" s="401" t="s">
        <v>1107</v>
      </c>
      <c r="BT125" s="401" t="s">
        <v>1107</v>
      </c>
      <c r="BU125" s="402" t="s">
        <v>1107</v>
      </c>
      <c r="BV125" s="412" t="s">
        <v>1107</v>
      </c>
      <c r="BW125" s="401" t="s">
        <v>1107</v>
      </c>
      <c r="BX125" s="401" t="s">
        <v>1107</v>
      </c>
      <c r="BY125" s="410" t="s">
        <v>1107</v>
      </c>
      <c r="BZ125" s="407" t="s">
        <v>1107</v>
      </c>
      <c r="CA125" s="401" t="s">
        <v>1107</v>
      </c>
      <c r="CB125" s="401" t="s">
        <v>1107</v>
      </c>
      <c r="CC125" s="408" t="s">
        <v>1107</v>
      </c>
      <c r="CD125" s="981"/>
      <c r="CE125" s="414"/>
      <c r="CF125" s="399"/>
      <c r="CG125" s="399"/>
      <c r="CH125" s="399"/>
      <c r="CI125" s="399"/>
      <c r="CJ125" s="409"/>
      <c r="CK125" s="400" t="s">
        <v>1107</v>
      </c>
      <c r="CL125" s="403"/>
      <c r="CM125" s="406" t="s">
        <v>1107</v>
      </c>
      <c r="CN125" s="402"/>
      <c r="CO125" s="412" t="s">
        <v>1107</v>
      </c>
      <c r="CP125" s="401" t="s">
        <v>1107</v>
      </c>
      <c r="CQ125" s="401" t="s">
        <v>1107</v>
      </c>
      <c r="CR125" s="411" t="s">
        <v>1107</v>
      </c>
      <c r="CS125" s="412" t="s">
        <v>1107</v>
      </c>
      <c r="CT125" s="401" t="s">
        <v>1107</v>
      </c>
      <c r="CU125" s="401" t="s">
        <v>1107</v>
      </c>
      <c r="CV125" s="411" t="s">
        <v>1107</v>
      </c>
      <c r="CW125" s="412" t="s">
        <v>1107</v>
      </c>
      <c r="CX125" s="401" t="s">
        <v>1107</v>
      </c>
      <c r="CY125" s="401" t="s">
        <v>1107</v>
      </c>
      <c r="CZ125" s="408" t="s">
        <v>1107</v>
      </c>
      <c r="DA125" s="406" t="s">
        <v>1107</v>
      </c>
      <c r="DB125" s="402"/>
      <c r="DC125" s="412" t="s">
        <v>1107</v>
      </c>
      <c r="DD125" s="401" t="s">
        <v>1107</v>
      </c>
      <c r="DE125" s="401" t="s">
        <v>1107</v>
      </c>
      <c r="DF125" s="411" t="s">
        <v>1107</v>
      </c>
      <c r="DG125" s="412" t="s">
        <v>1107</v>
      </c>
      <c r="DH125" s="401" t="s">
        <v>1107</v>
      </c>
      <c r="DI125" s="401" t="s">
        <v>1107</v>
      </c>
      <c r="DJ125" s="411" t="s">
        <v>1107</v>
      </c>
      <c r="DK125" s="412" t="s">
        <v>1107</v>
      </c>
      <c r="DL125" s="401" t="s">
        <v>1107</v>
      </c>
      <c r="DM125" s="401" t="s">
        <v>1107</v>
      </c>
      <c r="DN125" s="411" t="s">
        <v>1107</v>
      </c>
      <c r="DO125" s="412" t="s">
        <v>1107</v>
      </c>
      <c r="DP125" s="401" t="s">
        <v>1107</v>
      </c>
      <c r="DQ125" s="401" t="s">
        <v>1107</v>
      </c>
      <c r="DR125" s="408" t="s">
        <v>1107</v>
      </c>
      <c r="DS125" s="406" t="s">
        <v>1107</v>
      </c>
      <c r="DT125" s="402"/>
      <c r="DU125" s="412" t="s">
        <v>1107</v>
      </c>
      <c r="DV125" s="401" t="s">
        <v>1107</v>
      </c>
      <c r="DW125" s="401" t="s">
        <v>1107</v>
      </c>
      <c r="DX125" s="411" t="s">
        <v>1107</v>
      </c>
      <c r="DY125" s="412" t="s">
        <v>1107</v>
      </c>
      <c r="DZ125" s="401" t="s">
        <v>1107</v>
      </c>
      <c r="EA125" s="401" t="s">
        <v>1107</v>
      </c>
      <c r="EB125" s="411" t="s">
        <v>1107</v>
      </c>
      <c r="EC125" s="412" t="s">
        <v>1107</v>
      </c>
      <c r="ED125" s="401" t="s">
        <v>1107</v>
      </c>
      <c r="EE125" s="401" t="s">
        <v>1107</v>
      </c>
      <c r="EF125" s="411" t="s">
        <v>1107</v>
      </c>
      <c r="EG125" s="412" t="s">
        <v>1107</v>
      </c>
      <c r="EH125" s="401" t="s">
        <v>1107</v>
      </c>
      <c r="EI125" s="401" t="s">
        <v>1107</v>
      </c>
      <c r="EJ125" s="408" t="s">
        <v>1107</v>
      </c>
      <c r="EK125" s="400"/>
      <c r="EL125" s="401"/>
      <c r="EM125" s="401"/>
      <c r="EN125" s="401"/>
      <c r="EO125" s="401"/>
      <c r="EP125" s="401"/>
      <c r="EQ125" s="401"/>
      <c r="ER125" s="401"/>
      <c r="ES125" s="400"/>
      <c r="ET125" s="401"/>
      <c r="EU125" s="401"/>
      <c r="EV125" s="402"/>
      <c r="EW125" s="401"/>
      <c r="EX125" s="401"/>
      <c r="EY125" s="401"/>
      <c r="EZ125" s="401"/>
      <c r="FA125" s="400"/>
      <c r="FB125" s="400"/>
      <c r="FC125" s="401"/>
      <c r="FD125" s="401"/>
      <c r="FE125" s="403"/>
      <c r="FF125" s="254"/>
      <c r="FG125" s="404"/>
      <c r="FH125" s="404"/>
      <c r="FI125" s="404"/>
      <c r="FJ125" s="404"/>
      <c r="FK125" s="404"/>
      <c r="FL125" s="1057"/>
      <c r="FM125" s="669"/>
      <c r="FN125" s="1057"/>
      <c r="FO125" s="669"/>
      <c r="FP125" s="1057"/>
      <c r="FQ125" s="669"/>
      <c r="FR125" s="404"/>
      <c r="FS125" s="404"/>
      <c r="FT125" s="404"/>
      <c r="FU125" s="404"/>
      <c r="FV125" s="404"/>
    </row>
    <row r="126" spans="1:178" ht="15" customHeight="1">
      <c r="A126" s="405">
        <f t="shared" si="1"/>
        <v>99</v>
      </c>
      <c r="B126" s="2048"/>
      <c r="C126" s="2048"/>
      <c r="D126" s="2032"/>
      <c r="E126" s="2032"/>
      <c r="F126" s="2032"/>
      <c r="G126" s="2032"/>
      <c r="H126" s="2049"/>
      <c r="I126" s="2050"/>
      <c r="J126" s="2032"/>
      <c r="K126" s="406" t="s">
        <v>1107</v>
      </c>
      <c r="L126" s="2032"/>
      <c r="M126" s="2032"/>
      <c r="N126" s="2032"/>
      <c r="O126" s="400" t="s">
        <v>1107</v>
      </c>
      <c r="P126" s="412" t="s">
        <v>1107</v>
      </c>
      <c r="Q126" s="401" t="s">
        <v>1107</v>
      </c>
      <c r="R126" s="401" t="s">
        <v>1107</v>
      </c>
      <c r="S126" s="401" t="s">
        <v>1107</v>
      </c>
      <c r="T126" s="410" t="s">
        <v>1107</v>
      </c>
      <c r="U126" s="412" t="s">
        <v>1107</v>
      </c>
      <c r="V126" s="401" t="s">
        <v>1107</v>
      </c>
      <c r="W126" s="410" t="s">
        <v>1107</v>
      </c>
      <c r="X126" s="2050"/>
      <c r="Y126" s="2051"/>
      <c r="Z126" s="407" t="s">
        <v>1107</v>
      </c>
      <c r="AA126" s="401" t="s">
        <v>1107</v>
      </c>
      <c r="AB126" s="401" t="s">
        <v>1107</v>
      </c>
      <c r="AC126" s="401" t="s">
        <v>1107</v>
      </c>
      <c r="AD126" s="2032"/>
      <c r="AE126" s="2032"/>
      <c r="AF126" s="2032"/>
      <c r="AG126" s="407" t="s">
        <v>1107</v>
      </c>
      <c r="AH126" s="2045"/>
      <c r="AI126" s="2046"/>
      <c r="AJ126" s="2047"/>
      <c r="AK126" s="406" t="s">
        <v>1107</v>
      </c>
      <c r="AL126" s="403"/>
      <c r="AM126" s="406" t="s">
        <v>1107</v>
      </c>
      <c r="AN126" s="403"/>
      <c r="AO126" s="984"/>
      <c r="AP126" s="401" t="s">
        <v>1107</v>
      </c>
      <c r="AQ126" s="401" t="s">
        <v>1107</v>
      </c>
      <c r="AR126" s="401" t="s">
        <v>1107</v>
      </c>
      <c r="AS126" s="401" t="s">
        <v>1107</v>
      </c>
      <c r="AT126" s="402"/>
      <c r="AU126" s="412" t="s">
        <v>1107</v>
      </c>
      <c r="AV126" s="401" t="s">
        <v>1107</v>
      </c>
      <c r="AW126" s="402" t="s">
        <v>1107</v>
      </c>
      <c r="AX126" s="406"/>
      <c r="AY126" s="401"/>
      <c r="AZ126" s="1032"/>
      <c r="BA126" s="1034"/>
      <c r="BB126" s="406"/>
      <c r="BC126" s="401"/>
      <c r="BD126" s="403"/>
      <c r="BE126" s="401" t="s">
        <v>1107</v>
      </c>
      <c r="BF126" s="401" t="s">
        <v>1107</v>
      </c>
      <c r="BG126" s="410" t="s">
        <v>1107</v>
      </c>
      <c r="BH126" s="407"/>
      <c r="BI126" s="403"/>
      <c r="BJ126" s="406" t="s">
        <v>1107</v>
      </c>
      <c r="BK126" s="401" t="s">
        <v>1107</v>
      </c>
      <c r="BL126" s="2032"/>
      <c r="BM126" s="2033"/>
      <c r="BN126" s="2033"/>
      <c r="BO126" s="2033"/>
      <c r="BP126" s="2033"/>
      <c r="BQ126" s="2034"/>
      <c r="BR126" s="406" t="s">
        <v>1107</v>
      </c>
      <c r="BS126" s="401" t="s">
        <v>1107</v>
      </c>
      <c r="BT126" s="401" t="s">
        <v>1107</v>
      </c>
      <c r="BU126" s="402" t="s">
        <v>1107</v>
      </c>
      <c r="BV126" s="412" t="s">
        <v>1107</v>
      </c>
      <c r="BW126" s="401" t="s">
        <v>1107</v>
      </c>
      <c r="BX126" s="401" t="s">
        <v>1107</v>
      </c>
      <c r="BY126" s="410" t="s">
        <v>1107</v>
      </c>
      <c r="BZ126" s="407" t="s">
        <v>1107</v>
      </c>
      <c r="CA126" s="401" t="s">
        <v>1107</v>
      </c>
      <c r="CB126" s="401" t="s">
        <v>1107</v>
      </c>
      <c r="CC126" s="408" t="s">
        <v>1107</v>
      </c>
      <c r="CD126" s="981"/>
      <c r="CE126" s="414"/>
      <c r="CF126" s="399"/>
      <c r="CG126" s="399"/>
      <c r="CH126" s="399"/>
      <c r="CI126" s="399"/>
      <c r="CJ126" s="409"/>
      <c r="CK126" s="400" t="s">
        <v>1107</v>
      </c>
      <c r="CL126" s="403"/>
      <c r="CM126" s="406" t="s">
        <v>1107</v>
      </c>
      <c r="CN126" s="402"/>
      <c r="CO126" s="412" t="s">
        <v>1107</v>
      </c>
      <c r="CP126" s="401" t="s">
        <v>1107</v>
      </c>
      <c r="CQ126" s="401" t="s">
        <v>1107</v>
      </c>
      <c r="CR126" s="411" t="s">
        <v>1107</v>
      </c>
      <c r="CS126" s="412" t="s">
        <v>1107</v>
      </c>
      <c r="CT126" s="401" t="s">
        <v>1107</v>
      </c>
      <c r="CU126" s="401" t="s">
        <v>1107</v>
      </c>
      <c r="CV126" s="411" t="s">
        <v>1107</v>
      </c>
      <c r="CW126" s="412" t="s">
        <v>1107</v>
      </c>
      <c r="CX126" s="401" t="s">
        <v>1107</v>
      </c>
      <c r="CY126" s="401" t="s">
        <v>1107</v>
      </c>
      <c r="CZ126" s="408" t="s">
        <v>1107</v>
      </c>
      <c r="DA126" s="406" t="s">
        <v>1107</v>
      </c>
      <c r="DB126" s="402"/>
      <c r="DC126" s="412" t="s">
        <v>1107</v>
      </c>
      <c r="DD126" s="401" t="s">
        <v>1107</v>
      </c>
      <c r="DE126" s="401" t="s">
        <v>1107</v>
      </c>
      <c r="DF126" s="411" t="s">
        <v>1107</v>
      </c>
      <c r="DG126" s="412" t="s">
        <v>1107</v>
      </c>
      <c r="DH126" s="401" t="s">
        <v>1107</v>
      </c>
      <c r="DI126" s="401" t="s">
        <v>1107</v>
      </c>
      <c r="DJ126" s="411" t="s">
        <v>1107</v>
      </c>
      <c r="DK126" s="412" t="s">
        <v>1107</v>
      </c>
      <c r="DL126" s="401" t="s">
        <v>1107</v>
      </c>
      <c r="DM126" s="401" t="s">
        <v>1107</v>
      </c>
      <c r="DN126" s="411" t="s">
        <v>1107</v>
      </c>
      <c r="DO126" s="412" t="s">
        <v>1107</v>
      </c>
      <c r="DP126" s="401" t="s">
        <v>1107</v>
      </c>
      <c r="DQ126" s="401" t="s">
        <v>1107</v>
      </c>
      <c r="DR126" s="408" t="s">
        <v>1107</v>
      </c>
      <c r="DS126" s="406" t="s">
        <v>1107</v>
      </c>
      <c r="DT126" s="402"/>
      <c r="DU126" s="412" t="s">
        <v>1107</v>
      </c>
      <c r="DV126" s="401" t="s">
        <v>1107</v>
      </c>
      <c r="DW126" s="401" t="s">
        <v>1107</v>
      </c>
      <c r="DX126" s="411" t="s">
        <v>1107</v>
      </c>
      <c r="DY126" s="412" t="s">
        <v>1107</v>
      </c>
      <c r="DZ126" s="401" t="s">
        <v>1107</v>
      </c>
      <c r="EA126" s="401" t="s">
        <v>1107</v>
      </c>
      <c r="EB126" s="411" t="s">
        <v>1107</v>
      </c>
      <c r="EC126" s="412" t="s">
        <v>1107</v>
      </c>
      <c r="ED126" s="401" t="s">
        <v>1107</v>
      </c>
      <c r="EE126" s="401" t="s">
        <v>1107</v>
      </c>
      <c r="EF126" s="411" t="s">
        <v>1107</v>
      </c>
      <c r="EG126" s="412" t="s">
        <v>1107</v>
      </c>
      <c r="EH126" s="401" t="s">
        <v>1107</v>
      </c>
      <c r="EI126" s="401" t="s">
        <v>1107</v>
      </c>
      <c r="EJ126" s="408" t="s">
        <v>1107</v>
      </c>
      <c r="EK126" s="400"/>
      <c r="EL126" s="401"/>
      <c r="EM126" s="401"/>
      <c r="EN126" s="401"/>
      <c r="EO126" s="401"/>
      <c r="EP126" s="401"/>
      <c r="EQ126" s="401"/>
      <c r="ER126" s="401"/>
      <c r="ES126" s="400"/>
      <c r="ET126" s="401"/>
      <c r="EU126" s="401"/>
      <c r="EV126" s="402"/>
      <c r="EW126" s="401"/>
      <c r="EX126" s="401"/>
      <c r="EY126" s="401"/>
      <c r="EZ126" s="401"/>
      <c r="FA126" s="400"/>
      <c r="FB126" s="400"/>
      <c r="FC126" s="401"/>
      <c r="FD126" s="401"/>
      <c r="FE126" s="403"/>
      <c r="FF126" s="254"/>
      <c r="FG126" s="404"/>
      <c r="FH126" s="404"/>
      <c r="FI126" s="404"/>
      <c r="FJ126" s="404"/>
      <c r="FK126" s="404"/>
      <c r="FL126" s="1057"/>
      <c r="FM126" s="669"/>
      <c r="FN126" s="1057"/>
      <c r="FO126" s="669"/>
      <c r="FP126" s="1057"/>
      <c r="FQ126" s="669"/>
      <c r="FR126" s="404"/>
      <c r="FS126" s="404"/>
      <c r="FT126" s="404"/>
      <c r="FU126" s="404"/>
      <c r="FV126" s="404"/>
    </row>
    <row r="127" spans="1:178" ht="15" customHeight="1">
      <c r="A127" s="415">
        <f t="shared" si="1"/>
        <v>100</v>
      </c>
      <c r="B127" s="2035"/>
      <c r="C127" s="2035"/>
      <c r="D127" s="2036"/>
      <c r="E127" s="2036"/>
      <c r="F127" s="2036"/>
      <c r="G127" s="2036"/>
      <c r="H127" s="2037"/>
      <c r="I127" s="2038"/>
      <c r="J127" s="2036"/>
      <c r="K127" s="417" t="s">
        <v>1107</v>
      </c>
      <c r="L127" s="2036"/>
      <c r="M127" s="2036"/>
      <c r="N127" s="2036"/>
      <c r="O127" s="418" t="s">
        <v>1107</v>
      </c>
      <c r="P127" s="429" t="s">
        <v>1107</v>
      </c>
      <c r="Q127" s="416" t="s">
        <v>1107</v>
      </c>
      <c r="R127" s="416" t="s">
        <v>1107</v>
      </c>
      <c r="S127" s="416" t="s">
        <v>1107</v>
      </c>
      <c r="T127" s="427" t="s">
        <v>1107</v>
      </c>
      <c r="U127" s="429" t="s">
        <v>1107</v>
      </c>
      <c r="V127" s="416" t="s">
        <v>1107</v>
      </c>
      <c r="W127" s="427" t="s">
        <v>1107</v>
      </c>
      <c r="X127" s="2038"/>
      <c r="Y127" s="2039"/>
      <c r="Z127" s="419" t="s">
        <v>1107</v>
      </c>
      <c r="AA127" s="416" t="s">
        <v>1107</v>
      </c>
      <c r="AB127" s="416" t="s">
        <v>1107</v>
      </c>
      <c r="AC127" s="416" t="s">
        <v>1107</v>
      </c>
      <c r="AD127" s="2036"/>
      <c r="AE127" s="2036"/>
      <c r="AF127" s="2036"/>
      <c r="AG127" s="419" t="s">
        <v>1107</v>
      </c>
      <c r="AH127" s="2040"/>
      <c r="AI127" s="2041"/>
      <c r="AJ127" s="2042"/>
      <c r="AK127" s="417" t="s">
        <v>1107</v>
      </c>
      <c r="AL127" s="421"/>
      <c r="AM127" s="417" t="s">
        <v>1107</v>
      </c>
      <c r="AN127" s="421"/>
      <c r="AO127" s="422"/>
      <c r="AP127" s="416" t="s">
        <v>1107</v>
      </c>
      <c r="AQ127" s="416" t="s">
        <v>1107</v>
      </c>
      <c r="AR127" s="416" t="s">
        <v>1107</v>
      </c>
      <c r="AS127" s="416" t="s">
        <v>1107</v>
      </c>
      <c r="AT127" s="420"/>
      <c r="AU127" s="429" t="s">
        <v>1107</v>
      </c>
      <c r="AV127" s="416" t="s">
        <v>1107</v>
      </c>
      <c r="AW127" s="420" t="s">
        <v>1107</v>
      </c>
      <c r="AX127" s="417"/>
      <c r="AY127" s="416"/>
      <c r="AZ127" s="1033"/>
      <c r="BA127" s="1035"/>
      <c r="BB127" s="417"/>
      <c r="BC127" s="416"/>
      <c r="BD127" s="421"/>
      <c r="BE127" s="416" t="s">
        <v>1107</v>
      </c>
      <c r="BF127" s="416" t="s">
        <v>1107</v>
      </c>
      <c r="BG127" s="427" t="s">
        <v>1107</v>
      </c>
      <c r="BH127" s="419"/>
      <c r="BI127" s="421"/>
      <c r="BJ127" s="417" t="s">
        <v>1107</v>
      </c>
      <c r="BK127" s="416" t="s">
        <v>1107</v>
      </c>
      <c r="BL127" s="2036"/>
      <c r="BM127" s="2043"/>
      <c r="BN127" s="2043"/>
      <c r="BO127" s="2043"/>
      <c r="BP127" s="2043"/>
      <c r="BQ127" s="2044"/>
      <c r="BR127" s="417" t="s">
        <v>1107</v>
      </c>
      <c r="BS127" s="416" t="s">
        <v>1107</v>
      </c>
      <c r="BT127" s="416" t="s">
        <v>1107</v>
      </c>
      <c r="BU127" s="420" t="s">
        <v>1107</v>
      </c>
      <c r="BV127" s="429" t="s">
        <v>1107</v>
      </c>
      <c r="BW127" s="416" t="s">
        <v>1107</v>
      </c>
      <c r="BX127" s="416" t="s">
        <v>1107</v>
      </c>
      <c r="BY127" s="427" t="s">
        <v>1107</v>
      </c>
      <c r="BZ127" s="419" t="s">
        <v>1107</v>
      </c>
      <c r="CA127" s="416" t="s">
        <v>1107</v>
      </c>
      <c r="CB127" s="416" t="s">
        <v>1107</v>
      </c>
      <c r="CC127" s="423" t="s">
        <v>1107</v>
      </c>
      <c r="CD127" s="983"/>
      <c r="CE127" s="424"/>
      <c r="CF127" s="425"/>
      <c r="CG127" s="425"/>
      <c r="CH127" s="425"/>
      <c r="CI127" s="425"/>
      <c r="CJ127" s="426"/>
      <c r="CK127" s="418" t="s">
        <v>1107</v>
      </c>
      <c r="CL127" s="421"/>
      <c r="CM127" s="417" t="s">
        <v>1107</v>
      </c>
      <c r="CN127" s="420"/>
      <c r="CO127" s="429" t="s">
        <v>1107</v>
      </c>
      <c r="CP127" s="416" t="s">
        <v>1107</v>
      </c>
      <c r="CQ127" s="416" t="s">
        <v>1107</v>
      </c>
      <c r="CR127" s="428" t="s">
        <v>1107</v>
      </c>
      <c r="CS127" s="429" t="s">
        <v>1107</v>
      </c>
      <c r="CT127" s="416" t="s">
        <v>1107</v>
      </c>
      <c r="CU127" s="416" t="s">
        <v>1107</v>
      </c>
      <c r="CV127" s="428" t="s">
        <v>1107</v>
      </c>
      <c r="CW127" s="429" t="s">
        <v>1107</v>
      </c>
      <c r="CX127" s="416" t="s">
        <v>1107</v>
      </c>
      <c r="CY127" s="416" t="s">
        <v>1107</v>
      </c>
      <c r="CZ127" s="423" t="s">
        <v>1107</v>
      </c>
      <c r="DA127" s="417" t="s">
        <v>1107</v>
      </c>
      <c r="DB127" s="420"/>
      <c r="DC127" s="429" t="s">
        <v>1107</v>
      </c>
      <c r="DD127" s="416" t="s">
        <v>1107</v>
      </c>
      <c r="DE127" s="416" t="s">
        <v>1107</v>
      </c>
      <c r="DF127" s="428" t="s">
        <v>1107</v>
      </c>
      <c r="DG127" s="429" t="s">
        <v>1107</v>
      </c>
      <c r="DH127" s="416" t="s">
        <v>1107</v>
      </c>
      <c r="DI127" s="416" t="s">
        <v>1107</v>
      </c>
      <c r="DJ127" s="428" t="s">
        <v>1107</v>
      </c>
      <c r="DK127" s="429" t="s">
        <v>1107</v>
      </c>
      <c r="DL127" s="416" t="s">
        <v>1107</v>
      </c>
      <c r="DM127" s="416" t="s">
        <v>1107</v>
      </c>
      <c r="DN127" s="428" t="s">
        <v>1107</v>
      </c>
      <c r="DO127" s="429" t="s">
        <v>1107</v>
      </c>
      <c r="DP127" s="416" t="s">
        <v>1107</v>
      </c>
      <c r="DQ127" s="416" t="s">
        <v>1107</v>
      </c>
      <c r="DR127" s="423" t="s">
        <v>1107</v>
      </c>
      <c r="DS127" s="417" t="s">
        <v>1107</v>
      </c>
      <c r="DT127" s="420"/>
      <c r="DU127" s="429" t="s">
        <v>1107</v>
      </c>
      <c r="DV127" s="416" t="s">
        <v>1107</v>
      </c>
      <c r="DW127" s="416" t="s">
        <v>1107</v>
      </c>
      <c r="DX127" s="428" t="s">
        <v>1107</v>
      </c>
      <c r="DY127" s="429" t="s">
        <v>1107</v>
      </c>
      <c r="DZ127" s="416" t="s">
        <v>1107</v>
      </c>
      <c r="EA127" s="416" t="s">
        <v>1107</v>
      </c>
      <c r="EB127" s="428" t="s">
        <v>1107</v>
      </c>
      <c r="EC127" s="429" t="s">
        <v>1107</v>
      </c>
      <c r="ED127" s="416" t="s">
        <v>1107</v>
      </c>
      <c r="EE127" s="416" t="s">
        <v>1107</v>
      </c>
      <c r="EF127" s="428" t="s">
        <v>1107</v>
      </c>
      <c r="EG127" s="429" t="s">
        <v>1107</v>
      </c>
      <c r="EH127" s="416" t="s">
        <v>1107</v>
      </c>
      <c r="EI127" s="416" t="s">
        <v>1107</v>
      </c>
      <c r="EJ127" s="423" t="s">
        <v>1107</v>
      </c>
      <c r="EK127" s="418"/>
      <c r="EL127" s="416"/>
      <c r="EM127" s="416"/>
      <c r="EN127" s="416"/>
      <c r="EO127" s="416"/>
      <c r="EP127" s="416"/>
      <c r="EQ127" s="416"/>
      <c r="ER127" s="416"/>
      <c r="ES127" s="418"/>
      <c r="ET127" s="416"/>
      <c r="EU127" s="416"/>
      <c r="EV127" s="420"/>
      <c r="EW127" s="416"/>
      <c r="EX127" s="416"/>
      <c r="EY127" s="416"/>
      <c r="EZ127" s="416"/>
      <c r="FA127" s="418"/>
      <c r="FB127" s="418"/>
      <c r="FC127" s="416"/>
      <c r="FD127" s="416"/>
      <c r="FE127" s="421"/>
      <c r="FF127" s="254"/>
      <c r="FG127" s="404"/>
      <c r="FH127" s="404"/>
      <c r="FI127" s="404"/>
      <c r="FJ127" s="404"/>
      <c r="FK127" s="404"/>
      <c r="FL127" s="1057"/>
      <c r="FM127" s="669"/>
      <c r="FN127" s="1057"/>
      <c r="FO127" s="669"/>
      <c r="FP127" s="1057"/>
      <c r="FQ127" s="669"/>
      <c r="FR127" s="404"/>
      <c r="FS127" s="404"/>
      <c r="FT127" s="404"/>
      <c r="FU127" s="404"/>
      <c r="FV127" s="404"/>
    </row>
  </sheetData>
  <mergeCells count="1207">
    <mergeCell ref="DD17:DG17"/>
    <mergeCell ref="DH17:DK17"/>
    <mergeCell ref="DL17:DO17"/>
    <mergeCell ref="DP17:DS17"/>
    <mergeCell ref="DT17:DW17"/>
    <mergeCell ref="DX17:EA17"/>
    <mergeCell ref="CG1:DA3"/>
    <mergeCell ref="CG4:DA4"/>
    <mergeCell ref="CG5:DA5"/>
    <mergeCell ref="CG14:EA14"/>
    <mergeCell ref="CG15:CI15"/>
    <mergeCell ref="CJ15:CM15"/>
    <mergeCell ref="CN15:CQ15"/>
    <mergeCell ref="CR15:CU15"/>
    <mergeCell ref="CV15:CY15"/>
    <mergeCell ref="CZ15:DC15"/>
    <mergeCell ref="DD15:DG15"/>
    <mergeCell ref="DH15:DK15"/>
    <mergeCell ref="DL15:DO15"/>
    <mergeCell ref="DP15:DS15"/>
    <mergeCell ref="DT15:DW15"/>
    <mergeCell ref="DX15:EA15"/>
    <mergeCell ref="CG16:CI16"/>
    <mergeCell ref="CJ16:CM16"/>
    <mergeCell ref="CN16:CQ16"/>
    <mergeCell ref="CR16:CU16"/>
    <mergeCell ref="CV16:CY16"/>
    <mergeCell ref="CZ16:DC16"/>
    <mergeCell ref="DD16:DG16"/>
    <mergeCell ref="DH16:DK16"/>
    <mergeCell ref="DT16:DW16"/>
    <mergeCell ref="DX16:EA16"/>
    <mergeCell ref="G8:AI8"/>
    <mergeCell ref="G9:AI9"/>
    <mergeCell ref="O7:V7"/>
    <mergeCell ref="G13:Q13"/>
    <mergeCell ref="X13:AI13"/>
    <mergeCell ref="AL1:AM17"/>
    <mergeCell ref="BD2:BF2"/>
    <mergeCell ref="BG2:BI2"/>
    <mergeCell ref="BD3:BF3"/>
    <mergeCell ref="BG3:BI3"/>
    <mergeCell ref="BD6:BF6"/>
    <mergeCell ref="BG6:BI6"/>
    <mergeCell ref="BD9:BF9"/>
    <mergeCell ref="BJ3:BK3"/>
    <mergeCell ref="BY3:CD3"/>
    <mergeCell ref="BJ4:BK4"/>
    <mergeCell ref="BY4:CD4"/>
    <mergeCell ref="BD5:BF5"/>
    <mergeCell ref="BG5:BI5"/>
    <mergeCell ref="BJ6:BK6"/>
    <mergeCell ref="BY6:CD6"/>
    <mergeCell ref="BJ7:BK7"/>
    <mergeCell ref="BY7:CD7"/>
    <mergeCell ref="BD8:BF8"/>
    <mergeCell ref="BG8:BI8"/>
    <mergeCell ref="BJ8:BK8"/>
    <mergeCell ref="BG9:BI9"/>
    <mergeCell ref="BJ9:BK9"/>
    <mergeCell ref="AG6:AH6"/>
    <mergeCell ref="Z7:AI7"/>
    <mergeCell ref="G10:AA10"/>
    <mergeCell ref="AB10:AI10"/>
    <mergeCell ref="CV17:CY17"/>
    <mergeCell ref="CZ17:DC17"/>
    <mergeCell ref="BW9:CD9"/>
    <mergeCell ref="BW10:CD10"/>
    <mergeCell ref="BD11:BF11"/>
    <mergeCell ref="BG11:BI11"/>
    <mergeCell ref="A1:A13"/>
    <mergeCell ref="G6:I6"/>
    <mergeCell ref="FO11:FO12"/>
    <mergeCell ref="G5:I5"/>
    <mergeCell ref="DT1:EJ4"/>
    <mergeCell ref="G3:M3"/>
    <mergeCell ref="G4:M4"/>
    <mergeCell ref="Z6:AA6"/>
    <mergeCell ref="AE6:AF6"/>
    <mergeCell ref="G7:N7"/>
    <mergeCell ref="BC25:BC26"/>
    <mergeCell ref="AX20:BA20"/>
    <mergeCell ref="BB20:BD20"/>
    <mergeCell ref="AX21:BA21"/>
    <mergeCell ref="BB21:BD21"/>
    <mergeCell ref="BB22:BD22"/>
    <mergeCell ref="AX23:BA23"/>
    <mergeCell ref="BB23:BD23"/>
    <mergeCell ref="AC4:AI4"/>
    <mergeCell ref="J5:M5"/>
    <mergeCell ref="N5:Q5"/>
    <mergeCell ref="R5:U5"/>
    <mergeCell ref="J6:M6"/>
    <mergeCell ref="N6:Q6"/>
    <mergeCell ref="R6:U6"/>
    <mergeCell ref="AB6:AC6"/>
    <mergeCell ref="G11:AA11"/>
    <mergeCell ref="AB11:AI11"/>
    <mergeCell ref="AM20:AN20"/>
    <mergeCell ref="AO20:AW20"/>
    <mergeCell ref="BJ20:CC20"/>
    <mergeCell ref="CM20:EJ20"/>
    <mergeCell ref="EK20:ER20"/>
    <mergeCell ref="ES20:EZ20"/>
    <mergeCell ref="FB20:FE20"/>
    <mergeCell ref="DN10:EA10"/>
    <mergeCell ref="DI11:DX11"/>
    <mergeCell ref="H19:AL19"/>
    <mergeCell ref="AM19:AW19"/>
    <mergeCell ref="AX19:BD19"/>
    <mergeCell ref="BE19:CC19"/>
    <mergeCell ref="CJ19:CL19"/>
    <mergeCell ref="CM19:EJ19"/>
    <mergeCell ref="BJ12:BK12"/>
    <mergeCell ref="BY12:CD12"/>
    <mergeCell ref="BD13:BF13"/>
    <mergeCell ref="BG13:BI13"/>
    <mergeCell ref="BY13:CD13"/>
    <mergeCell ref="BD14:BF14"/>
    <mergeCell ref="BG14:BI14"/>
    <mergeCell ref="BJ14:BK14"/>
    <mergeCell ref="BY14:CD14"/>
    <mergeCell ref="BY15:CD15"/>
    <mergeCell ref="BY16:CD16"/>
    <mergeCell ref="DL16:DO16"/>
    <mergeCell ref="DP16:DS16"/>
    <mergeCell ref="CG17:CI17"/>
    <mergeCell ref="CJ17:CM17"/>
    <mergeCell ref="CN17:CQ17"/>
    <mergeCell ref="CR17:CU17"/>
    <mergeCell ref="G1:AI1"/>
    <mergeCell ref="G2:AI2"/>
    <mergeCell ref="R3:X3"/>
    <mergeCell ref="AC3:AI3"/>
    <mergeCell ref="R4:X4"/>
    <mergeCell ref="EO22:ER22"/>
    <mergeCell ref="ES22:EV22"/>
    <mergeCell ref="EW22:EZ22"/>
    <mergeCell ref="A23:G23"/>
    <mergeCell ref="H23:J23"/>
    <mergeCell ref="K23:N23"/>
    <mergeCell ref="O23:Y23"/>
    <mergeCell ref="Z23:AJ23"/>
    <mergeCell ref="AK23:AL23"/>
    <mergeCell ref="AM23:AN23"/>
    <mergeCell ref="DS21:EJ21"/>
    <mergeCell ref="EK21:ER21"/>
    <mergeCell ref="ES21:EZ21"/>
    <mergeCell ref="AM22:AN22"/>
    <mergeCell ref="BJ22:BQ22"/>
    <mergeCell ref="CD22:CI22"/>
    <mergeCell ref="CM22:CZ22"/>
    <mergeCell ref="DA22:DR22"/>
    <mergeCell ref="DS22:EJ22"/>
    <mergeCell ref="EK22:EN22"/>
    <mergeCell ref="AM21:AN21"/>
    <mergeCell ref="BE21:BI21"/>
    <mergeCell ref="BJ21:BQ21"/>
    <mergeCell ref="CK21:CL21"/>
    <mergeCell ref="CM21:CZ21"/>
    <mergeCell ref="DA21:DR21"/>
    <mergeCell ref="EK19:FE19"/>
    <mergeCell ref="DU24:DX24"/>
    <mergeCell ref="DY24:EB24"/>
    <mergeCell ref="EC24:EF24"/>
    <mergeCell ref="EG24:EJ24"/>
    <mergeCell ref="A25:A26"/>
    <mergeCell ref="B25:C26"/>
    <mergeCell ref="D25:E26"/>
    <mergeCell ref="F25:G26"/>
    <mergeCell ref="H25:J26"/>
    <mergeCell ref="K25:K26"/>
    <mergeCell ref="EK23:ER23"/>
    <mergeCell ref="ES23:EZ23"/>
    <mergeCell ref="FB23:FE23"/>
    <mergeCell ref="CO24:CR24"/>
    <mergeCell ref="CS24:CV24"/>
    <mergeCell ref="CW24:CZ24"/>
    <mergeCell ref="DC24:DF24"/>
    <mergeCell ref="DG24:DJ24"/>
    <mergeCell ref="DK24:DN24"/>
    <mergeCell ref="DO24:DR24"/>
    <mergeCell ref="BZ23:CC23"/>
    <mergeCell ref="CE23:CI23"/>
    <mergeCell ref="CK23:CL23"/>
    <mergeCell ref="CM23:CZ23"/>
    <mergeCell ref="DA23:DR23"/>
    <mergeCell ref="DS23:EJ23"/>
    <mergeCell ref="AO23:AT23"/>
    <mergeCell ref="BE23:BI23"/>
    <mergeCell ref="BJ23:BQ23"/>
    <mergeCell ref="BR23:BU23"/>
    <mergeCell ref="BV23:BY23"/>
    <mergeCell ref="AA25:AA26"/>
    <mergeCell ref="AB25:AB26"/>
    <mergeCell ref="AC25:AC26"/>
    <mergeCell ref="AD25:AF26"/>
    <mergeCell ref="AG25:AG26"/>
    <mergeCell ref="AK25:AK26"/>
    <mergeCell ref="T25:T26"/>
    <mergeCell ref="U25:U26"/>
    <mergeCell ref="V25:V26"/>
    <mergeCell ref="W25:W26"/>
    <mergeCell ref="X25:Y26"/>
    <mergeCell ref="Z25:Z26"/>
    <mergeCell ref="L25:N26"/>
    <mergeCell ref="O25:O26"/>
    <mergeCell ref="P25:P26"/>
    <mergeCell ref="Q25:Q26"/>
    <mergeCell ref="R25:R26"/>
    <mergeCell ref="S25:S26"/>
    <mergeCell ref="BG25:BG26"/>
    <mergeCell ref="BH25:BH26"/>
    <mergeCell ref="BI25:BI26"/>
    <mergeCell ref="BJ25:BJ26"/>
    <mergeCell ref="BK25:BK26"/>
    <mergeCell ref="BL25:BQ26"/>
    <mergeCell ref="AV25:AV26"/>
    <mergeCell ref="AW25:AW26"/>
    <mergeCell ref="AX25:AX26"/>
    <mergeCell ref="BD25:BD26"/>
    <mergeCell ref="BE25:BE26"/>
    <mergeCell ref="BF25:BF26"/>
    <mergeCell ref="AY25:AY26"/>
    <mergeCell ref="AZ25:AZ26"/>
    <mergeCell ref="BA25:BA26"/>
    <mergeCell ref="BB25:BB26"/>
    <mergeCell ref="AL25:AL26"/>
    <mergeCell ref="AM25:AM26"/>
    <mergeCell ref="AN25:AN26"/>
    <mergeCell ref="AO25:AO26"/>
    <mergeCell ref="AT25:AT26"/>
    <mergeCell ref="AU25:AU26"/>
    <mergeCell ref="CD25:CD26"/>
    <mergeCell ref="CE25:CE26"/>
    <mergeCell ref="CF25:CF26"/>
    <mergeCell ref="CG25:CG26"/>
    <mergeCell ref="CH25:CH26"/>
    <mergeCell ref="CI25:CI26"/>
    <mergeCell ref="BX25:BX26"/>
    <mergeCell ref="BY25:BY26"/>
    <mergeCell ref="BZ25:BZ26"/>
    <mergeCell ref="CA25:CA26"/>
    <mergeCell ref="CB25:CB26"/>
    <mergeCell ref="CC25:CC26"/>
    <mergeCell ref="BR25:BR26"/>
    <mergeCell ref="BS25:BS26"/>
    <mergeCell ref="BT25:BT26"/>
    <mergeCell ref="BU25:BU26"/>
    <mergeCell ref="BV25:BV26"/>
    <mergeCell ref="BW25:BW26"/>
    <mergeCell ref="DD25:DD26"/>
    <mergeCell ref="DE25:DE26"/>
    <mergeCell ref="DF25:DF26"/>
    <mergeCell ref="DG25:DG26"/>
    <mergeCell ref="CV25:CV26"/>
    <mergeCell ref="CW25:CW26"/>
    <mergeCell ref="CX25:CX26"/>
    <mergeCell ref="CY25:CY26"/>
    <mergeCell ref="CZ25:CZ26"/>
    <mergeCell ref="DA25:DA26"/>
    <mergeCell ref="CP25:CP26"/>
    <mergeCell ref="CQ25:CQ26"/>
    <mergeCell ref="CR25:CR26"/>
    <mergeCell ref="CS25:CS26"/>
    <mergeCell ref="CT25:CT26"/>
    <mergeCell ref="CU25:CU26"/>
    <mergeCell ref="CJ25:CJ26"/>
    <mergeCell ref="CK25:CK26"/>
    <mergeCell ref="CL25:CL26"/>
    <mergeCell ref="CM25:CM26"/>
    <mergeCell ref="CN25:CN26"/>
    <mergeCell ref="CO25:CO26"/>
    <mergeCell ref="EJ25:EJ26"/>
    <mergeCell ref="BL27:BQ27"/>
    <mergeCell ref="DZ25:DZ26"/>
    <mergeCell ref="EA25:EA26"/>
    <mergeCell ref="EB25:EB26"/>
    <mergeCell ref="EC25:EC26"/>
    <mergeCell ref="EF25:EF26"/>
    <mergeCell ref="EG25:EG26"/>
    <mergeCell ref="EH25:EH26"/>
    <mergeCell ref="EI25:EI26"/>
    <mergeCell ref="ED25:ED26"/>
    <mergeCell ref="EE25:EE26"/>
    <mergeCell ref="DT25:DT26"/>
    <mergeCell ref="DU25:DU26"/>
    <mergeCell ref="DV25:DV26"/>
    <mergeCell ref="DW25:DW26"/>
    <mergeCell ref="DX25:DX26"/>
    <mergeCell ref="DY25:DY26"/>
    <mergeCell ref="DN25:DN26"/>
    <mergeCell ref="DO25:DO26"/>
    <mergeCell ref="DP25:DP26"/>
    <mergeCell ref="DQ25:DQ26"/>
    <mergeCell ref="DR25:DR26"/>
    <mergeCell ref="DS25:DS26"/>
    <mergeCell ref="DH25:DH26"/>
    <mergeCell ref="DI25:DI26"/>
    <mergeCell ref="DJ25:DJ26"/>
    <mergeCell ref="DK25:DK26"/>
    <mergeCell ref="DL25:DL26"/>
    <mergeCell ref="DM25:DM26"/>
    <mergeCell ref="DB25:DB26"/>
    <mergeCell ref="DC25:DC26"/>
    <mergeCell ref="AH29:AJ29"/>
    <mergeCell ref="BL29:BQ29"/>
    <mergeCell ref="B30:C30"/>
    <mergeCell ref="D30:E30"/>
    <mergeCell ref="F30:G30"/>
    <mergeCell ref="H30:J30"/>
    <mergeCell ref="L30:N30"/>
    <mergeCell ref="X30:Y30"/>
    <mergeCell ref="AD30:AF30"/>
    <mergeCell ref="AH30:AJ30"/>
    <mergeCell ref="AD28:AF28"/>
    <mergeCell ref="AH28:AJ28"/>
    <mergeCell ref="BL28:BQ28"/>
    <mergeCell ref="B29:C29"/>
    <mergeCell ref="D29:E29"/>
    <mergeCell ref="F29:G29"/>
    <mergeCell ref="H29:J29"/>
    <mergeCell ref="L29:N29"/>
    <mergeCell ref="X29:Y29"/>
    <mergeCell ref="AD29:AF29"/>
    <mergeCell ref="B28:C28"/>
    <mergeCell ref="D28:E28"/>
    <mergeCell ref="F28:G28"/>
    <mergeCell ref="H28:J28"/>
    <mergeCell ref="L28:N28"/>
    <mergeCell ref="X28:Y28"/>
    <mergeCell ref="AD32:AF32"/>
    <mergeCell ref="AH32:AJ32"/>
    <mergeCell ref="BL32:BQ32"/>
    <mergeCell ref="B33:C33"/>
    <mergeCell ref="D33:E33"/>
    <mergeCell ref="F33:G33"/>
    <mergeCell ref="H33:J33"/>
    <mergeCell ref="L33:N33"/>
    <mergeCell ref="X33:Y33"/>
    <mergeCell ref="AD33:AF33"/>
    <mergeCell ref="B32:C32"/>
    <mergeCell ref="D32:E32"/>
    <mergeCell ref="F32:G32"/>
    <mergeCell ref="H32:J32"/>
    <mergeCell ref="L32:N32"/>
    <mergeCell ref="X32:Y32"/>
    <mergeCell ref="BL30:BQ30"/>
    <mergeCell ref="B31:C31"/>
    <mergeCell ref="D31:E31"/>
    <mergeCell ref="F31:G31"/>
    <mergeCell ref="H31:J31"/>
    <mergeCell ref="L31:N31"/>
    <mergeCell ref="X31:Y31"/>
    <mergeCell ref="AD31:AF31"/>
    <mergeCell ref="AH31:AJ31"/>
    <mergeCell ref="BL31:BQ31"/>
    <mergeCell ref="BL34:BQ34"/>
    <mergeCell ref="B35:C35"/>
    <mergeCell ref="D35:E35"/>
    <mergeCell ref="F35:G35"/>
    <mergeCell ref="H35:J35"/>
    <mergeCell ref="L35:N35"/>
    <mergeCell ref="X35:Y35"/>
    <mergeCell ref="AD35:AF35"/>
    <mergeCell ref="AH35:AJ35"/>
    <mergeCell ref="BL35:BQ35"/>
    <mergeCell ref="AH33:AJ33"/>
    <mergeCell ref="BL33:BQ33"/>
    <mergeCell ref="B34:C34"/>
    <mergeCell ref="D34:E34"/>
    <mergeCell ref="F34:G34"/>
    <mergeCell ref="H34:J34"/>
    <mergeCell ref="L34:N34"/>
    <mergeCell ref="X34:Y34"/>
    <mergeCell ref="AD34:AF34"/>
    <mergeCell ref="AH34:AJ34"/>
    <mergeCell ref="AH37:AJ37"/>
    <mergeCell ref="BL37:BQ37"/>
    <mergeCell ref="B38:C38"/>
    <mergeCell ref="D38:E38"/>
    <mergeCell ref="F38:G38"/>
    <mergeCell ref="H38:J38"/>
    <mergeCell ref="L38:N38"/>
    <mergeCell ref="X38:Y38"/>
    <mergeCell ref="AD38:AF38"/>
    <mergeCell ref="AH38:AJ38"/>
    <mergeCell ref="AD36:AF36"/>
    <mergeCell ref="AH36:AJ36"/>
    <mergeCell ref="BL36:BQ36"/>
    <mergeCell ref="B37:C37"/>
    <mergeCell ref="D37:E37"/>
    <mergeCell ref="F37:G37"/>
    <mergeCell ref="H37:J37"/>
    <mergeCell ref="L37:N37"/>
    <mergeCell ref="X37:Y37"/>
    <mergeCell ref="AD37:AF37"/>
    <mergeCell ref="B36:C36"/>
    <mergeCell ref="D36:E36"/>
    <mergeCell ref="F36:G36"/>
    <mergeCell ref="H36:J36"/>
    <mergeCell ref="L36:N36"/>
    <mergeCell ref="X36:Y36"/>
    <mergeCell ref="AD40:AF40"/>
    <mergeCell ref="AH40:AJ40"/>
    <mergeCell ref="BL40:BQ40"/>
    <mergeCell ref="B41:C41"/>
    <mergeCell ref="D41:E41"/>
    <mergeCell ref="F41:G41"/>
    <mergeCell ref="H41:J41"/>
    <mergeCell ref="L41:N41"/>
    <mergeCell ref="X41:Y41"/>
    <mergeCell ref="AD41:AF41"/>
    <mergeCell ref="B40:C40"/>
    <mergeCell ref="D40:E40"/>
    <mergeCell ref="F40:G40"/>
    <mergeCell ref="H40:J40"/>
    <mergeCell ref="L40:N40"/>
    <mergeCell ref="X40:Y40"/>
    <mergeCell ref="BL38:BQ38"/>
    <mergeCell ref="B39:C39"/>
    <mergeCell ref="D39:E39"/>
    <mergeCell ref="F39:G39"/>
    <mergeCell ref="H39:J39"/>
    <mergeCell ref="L39:N39"/>
    <mergeCell ref="X39:Y39"/>
    <mergeCell ref="AD39:AF39"/>
    <mergeCell ref="AH39:AJ39"/>
    <mergeCell ref="BL39:BQ39"/>
    <mergeCell ref="BL42:BQ42"/>
    <mergeCell ref="B43:C43"/>
    <mergeCell ref="D43:E43"/>
    <mergeCell ref="F43:G43"/>
    <mergeCell ref="H43:J43"/>
    <mergeCell ref="L43:N43"/>
    <mergeCell ref="X43:Y43"/>
    <mergeCell ref="AD43:AF43"/>
    <mergeCell ref="AH43:AJ43"/>
    <mergeCell ref="BL43:BQ43"/>
    <mergeCell ref="AH41:AJ41"/>
    <mergeCell ref="BL41:BQ41"/>
    <mergeCell ref="B42:C42"/>
    <mergeCell ref="D42:E42"/>
    <mergeCell ref="F42:G42"/>
    <mergeCell ref="H42:J42"/>
    <mergeCell ref="L42:N42"/>
    <mergeCell ref="X42:Y42"/>
    <mergeCell ref="AD42:AF42"/>
    <mergeCell ref="AH42:AJ42"/>
    <mergeCell ref="AH45:AJ45"/>
    <mergeCell ref="BL45:BQ45"/>
    <mergeCell ref="B46:C46"/>
    <mergeCell ref="D46:E46"/>
    <mergeCell ref="F46:G46"/>
    <mergeCell ref="H46:J46"/>
    <mergeCell ref="L46:N46"/>
    <mergeCell ref="X46:Y46"/>
    <mergeCell ref="AD46:AF46"/>
    <mergeCell ref="AH46:AJ46"/>
    <mergeCell ref="AD44:AF44"/>
    <mergeCell ref="AH44:AJ44"/>
    <mergeCell ref="BL44:BQ44"/>
    <mergeCell ref="B45:C45"/>
    <mergeCell ref="D45:E45"/>
    <mergeCell ref="F45:G45"/>
    <mergeCell ref="H45:J45"/>
    <mergeCell ref="L45:N45"/>
    <mergeCell ref="X45:Y45"/>
    <mergeCell ref="AD45:AF45"/>
    <mergeCell ref="B44:C44"/>
    <mergeCell ref="D44:E44"/>
    <mergeCell ref="F44:G44"/>
    <mergeCell ref="H44:J44"/>
    <mergeCell ref="L44:N44"/>
    <mergeCell ref="X44:Y44"/>
    <mergeCell ref="AD48:AF48"/>
    <mergeCell ref="AH48:AJ48"/>
    <mergeCell ref="BL48:BQ48"/>
    <mergeCell ref="B49:C49"/>
    <mergeCell ref="D49:E49"/>
    <mergeCell ref="F49:G49"/>
    <mergeCell ref="H49:J49"/>
    <mergeCell ref="L49:N49"/>
    <mergeCell ref="X49:Y49"/>
    <mergeCell ref="AD49:AF49"/>
    <mergeCell ref="B48:C48"/>
    <mergeCell ref="D48:E48"/>
    <mergeCell ref="F48:G48"/>
    <mergeCell ref="H48:J48"/>
    <mergeCell ref="L48:N48"/>
    <mergeCell ref="X48:Y48"/>
    <mergeCell ref="BL46:BQ46"/>
    <mergeCell ref="B47:C47"/>
    <mergeCell ref="D47:E47"/>
    <mergeCell ref="F47:G47"/>
    <mergeCell ref="H47:J47"/>
    <mergeCell ref="L47:N47"/>
    <mergeCell ref="X47:Y47"/>
    <mergeCell ref="AD47:AF47"/>
    <mergeCell ref="AH47:AJ47"/>
    <mergeCell ref="BL47:BQ47"/>
    <mergeCell ref="BL50:BQ50"/>
    <mergeCell ref="B51:C51"/>
    <mergeCell ref="D51:E51"/>
    <mergeCell ref="F51:G51"/>
    <mergeCell ref="H51:J51"/>
    <mergeCell ref="L51:N51"/>
    <mergeCell ref="X51:Y51"/>
    <mergeCell ref="AD51:AF51"/>
    <mergeCell ref="AH51:AJ51"/>
    <mergeCell ref="BL51:BQ51"/>
    <mergeCell ref="AH49:AJ49"/>
    <mergeCell ref="BL49:BQ49"/>
    <mergeCell ref="B50:C50"/>
    <mergeCell ref="D50:E50"/>
    <mergeCell ref="F50:G50"/>
    <mergeCell ref="H50:J50"/>
    <mergeCell ref="L50:N50"/>
    <mergeCell ref="X50:Y50"/>
    <mergeCell ref="AD50:AF50"/>
    <mergeCell ref="AH50:AJ50"/>
    <mergeCell ref="AH53:AJ53"/>
    <mergeCell ref="BL53:BQ53"/>
    <mergeCell ref="B54:C54"/>
    <mergeCell ref="D54:E54"/>
    <mergeCell ref="F54:G54"/>
    <mergeCell ref="H54:J54"/>
    <mergeCell ref="L54:N54"/>
    <mergeCell ref="X54:Y54"/>
    <mergeCell ref="AD54:AF54"/>
    <mergeCell ref="AH54:AJ54"/>
    <mergeCell ref="AD52:AF52"/>
    <mergeCell ref="AH52:AJ52"/>
    <mergeCell ref="BL52:BQ52"/>
    <mergeCell ref="B53:C53"/>
    <mergeCell ref="D53:E53"/>
    <mergeCell ref="F53:G53"/>
    <mergeCell ref="H53:J53"/>
    <mergeCell ref="L53:N53"/>
    <mergeCell ref="X53:Y53"/>
    <mergeCell ref="AD53:AF53"/>
    <mergeCell ref="B52:C52"/>
    <mergeCell ref="D52:E52"/>
    <mergeCell ref="F52:G52"/>
    <mergeCell ref="H52:J52"/>
    <mergeCell ref="L52:N52"/>
    <mergeCell ref="X52:Y52"/>
    <mergeCell ref="AD56:AF56"/>
    <mergeCell ref="AH56:AJ56"/>
    <mergeCell ref="BL56:BQ56"/>
    <mergeCell ref="B57:C57"/>
    <mergeCell ref="D57:E57"/>
    <mergeCell ref="F57:G57"/>
    <mergeCell ref="H57:J57"/>
    <mergeCell ref="L57:N57"/>
    <mergeCell ref="X57:Y57"/>
    <mergeCell ref="AD57:AF57"/>
    <mergeCell ref="B56:C56"/>
    <mergeCell ref="D56:E56"/>
    <mergeCell ref="F56:G56"/>
    <mergeCell ref="H56:J56"/>
    <mergeCell ref="L56:N56"/>
    <mergeCell ref="X56:Y56"/>
    <mergeCell ref="BL54:BQ54"/>
    <mergeCell ref="B55:C55"/>
    <mergeCell ref="D55:E55"/>
    <mergeCell ref="F55:G55"/>
    <mergeCell ref="H55:J55"/>
    <mergeCell ref="L55:N55"/>
    <mergeCell ref="X55:Y55"/>
    <mergeCell ref="AD55:AF55"/>
    <mergeCell ref="AH55:AJ55"/>
    <mergeCell ref="BL55:BQ55"/>
    <mergeCell ref="BL58:BQ58"/>
    <mergeCell ref="B59:C59"/>
    <mergeCell ref="D59:E59"/>
    <mergeCell ref="F59:G59"/>
    <mergeCell ref="H59:J59"/>
    <mergeCell ref="L59:N59"/>
    <mergeCell ref="X59:Y59"/>
    <mergeCell ref="AD59:AF59"/>
    <mergeCell ref="AH59:AJ59"/>
    <mergeCell ref="BL59:BQ59"/>
    <mergeCell ref="AH57:AJ57"/>
    <mergeCell ref="BL57:BQ57"/>
    <mergeCell ref="B58:C58"/>
    <mergeCell ref="D58:E58"/>
    <mergeCell ref="F58:G58"/>
    <mergeCell ref="H58:J58"/>
    <mergeCell ref="L58:N58"/>
    <mergeCell ref="X58:Y58"/>
    <mergeCell ref="AD58:AF58"/>
    <mergeCell ref="AH58:AJ58"/>
    <mergeCell ref="AH61:AJ61"/>
    <mergeCell ref="BL61:BQ61"/>
    <mergeCell ref="B62:C62"/>
    <mergeCell ref="D62:E62"/>
    <mergeCell ref="F62:G62"/>
    <mergeCell ref="H62:J62"/>
    <mergeCell ref="L62:N62"/>
    <mergeCell ref="X62:Y62"/>
    <mergeCell ref="AD62:AF62"/>
    <mergeCell ref="AH62:AJ62"/>
    <mergeCell ref="AD60:AF60"/>
    <mergeCell ref="AH60:AJ60"/>
    <mergeCell ref="BL60:BQ60"/>
    <mergeCell ref="B61:C61"/>
    <mergeCell ref="D61:E61"/>
    <mergeCell ref="F61:G61"/>
    <mergeCell ref="H61:J61"/>
    <mergeCell ref="L61:N61"/>
    <mergeCell ref="X61:Y61"/>
    <mergeCell ref="AD61:AF61"/>
    <mergeCell ref="B60:C60"/>
    <mergeCell ref="D60:E60"/>
    <mergeCell ref="F60:G60"/>
    <mergeCell ref="H60:J60"/>
    <mergeCell ref="L60:N60"/>
    <mergeCell ref="X60:Y60"/>
    <mergeCell ref="AD64:AF64"/>
    <mergeCell ref="AH64:AJ64"/>
    <mergeCell ref="BL64:BQ64"/>
    <mergeCell ref="B65:C65"/>
    <mergeCell ref="D65:E65"/>
    <mergeCell ref="F65:G65"/>
    <mergeCell ref="H65:J65"/>
    <mergeCell ref="L65:N65"/>
    <mergeCell ref="X65:Y65"/>
    <mergeCell ref="AD65:AF65"/>
    <mergeCell ref="B64:C64"/>
    <mergeCell ref="D64:E64"/>
    <mergeCell ref="F64:G64"/>
    <mergeCell ref="H64:J64"/>
    <mergeCell ref="L64:N64"/>
    <mergeCell ref="X64:Y64"/>
    <mergeCell ref="BL62:BQ62"/>
    <mergeCell ref="B63:C63"/>
    <mergeCell ref="D63:E63"/>
    <mergeCell ref="F63:G63"/>
    <mergeCell ref="H63:J63"/>
    <mergeCell ref="L63:N63"/>
    <mergeCell ref="X63:Y63"/>
    <mergeCell ref="AD63:AF63"/>
    <mergeCell ref="AH63:AJ63"/>
    <mergeCell ref="BL63:BQ63"/>
    <mergeCell ref="BL66:BQ66"/>
    <mergeCell ref="B67:C67"/>
    <mergeCell ref="D67:E67"/>
    <mergeCell ref="F67:G67"/>
    <mergeCell ref="H67:J67"/>
    <mergeCell ref="L67:N67"/>
    <mergeCell ref="X67:Y67"/>
    <mergeCell ref="AD67:AF67"/>
    <mergeCell ref="AH67:AJ67"/>
    <mergeCell ref="BL67:BQ67"/>
    <mergeCell ref="AH65:AJ65"/>
    <mergeCell ref="BL65:BQ65"/>
    <mergeCell ref="B66:C66"/>
    <mergeCell ref="D66:E66"/>
    <mergeCell ref="F66:G66"/>
    <mergeCell ref="H66:J66"/>
    <mergeCell ref="L66:N66"/>
    <mergeCell ref="X66:Y66"/>
    <mergeCell ref="AD66:AF66"/>
    <mergeCell ref="AH66:AJ66"/>
    <mergeCell ref="AH69:AJ69"/>
    <mergeCell ref="BL69:BQ69"/>
    <mergeCell ref="B70:C70"/>
    <mergeCell ref="D70:E70"/>
    <mergeCell ref="F70:G70"/>
    <mergeCell ref="H70:J70"/>
    <mergeCell ref="L70:N70"/>
    <mergeCell ref="X70:Y70"/>
    <mergeCell ref="AD70:AF70"/>
    <mergeCell ref="AH70:AJ70"/>
    <mergeCell ref="AD68:AF68"/>
    <mergeCell ref="AH68:AJ68"/>
    <mergeCell ref="BL68:BQ68"/>
    <mergeCell ref="B69:C69"/>
    <mergeCell ref="D69:E69"/>
    <mergeCell ref="F69:G69"/>
    <mergeCell ref="H69:J69"/>
    <mergeCell ref="L69:N69"/>
    <mergeCell ref="X69:Y69"/>
    <mergeCell ref="AD69:AF69"/>
    <mergeCell ref="B68:C68"/>
    <mergeCell ref="D68:E68"/>
    <mergeCell ref="F68:G68"/>
    <mergeCell ref="H68:J68"/>
    <mergeCell ref="L68:N68"/>
    <mergeCell ref="X68:Y68"/>
    <mergeCell ref="AD72:AF72"/>
    <mergeCell ref="AH72:AJ72"/>
    <mergeCell ref="BL72:BQ72"/>
    <mergeCell ref="B73:C73"/>
    <mergeCell ref="D73:E73"/>
    <mergeCell ref="F73:G73"/>
    <mergeCell ref="H73:J73"/>
    <mergeCell ref="L73:N73"/>
    <mergeCell ref="X73:Y73"/>
    <mergeCell ref="AD73:AF73"/>
    <mergeCell ref="B72:C72"/>
    <mergeCell ref="D72:E72"/>
    <mergeCell ref="F72:G72"/>
    <mergeCell ref="H72:J72"/>
    <mergeCell ref="L72:N72"/>
    <mergeCell ref="X72:Y72"/>
    <mergeCell ref="BL70:BQ70"/>
    <mergeCell ref="B71:C71"/>
    <mergeCell ref="D71:E71"/>
    <mergeCell ref="F71:G71"/>
    <mergeCell ref="H71:J71"/>
    <mergeCell ref="L71:N71"/>
    <mergeCell ref="X71:Y71"/>
    <mergeCell ref="AD71:AF71"/>
    <mergeCell ref="AH71:AJ71"/>
    <mergeCell ref="BL71:BQ71"/>
    <mergeCell ref="BL74:BQ74"/>
    <mergeCell ref="B75:C75"/>
    <mergeCell ref="D75:E75"/>
    <mergeCell ref="F75:G75"/>
    <mergeCell ref="H75:J75"/>
    <mergeCell ref="L75:N75"/>
    <mergeCell ref="X75:Y75"/>
    <mergeCell ref="AD75:AF75"/>
    <mergeCell ref="AH75:AJ75"/>
    <mergeCell ref="BL75:BQ75"/>
    <mergeCell ref="AH73:AJ73"/>
    <mergeCell ref="BL73:BQ73"/>
    <mergeCell ref="B74:C74"/>
    <mergeCell ref="D74:E74"/>
    <mergeCell ref="F74:G74"/>
    <mergeCell ref="H74:J74"/>
    <mergeCell ref="L74:N74"/>
    <mergeCell ref="X74:Y74"/>
    <mergeCell ref="AD74:AF74"/>
    <mergeCell ref="AH74:AJ74"/>
    <mergeCell ref="AH77:AJ77"/>
    <mergeCell ref="BL77:BQ77"/>
    <mergeCell ref="B78:C78"/>
    <mergeCell ref="D78:E78"/>
    <mergeCell ref="F78:G78"/>
    <mergeCell ref="H78:J78"/>
    <mergeCell ref="L78:N78"/>
    <mergeCell ref="X78:Y78"/>
    <mergeCell ref="AD78:AF78"/>
    <mergeCell ref="AH78:AJ78"/>
    <mergeCell ref="AD76:AF76"/>
    <mergeCell ref="AH76:AJ76"/>
    <mergeCell ref="BL76:BQ76"/>
    <mergeCell ref="B77:C77"/>
    <mergeCell ref="D77:E77"/>
    <mergeCell ref="F77:G77"/>
    <mergeCell ref="H77:J77"/>
    <mergeCell ref="L77:N77"/>
    <mergeCell ref="X77:Y77"/>
    <mergeCell ref="AD77:AF77"/>
    <mergeCell ref="B76:C76"/>
    <mergeCell ref="D76:E76"/>
    <mergeCell ref="F76:G76"/>
    <mergeCell ref="H76:J76"/>
    <mergeCell ref="L76:N76"/>
    <mergeCell ref="X76:Y76"/>
    <mergeCell ref="AD80:AF80"/>
    <mergeCell ref="AH80:AJ80"/>
    <mergeCell ref="BL80:BQ80"/>
    <mergeCell ref="B81:C81"/>
    <mergeCell ref="D81:E81"/>
    <mergeCell ref="F81:G81"/>
    <mergeCell ref="H81:J81"/>
    <mergeCell ref="L81:N81"/>
    <mergeCell ref="X81:Y81"/>
    <mergeCell ref="AD81:AF81"/>
    <mergeCell ref="B80:C80"/>
    <mergeCell ref="D80:E80"/>
    <mergeCell ref="F80:G80"/>
    <mergeCell ref="H80:J80"/>
    <mergeCell ref="L80:N80"/>
    <mergeCell ref="X80:Y80"/>
    <mergeCell ref="BL78:BQ78"/>
    <mergeCell ref="B79:C79"/>
    <mergeCell ref="D79:E79"/>
    <mergeCell ref="F79:G79"/>
    <mergeCell ref="H79:J79"/>
    <mergeCell ref="L79:N79"/>
    <mergeCell ref="X79:Y79"/>
    <mergeCell ref="AD79:AF79"/>
    <mergeCell ref="AH79:AJ79"/>
    <mergeCell ref="BL79:BQ79"/>
    <mergeCell ref="BL82:BQ82"/>
    <mergeCell ref="B83:C83"/>
    <mergeCell ref="D83:E83"/>
    <mergeCell ref="F83:G83"/>
    <mergeCell ref="H83:J83"/>
    <mergeCell ref="L83:N83"/>
    <mergeCell ref="X83:Y83"/>
    <mergeCell ref="AD83:AF83"/>
    <mergeCell ref="AH83:AJ83"/>
    <mergeCell ref="BL83:BQ83"/>
    <mergeCell ref="AH81:AJ81"/>
    <mergeCell ref="BL81:BQ81"/>
    <mergeCell ref="B82:C82"/>
    <mergeCell ref="D82:E82"/>
    <mergeCell ref="F82:G82"/>
    <mergeCell ref="H82:J82"/>
    <mergeCell ref="L82:N82"/>
    <mergeCell ref="X82:Y82"/>
    <mergeCell ref="AD82:AF82"/>
    <mergeCell ref="AH82:AJ82"/>
    <mergeCell ref="AH85:AJ85"/>
    <mergeCell ref="BL85:BQ85"/>
    <mergeCell ref="B86:C86"/>
    <mergeCell ref="D86:E86"/>
    <mergeCell ref="F86:G86"/>
    <mergeCell ref="H86:J86"/>
    <mergeCell ref="L86:N86"/>
    <mergeCell ref="X86:Y86"/>
    <mergeCell ref="AD86:AF86"/>
    <mergeCell ref="AH86:AJ86"/>
    <mergeCell ref="AD84:AF84"/>
    <mergeCell ref="AH84:AJ84"/>
    <mergeCell ref="BL84:BQ84"/>
    <mergeCell ref="B85:C85"/>
    <mergeCell ref="D85:E85"/>
    <mergeCell ref="F85:G85"/>
    <mergeCell ref="H85:J85"/>
    <mergeCell ref="L85:N85"/>
    <mergeCell ref="X85:Y85"/>
    <mergeCell ref="AD85:AF85"/>
    <mergeCell ref="B84:C84"/>
    <mergeCell ref="D84:E84"/>
    <mergeCell ref="F84:G84"/>
    <mergeCell ref="H84:J84"/>
    <mergeCell ref="L84:N84"/>
    <mergeCell ref="X84:Y84"/>
    <mergeCell ref="AD88:AF88"/>
    <mergeCell ref="AH88:AJ88"/>
    <mergeCell ref="BL88:BQ88"/>
    <mergeCell ref="B89:C89"/>
    <mergeCell ref="D89:E89"/>
    <mergeCell ref="F89:G89"/>
    <mergeCell ref="H89:J89"/>
    <mergeCell ref="L89:N89"/>
    <mergeCell ref="X89:Y89"/>
    <mergeCell ref="AD89:AF89"/>
    <mergeCell ref="B88:C88"/>
    <mergeCell ref="D88:E88"/>
    <mergeCell ref="F88:G88"/>
    <mergeCell ref="H88:J88"/>
    <mergeCell ref="L88:N88"/>
    <mergeCell ref="X88:Y88"/>
    <mergeCell ref="BL86:BQ86"/>
    <mergeCell ref="B87:C87"/>
    <mergeCell ref="D87:E87"/>
    <mergeCell ref="F87:G87"/>
    <mergeCell ref="H87:J87"/>
    <mergeCell ref="L87:N87"/>
    <mergeCell ref="X87:Y87"/>
    <mergeCell ref="AD87:AF87"/>
    <mergeCell ref="AH87:AJ87"/>
    <mergeCell ref="BL87:BQ87"/>
    <mergeCell ref="BL90:BQ90"/>
    <mergeCell ref="B91:C91"/>
    <mergeCell ref="D91:E91"/>
    <mergeCell ref="F91:G91"/>
    <mergeCell ref="H91:J91"/>
    <mergeCell ref="L91:N91"/>
    <mergeCell ref="X91:Y91"/>
    <mergeCell ref="AD91:AF91"/>
    <mergeCell ref="AH91:AJ91"/>
    <mergeCell ref="BL91:BQ91"/>
    <mergeCell ref="AH89:AJ89"/>
    <mergeCell ref="BL89:BQ89"/>
    <mergeCell ref="B90:C90"/>
    <mergeCell ref="D90:E90"/>
    <mergeCell ref="F90:G90"/>
    <mergeCell ref="H90:J90"/>
    <mergeCell ref="L90:N90"/>
    <mergeCell ref="X90:Y90"/>
    <mergeCell ref="AD90:AF90"/>
    <mergeCell ref="AH90:AJ90"/>
    <mergeCell ref="AH93:AJ93"/>
    <mergeCell ref="BL93:BQ93"/>
    <mergeCell ref="B94:C94"/>
    <mergeCell ref="D94:E94"/>
    <mergeCell ref="F94:G94"/>
    <mergeCell ref="H94:J94"/>
    <mergeCell ref="L94:N94"/>
    <mergeCell ref="X94:Y94"/>
    <mergeCell ref="AD94:AF94"/>
    <mergeCell ref="AH94:AJ94"/>
    <mergeCell ref="AD92:AF92"/>
    <mergeCell ref="AH92:AJ92"/>
    <mergeCell ref="BL92:BQ92"/>
    <mergeCell ref="B93:C93"/>
    <mergeCell ref="D93:E93"/>
    <mergeCell ref="F93:G93"/>
    <mergeCell ref="H93:J93"/>
    <mergeCell ref="L93:N93"/>
    <mergeCell ref="X93:Y93"/>
    <mergeCell ref="AD93:AF93"/>
    <mergeCell ref="B92:C92"/>
    <mergeCell ref="D92:E92"/>
    <mergeCell ref="F92:G92"/>
    <mergeCell ref="H92:J92"/>
    <mergeCell ref="L92:N92"/>
    <mergeCell ref="X92:Y92"/>
    <mergeCell ref="AD96:AF96"/>
    <mergeCell ref="AH96:AJ96"/>
    <mergeCell ref="BL96:BQ96"/>
    <mergeCell ref="B97:C97"/>
    <mergeCell ref="D97:E97"/>
    <mergeCell ref="F97:G97"/>
    <mergeCell ref="H97:J97"/>
    <mergeCell ref="L97:N97"/>
    <mergeCell ref="X97:Y97"/>
    <mergeCell ref="AD97:AF97"/>
    <mergeCell ref="B96:C96"/>
    <mergeCell ref="D96:E96"/>
    <mergeCell ref="F96:G96"/>
    <mergeCell ref="H96:J96"/>
    <mergeCell ref="L96:N96"/>
    <mergeCell ref="X96:Y96"/>
    <mergeCell ref="BL94:BQ94"/>
    <mergeCell ref="B95:C95"/>
    <mergeCell ref="D95:E95"/>
    <mergeCell ref="F95:G95"/>
    <mergeCell ref="H95:J95"/>
    <mergeCell ref="L95:N95"/>
    <mergeCell ref="X95:Y95"/>
    <mergeCell ref="AD95:AF95"/>
    <mergeCell ref="AH95:AJ95"/>
    <mergeCell ref="BL95:BQ95"/>
    <mergeCell ref="BL98:BQ98"/>
    <mergeCell ref="B99:C99"/>
    <mergeCell ref="D99:E99"/>
    <mergeCell ref="F99:G99"/>
    <mergeCell ref="H99:J99"/>
    <mergeCell ref="L99:N99"/>
    <mergeCell ref="X99:Y99"/>
    <mergeCell ref="AD99:AF99"/>
    <mergeCell ref="AH99:AJ99"/>
    <mergeCell ref="BL99:BQ99"/>
    <mergeCell ref="AH97:AJ97"/>
    <mergeCell ref="BL97:BQ97"/>
    <mergeCell ref="B98:C98"/>
    <mergeCell ref="D98:E98"/>
    <mergeCell ref="F98:G98"/>
    <mergeCell ref="H98:J98"/>
    <mergeCell ref="L98:N98"/>
    <mergeCell ref="X98:Y98"/>
    <mergeCell ref="AD98:AF98"/>
    <mergeCell ref="AH98:AJ98"/>
    <mergeCell ref="AH101:AJ101"/>
    <mergeCell ref="BL101:BQ101"/>
    <mergeCell ref="B102:C102"/>
    <mergeCell ref="D102:E102"/>
    <mergeCell ref="F102:G102"/>
    <mergeCell ref="H102:J102"/>
    <mergeCell ref="L102:N102"/>
    <mergeCell ref="X102:Y102"/>
    <mergeCell ref="AD102:AF102"/>
    <mergeCell ref="AH102:AJ102"/>
    <mergeCell ref="AD100:AF100"/>
    <mergeCell ref="AH100:AJ100"/>
    <mergeCell ref="BL100:BQ100"/>
    <mergeCell ref="B101:C101"/>
    <mergeCell ref="D101:E101"/>
    <mergeCell ref="F101:G101"/>
    <mergeCell ref="H101:J101"/>
    <mergeCell ref="L101:N101"/>
    <mergeCell ref="X101:Y101"/>
    <mergeCell ref="AD101:AF101"/>
    <mergeCell ref="B100:C100"/>
    <mergeCell ref="D100:E100"/>
    <mergeCell ref="F100:G100"/>
    <mergeCell ref="H100:J100"/>
    <mergeCell ref="L100:N100"/>
    <mergeCell ref="X100:Y100"/>
    <mergeCell ref="AD104:AF104"/>
    <mergeCell ref="AH104:AJ104"/>
    <mergeCell ref="BL104:BQ104"/>
    <mergeCell ref="B105:C105"/>
    <mergeCell ref="D105:E105"/>
    <mergeCell ref="F105:G105"/>
    <mergeCell ref="H105:J105"/>
    <mergeCell ref="L105:N105"/>
    <mergeCell ref="X105:Y105"/>
    <mergeCell ref="AD105:AF105"/>
    <mergeCell ref="B104:C104"/>
    <mergeCell ref="D104:E104"/>
    <mergeCell ref="F104:G104"/>
    <mergeCell ref="H104:J104"/>
    <mergeCell ref="L104:N104"/>
    <mergeCell ref="X104:Y104"/>
    <mergeCell ref="BL102:BQ102"/>
    <mergeCell ref="B103:C103"/>
    <mergeCell ref="D103:E103"/>
    <mergeCell ref="F103:G103"/>
    <mergeCell ref="H103:J103"/>
    <mergeCell ref="L103:N103"/>
    <mergeCell ref="X103:Y103"/>
    <mergeCell ref="AD103:AF103"/>
    <mergeCell ref="AH103:AJ103"/>
    <mergeCell ref="BL103:BQ103"/>
    <mergeCell ref="BL106:BQ106"/>
    <mergeCell ref="B107:C107"/>
    <mergeCell ref="D107:E107"/>
    <mergeCell ref="F107:G107"/>
    <mergeCell ref="H107:J107"/>
    <mergeCell ref="L107:N107"/>
    <mergeCell ref="X107:Y107"/>
    <mergeCell ref="AD107:AF107"/>
    <mergeCell ref="AH107:AJ107"/>
    <mergeCell ref="BL107:BQ107"/>
    <mergeCell ref="AH105:AJ105"/>
    <mergeCell ref="BL105:BQ105"/>
    <mergeCell ref="B106:C106"/>
    <mergeCell ref="D106:E106"/>
    <mergeCell ref="F106:G106"/>
    <mergeCell ref="H106:J106"/>
    <mergeCell ref="L106:N106"/>
    <mergeCell ref="X106:Y106"/>
    <mergeCell ref="AD106:AF106"/>
    <mergeCell ref="AH106:AJ106"/>
    <mergeCell ref="AH109:AJ109"/>
    <mergeCell ref="BL109:BQ109"/>
    <mergeCell ref="B110:C110"/>
    <mergeCell ref="D110:E110"/>
    <mergeCell ref="F110:G110"/>
    <mergeCell ref="H110:J110"/>
    <mergeCell ref="L110:N110"/>
    <mergeCell ref="X110:Y110"/>
    <mergeCell ref="AD110:AF110"/>
    <mergeCell ref="AH110:AJ110"/>
    <mergeCell ref="AD108:AF108"/>
    <mergeCell ref="AH108:AJ108"/>
    <mergeCell ref="BL108:BQ108"/>
    <mergeCell ref="B109:C109"/>
    <mergeCell ref="D109:E109"/>
    <mergeCell ref="F109:G109"/>
    <mergeCell ref="H109:J109"/>
    <mergeCell ref="L109:N109"/>
    <mergeCell ref="X109:Y109"/>
    <mergeCell ref="AD109:AF109"/>
    <mergeCell ref="B108:C108"/>
    <mergeCell ref="D108:E108"/>
    <mergeCell ref="F108:G108"/>
    <mergeCell ref="H108:J108"/>
    <mergeCell ref="L108:N108"/>
    <mergeCell ref="X108:Y108"/>
    <mergeCell ref="AD112:AF112"/>
    <mergeCell ref="AH112:AJ112"/>
    <mergeCell ref="BL112:BQ112"/>
    <mergeCell ref="B113:C113"/>
    <mergeCell ref="D113:E113"/>
    <mergeCell ref="F113:G113"/>
    <mergeCell ref="H113:J113"/>
    <mergeCell ref="L113:N113"/>
    <mergeCell ref="X113:Y113"/>
    <mergeCell ref="AD113:AF113"/>
    <mergeCell ref="B112:C112"/>
    <mergeCell ref="D112:E112"/>
    <mergeCell ref="F112:G112"/>
    <mergeCell ref="H112:J112"/>
    <mergeCell ref="L112:N112"/>
    <mergeCell ref="X112:Y112"/>
    <mergeCell ref="BL110:BQ110"/>
    <mergeCell ref="B111:C111"/>
    <mergeCell ref="D111:E111"/>
    <mergeCell ref="F111:G111"/>
    <mergeCell ref="H111:J111"/>
    <mergeCell ref="L111:N111"/>
    <mergeCell ref="X111:Y111"/>
    <mergeCell ref="AD111:AF111"/>
    <mergeCell ref="AH111:AJ111"/>
    <mergeCell ref="BL111:BQ111"/>
    <mergeCell ref="BL114:BQ114"/>
    <mergeCell ref="B115:C115"/>
    <mergeCell ref="D115:E115"/>
    <mergeCell ref="F115:G115"/>
    <mergeCell ref="H115:J115"/>
    <mergeCell ref="L115:N115"/>
    <mergeCell ref="X115:Y115"/>
    <mergeCell ref="AD115:AF115"/>
    <mergeCell ref="AH115:AJ115"/>
    <mergeCell ref="BL115:BQ115"/>
    <mergeCell ref="AH113:AJ113"/>
    <mergeCell ref="BL113:BQ113"/>
    <mergeCell ref="B114:C114"/>
    <mergeCell ref="D114:E114"/>
    <mergeCell ref="F114:G114"/>
    <mergeCell ref="H114:J114"/>
    <mergeCell ref="L114:N114"/>
    <mergeCell ref="X114:Y114"/>
    <mergeCell ref="AD114:AF114"/>
    <mergeCell ref="AH114:AJ114"/>
    <mergeCell ref="AH117:AJ117"/>
    <mergeCell ref="BL117:BQ117"/>
    <mergeCell ref="B118:C118"/>
    <mergeCell ref="D118:E118"/>
    <mergeCell ref="F118:G118"/>
    <mergeCell ref="H118:J118"/>
    <mergeCell ref="L118:N118"/>
    <mergeCell ref="X118:Y118"/>
    <mergeCell ref="AD118:AF118"/>
    <mergeCell ref="AH118:AJ118"/>
    <mergeCell ref="AD116:AF116"/>
    <mergeCell ref="AH116:AJ116"/>
    <mergeCell ref="BL116:BQ116"/>
    <mergeCell ref="B117:C117"/>
    <mergeCell ref="D117:E117"/>
    <mergeCell ref="F117:G117"/>
    <mergeCell ref="H117:J117"/>
    <mergeCell ref="L117:N117"/>
    <mergeCell ref="X117:Y117"/>
    <mergeCell ref="AD117:AF117"/>
    <mergeCell ref="B116:C116"/>
    <mergeCell ref="D116:E116"/>
    <mergeCell ref="F116:G116"/>
    <mergeCell ref="H116:J116"/>
    <mergeCell ref="L116:N116"/>
    <mergeCell ref="X116:Y116"/>
    <mergeCell ref="AD120:AF120"/>
    <mergeCell ref="AH120:AJ120"/>
    <mergeCell ref="BL120:BQ120"/>
    <mergeCell ref="B121:C121"/>
    <mergeCell ref="D121:E121"/>
    <mergeCell ref="F121:G121"/>
    <mergeCell ref="H121:J121"/>
    <mergeCell ref="L121:N121"/>
    <mergeCell ref="X121:Y121"/>
    <mergeCell ref="AD121:AF121"/>
    <mergeCell ref="B120:C120"/>
    <mergeCell ref="D120:E120"/>
    <mergeCell ref="F120:G120"/>
    <mergeCell ref="H120:J120"/>
    <mergeCell ref="L120:N120"/>
    <mergeCell ref="X120:Y120"/>
    <mergeCell ref="BL118:BQ118"/>
    <mergeCell ref="B119:C119"/>
    <mergeCell ref="D119:E119"/>
    <mergeCell ref="F119:G119"/>
    <mergeCell ref="H119:J119"/>
    <mergeCell ref="L119:N119"/>
    <mergeCell ref="X119:Y119"/>
    <mergeCell ref="AD119:AF119"/>
    <mergeCell ref="AH119:AJ119"/>
    <mergeCell ref="BL119:BQ119"/>
    <mergeCell ref="B124:C124"/>
    <mergeCell ref="D124:E124"/>
    <mergeCell ref="F124:G124"/>
    <mergeCell ref="H124:J124"/>
    <mergeCell ref="L124:N124"/>
    <mergeCell ref="X124:Y124"/>
    <mergeCell ref="BL122:BQ122"/>
    <mergeCell ref="B123:C123"/>
    <mergeCell ref="D123:E123"/>
    <mergeCell ref="F123:G123"/>
    <mergeCell ref="H123:J123"/>
    <mergeCell ref="L123:N123"/>
    <mergeCell ref="X123:Y123"/>
    <mergeCell ref="AD123:AF123"/>
    <mergeCell ref="AH123:AJ123"/>
    <mergeCell ref="BL123:BQ123"/>
    <mergeCell ref="AH121:AJ121"/>
    <mergeCell ref="BL121:BQ121"/>
    <mergeCell ref="B122:C122"/>
    <mergeCell ref="D122:E122"/>
    <mergeCell ref="F122:G122"/>
    <mergeCell ref="H122:J122"/>
    <mergeCell ref="L122:N122"/>
    <mergeCell ref="X122:Y122"/>
    <mergeCell ref="AD122:AF122"/>
    <mergeCell ref="AH122:AJ122"/>
    <mergeCell ref="X22:Y22"/>
    <mergeCell ref="AU23:AW23"/>
    <mergeCell ref="BL126:BQ126"/>
    <mergeCell ref="B127:C127"/>
    <mergeCell ref="D127:E127"/>
    <mergeCell ref="F127:G127"/>
    <mergeCell ref="H127:J127"/>
    <mergeCell ref="L127:N127"/>
    <mergeCell ref="X127:Y127"/>
    <mergeCell ref="AD127:AF127"/>
    <mergeCell ref="AH127:AJ127"/>
    <mergeCell ref="BL127:BQ127"/>
    <mergeCell ref="AH125:AJ125"/>
    <mergeCell ref="BL125:BQ125"/>
    <mergeCell ref="B126:C126"/>
    <mergeCell ref="D126:E126"/>
    <mergeCell ref="F126:G126"/>
    <mergeCell ref="H126:J126"/>
    <mergeCell ref="L126:N126"/>
    <mergeCell ref="X126:Y126"/>
    <mergeCell ref="AD126:AF126"/>
    <mergeCell ref="AH126:AJ126"/>
    <mergeCell ref="AD124:AF124"/>
    <mergeCell ref="AH124:AJ124"/>
    <mergeCell ref="BL124:BQ124"/>
    <mergeCell ref="B125:C125"/>
    <mergeCell ref="D125:E125"/>
    <mergeCell ref="F125:G125"/>
    <mergeCell ref="H125:J125"/>
    <mergeCell ref="L125:N125"/>
    <mergeCell ref="X125:Y125"/>
    <mergeCell ref="AD125:AF125"/>
  </mergeCells>
  <phoneticPr fontId="4"/>
  <conditionalFormatting sqref="B28:D51 D28:D127 F28:F127 H28:I127 K28:M127 O28:X127 Z28:AD127 AG28:BL127 BR28:FE127 BA4:BB4 BF4 A28:A127 C52:C58 B52:B127">
    <cfRule type="expression" dxfId="48" priority="91" stopIfTrue="1">
      <formula>MOD(ROW(),2)=1</formula>
    </cfRule>
  </conditionalFormatting>
  <conditionalFormatting sqref="H28:J127">
    <cfRule type="expression" dxfId="47" priority="21" stopIfTrue="1">
      <formula>$FM$10=""</formula>
    </cfRule>
  </conditionalFormatting>
  <conditionalFormatting sqref="K28:N127">
    <cfRule type="expression" dxfId="46" priority="20" stopIfTrue="1">
      <formula>$FM$11=""</formula>
    </cfRule>
  </conditionalFormatting>
  <conditionalFormatting sqref="O28:Y127">
    <cfRule type="expression" dxfId="45" priority="19" stopIfTrue="1">
      <formula>$FM$12=""</formula>
    </cfRule>
  </conditionalFormatting>
  <conditionalFormatting sqref="Z28:AJ127">
    <cfRule type="expression" dxfId="44" priority="18" stopIfTrue="1">
      <formula>$FM$13=""</formula>
    </cfRule>
  </conditionalFormatting>
  <conditionalFormatting sqref="AK28:AL127">
    <cfRule type="expression" dxfId="43" priority="15" stopIfTrue="1">
      <formula>$FM$16=""</formula>
    </cfRule>
  </conditionalFormatting>
  <conditionalFormatting sqref="AO28:AW127">
    <cfRule type="expression" dxfId="42" priority="14" stopIfTrue="1">
      <formula>$FO$5=""</formula>
    </cfRule>
  </conditionalFormatting>
  <conditionalFormatting sqref="BA4 BF4">
    <cfRule type="expression" dxfId="41" priority="59" stopIfTrue="1">
      <formula>IF(AND($BA$4="□",$BF$4="□"),1,2)=1</formula>
    </cfRule>
  </conditionalFormatting>
  <conditionalFormatting sqref="BD2:BF3 BD5:BF6 D28:FE127 BD8:BF9 BD11 BD13:BF14">
    <cfRule type="cellIs" dxfId="40" priority="90" stopIfTrue="1" operator="equal">
      <formula>""</formula>
    </cfRule>
  </conditionalFormatting>
  <conditionalFormatting sqref="BD3:BF3">
    <cfRule type="expression" dxfId="39" priority="24" stopIfTrue="1">
      <formula>$FM$3=""</formula>
    </cfRule>
  </conditionalFormatting>
  <conditionalFormatting sqref="BD5:BF5">
    <cfRule type="expression" dxfId="38" priority="23" stopIfTrue="1">
      <formula>$FM$5=""</formula>
    </cfRule>
  </conditionalFormatting>
  <conditionalFormatting sqref="BD6:BF6">
    <cfRule type="expression" dxfId="37" priority="22" stopIfTrue="1">
      <formula>$FM$6=""</formula>
    </cfRule>
  </conditionalFormatting>
  <conditionalFormatting sqref="BD8:BF8">
    <cfRule type="expression" dxfId="36" priority="17" stopIfTrue="1">
      <formula>$FM$14=""</formula>
    </cfRule>
  </conditionalFormatting>
  <conditionalFormatting sqref="BD9:BF9">
    <cfRule type="expression" dxfId="35" priority="16" stopIfTrue="1">
      <formula>$FM$15=""</formula>
    </cfRule>
  </conditionalFormatting>
  <conditionalFormatting sqref="BE28:BI127">
    <cfRule type="expression" dxfId="34" priority="11" stopIfTrue="1">
      <formula>$FO$10=""</formula>
    </cfRule>
  </conditionalFormatting>
  <conditionalFormatting sqref="BF4 BB4">
    <cfRule type="expression" dxfId="33" priority="69" stopIfTrue="1">
      <formula>IF(AND($BB$4="□",$BF$4="□"),1,2)=1</formula>
    </cfRule>
  </conditionalFormatting>
  <conditionalFormatting sqref="BJ28:CC127">
    <cfRule type="expression" dxfId="32" priority="10" stopIfTrue="1">
      <formula>$FO$11=""</formula>
    </cfRule>
  </conditionalFormatting>
  <conditionalFormatting sqref="CD28:CD127">
    <cfRule type="expression" dxfId="31" priority="9" stopIfTrue="1">
      <formula>$FO$17=""</formula>
    </cfRule>
  </conditionalFormatting>
  <conditionalFormatting sqref="CE28:CI127">
    <cfRule type="expression" dxfId="30" priority="8" stopIfTrue="1">
      <formula>$FO$18=""</formula>
    </cfRule>
  </conditionalFormatting>
  <conditionalFormatting sqref="CG16:CI16">
    <cfRule type="expression" dxfId="29" priority="52" stopIfTrue="1">
      <formula>$FM$3=1</formula>
    </cfRule>
  </conditionalFormatting>
  <conditionalFormatting sqref="CJ28:CJ127">
    <cfRule type="expression" dxfId="28" priority="7" stopIfTrue="1">
      <formula>$FQ$7=""</formula>
    </cfRule>
  </conditionalFormatting>
  <conditionalFormatting sqref="CJ15:CM15">
    <cfRule type="expression" dxfId="27" priority="50" stopIfTrue="1">
      <formula>$FM$5=1</formula>
    </cfRule>
  </conditionalFormatting>
  <conditionalFormatting sqref="CJ16:CM16">
    <cfRule type="expression" dxfId="26" priority="49" stopIfTrue="1">
      <formula>$FM$6=1</formula>
    </cfRule>
  </conditionalFormatting>
  <conditionalFormatting sqref="CK28:CL127">
    <cfRule type="expression" dxfId="25" priority="6" stopIfTrue="1">
      <formula>$FQ$8=""</formula>
    </cfRule>
  </conditionalFormatting>
  <conditionalFormatting sqref="CM28:EJ127">
    <cfRule type="expression" dxfId="24" priority="5" stopIfTrue="1">
      <formula>$FQ$10=""</formula>
    </cfRule>
  </conditionalFormatting>
  <conditionalFormatting sqref="CN16:CQ16">
    <cfRule type="expression" dxfId="23" priority="46" stopIfTrue="1">
      <formula>$FM$10=1</formula>
    </cfRule>
  </conditionalFormatting>
  <conditionalFormatting sqref="CN17:CQ17">
    <cfRule type="expression" dxfId="22" priority="45" stopIfTrue="1">
      <formula>$FM$11=1</formula>
    </cfRule>
  </conditionalFormatting>
  <conditionalFormatting sqref="CR15:CU15">
    <cfRule type="expression" dxfId="21" priority="44" stopIfTrue="1">
      <formula>$FM$12=1</formula>
    </cfRule>
  </conditionalFormatting>
  <conditionalFormatting sqref="CR16:CU16">
    <cfRule type="expression" dxfId="20" priority="43" stopIfTrue="1">
      <formula>$FM$13=1</formula>
    </cfRule>
  </conditionalFormatting>
  <conditionalFormatting sqref="CR17:CU17">
    <cfRule type="expression" dxfId="19" priority="42" stopIfTrue="1">
      <formula>$FM$14=1</formula>
    </cfRule>
  </conditionalFormatting>
  <conditionalFormatting sqref="CV15:CY15">
    <cfRule type="expression" dxfId="18" priority="41" stopIfTrue="1">
      <formula>$FM$15=1</formula>
    </cfRule>
  </conditionalFormatting>
  <conditionalFormatting sqref="CV16:CY16">
    <cfRule type="expression" dxfId="17" priority="40" stopIfTrue="1">
      <formula>$FM$16=1</formula>
    </cfRule>
  </conditionalFormatting>
  <conditionalFormatting sqref="DD15:DG15">
    <cfRule type="expression" dxfId="16" priority="38" stopIfTrue="1">
      <formula>$FO$5=1</formula>
    </cfRule>
  </conditionalFormatting>
  <conditionalFormatting sqref="DH15:DK15">
    <cfRule type="expression" dxfId="15" priority="35" stopIfTrue="1">
      <formula>$FO$10=1</formula>
    </cfRule>
  </conditionalFormatting>
  <conditionalFormatting sqref="DH16:DK17">
    <cfRule type="expression" dxfId="14" priority="34" stopIfTrue="1">
      <formula>$FO$11=1</formula>
    </cfRule>
  </conditionalFormatting>
  <conditionalFormatting sqref="DP15:DS15">
    <cfRule type="expression" dxfId="13" priority="33" stopIfTrue="1">
      <formula>$FO$17=1</formula>
    </cfRule>
  </conditionalFormatting>
  <conditionalFormatting sqref="DP16:DS16">
    <cfRule type="expression" dxfId="12" priority="32" stopIfTrue="1">
      <formula>$FO$18=1</formula>
    </cfRule>
  </conditionalFormatting>
  <conditionalFormatting sqref="DP17:DS17">
    <cfRule type="expression" dxfId="11" priority="31" stopIfTrue="1">
      <formula>$FQ$2=1</formula>
    </cfRule>
  </conditionalFormatting>
  <conditionalFormatting sqref="DT15:DW15">
    <cfRule type="expression" dxfId="10" priority="30" stopIfTrue="1">
      <formula>$FQ$3=1</formula>
    </cfRule>
  </conditionalFormatting>
  <conditionalFormatting sqref="DT16:DW16">
    <cfRule type="expression" dxfId="9" priority="29" stopIfTrue="1">
      <formula>$FQ$4=1</formula>
    </cfRule>
  </conditionalFormatting>
  <conditionalFormatting sqref="DT17:DW17">
    <cfRule type="expression" dxfId="8" priority="28" stopIfTrue="1">
      <formula>$FQ$5=1</formula>
    </cfRule>
  </conditionalFormatting>
  <conditionalFormatting sqref="DX15:EA15">
    <cfRule type="expression" dxfId="7" priority="27" stopIfTrue="1">
      <formula>$FQ$7=1</formula>
    </cfRule>
  </conditionalFormatting>
  <conditionalFormatting sqref="DX16:EA16">
    <cfRule type="expression" dxfId="6" priority="26" stopIfTrue="1">
      <formula>$FQ$8=1</formula>
    </cfRule>
  </conditionalFormatting>
  <conditionalFormatting sqref="DX17:EA17">
    <cfRule type="expression" dxfId="5" priority="25" stopIfTrue="1">
      <formula>$FQ$10=1</formula>
    </cfRule>
  </conditionalFormatting>
  <conditionalFormatting sqref="EK28:ER127">
    <cfRule type="expression" dxfId="4" priority="4" stopIfTrue="1">
      <formula>$FQ$2=""</formula>
    </cfRule>
  </conditionalFormatting>
  <conditionalFormatting sqref="ES28:EZ127">
    <cfRule type="expression" dxfId="3" priority="3" stopIfTrue="1">
      <formula>$FQ$3=""</formula>
    </cfRule>
  </conditionalFormatting>
  <conditionalFormatting sqref="FA28:FA127">
    <cfRule type="expression" dxfId="2" priority="2" stopIfTrue="1">
      <formula>$FQ$4=""</formula>
    </cfRule>
  </conditionalFormatting>
  <conditionalFormatting sqref="FB28:FE127">
    <cfRule type="expression" dxfId="1" priority="1" stopIfTrue="1">
      <formula>$FQ$5=""</formula>
    </cfRule>
  </conditionalFormatting>
  <dataValidations count="10">
    <dataValidation type="list" allowBlank="1" showInputMessage="1" sqref="AK16:AK17 BY17 BV17 AX16:AX17 BJ6:BJ7 BF4 AN16:AN17 BA4 BJ12 BJ9 BJ3:BJ4 AS17 BJ14 AU28:AW127 AP28:AS127 CO42:DB44 FF28:FF127 BJ28:BK127 CK28:CK127 CO30:DB32 DU28:EJ127 CO54:DB56 CO63:DA63 DC28:DS127 CO61:DA61 CO57:DA57 CO53:DA53 CO49:DA49 CO45:DA45 CO41:DA41 CO50:DB52 CO62:DB62 CO37:DA37 CO38:DB40 BE28:BG127 CO58:DB60 CO33:DA33 CO34:DB36 CO64:DB127 CO46:DB48 CM28:CM127 CO28:DA29 BR28:CC127 AM28:AM127 O28:W127 K28:K127 Z28:AC127 AG28:AK127 L12 O12" xr:uid="{00000000-0002-0000-2700-000000000000}">
      <formula1>"□,■"</formula1>
    </dataValidation>
    <dataValidation type="list" allowBlank="1" showInputMessage="1" sqref="CF12 BY12:CD12" xr:uid="{00000000-0002-0000-2700-000001000000}">
      <formula1>"鉄筋コンクリート造,-"</formula1>
    </dataValidation>
    <dataValidation type="list" allowBlank="1" showInputMessage="1" sqref="CF13 BY13:CD13" xr:uid="{00000000-0002-0000-2700-000002000000}">
      <formula1>"べた基礎,-"</formula1>
    </dataValidation>
    <dataValidation type="list" allowBlank="1" showInputMessage="1" sqref="CF14 BY14:CD14" xr:uid="{00000000-0002-0000-2700-000003000000}">
      <formula1>"支持杭,-"</formula1>
    </dataValidation>
    <dataValidation type="list" allowBlank="1" showInputMessage="1" sqref="AX28:AX127 BB28:BB127" xr:uid="{00000000-0002-0000-2700-000004000000}">
      <formula1>"1,2,3,4,5,6,7,8"</formula1>
    </dataValidation>
    <dataValidation type="list" allowBlank="1" showDropDown="1" showInputMessage="1" showErrorMessage="1" sqref="BC28:BC127" xr:uid="{00000000-0002-0000-2700-000005000000}">
      <formula1>"1,4,5,6"</formula1>
    </dataValidation>
    <dataValidation type="list" allowBlank="1" showInputMessage="1" sqref="G3" xr:uid="{00000000-0002-0000-2700-000006000000}">
      <formula1>"市街化区域"</formula1>
    </dataValidation>
    <dataValidation type="list" allowBlank="1" showInputMessage="1" sqref="G7" xr:uid="{00000000-0002-0000-2700-000007000000}">
      <formula1>"鉄筋コンクリート造,鉄骨造,鉄骨鉄筋コンクリート造"</formula1>
    </dataValidation>
    <dataValidation type="list" allowBlank="1" showInputMessage="1" sqref="R3" xr:uid="{00000000-0002-0000-2700-000008000000}">
      <formula1>"防火地域,準防火地域,防火地域、準防火地域,指定なし"</formula1>
    </dataValidation>
    <dataValidation type="list" allowBlank="1" showInputMessage="1" sqref="BW9:CD10" xr:uid="{00000000-0002-0000-2700-000009000000}">
      <formula1>"標準貫入試験,スクリューウエイト貫入試験,-"</formula1>
    </dataValidation>
  </dataValidations>
  <printOptions horizontalCentered="1"/>
  <pageMargins left="0.35433070866141736" right="0.27559055118110237" top="0.59055118110236227" bottom="0.62992125984251968" header="0.31496062992125984" footer="0.39370078740157483"/>
  <pageSetup paperSize="8" scale="65" orientation="landscape"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AB128"/>
  <sheetViews>
    <sheetView showGridLines="0" showZeros="0" view="pageBreakPreview" zoomScaleNormal="100" zoomScaleSheetLayoutView="100" workbookViewId="0">
      <selection activeCell="Y1" sqref="Y1"/>
    </sheetView>
  </sheetViews>
  <sheetFormatPr defaultColWidth="9" defaultRowHeight="13.5"/>
  <cols>
    <col min="1" max="22" width="6.625" style="4" customWidth="1"/>
    <col min="23" max="23" width="18.625" style="4" customWidth="1"/>
    <col min="24" max="24" width="3.625" style="4" customWidth="1"/>
    <col min="25" max="25" width="9" style="4"/>
    <col min="26" max="26" width="5.125" style="4" hidden="1" customWidth="1"/>
    <col min="27" max="27" width="0" style="4" hidden="1" customWidth="1"/>
    <col min="28" max="16384" width="9" style="4"/>
  </cols>
  <sheetData>
    <row r="1" spans="1:28" ht="30" customHeight="1">
      <c r="A1" s="1351" t="s">
        <v>360</v>
      </c>
      <c r="B1" s="1351"/>
      <c r="C1" s="1351"/>
      <c r="D1" s="1351"/>
      <c r="E1" s="1351"/>
      <c r="F1" s="1351"/>
      <c r="G1" s="1351"/>
      <c r="H1" s="1351"/>
      <c r="I1" s="1351"/>
      <c r="J1" s="1351"/>
      <c r="K1" s="1351"/>
      <c r="L1" s="1351"/>
      <c r="M1" s="1351"/>
      <c r="N1" s="1351"/>
      <c r="O1" s="1351"/>
      <c r="P1" s="1351"/>
      <c r="Q1" s="1351"/>
      <c r="R1" s="1351"/>
      <c r="S1" s="1351"/>
      <c r="T1" s="1351"/>
      <c r="U1" s="1351"/>
      <c r="V1" s="1351"/>
      <c r="W1" s="1351"/>
    </row>
    <row r="2" spans="1:28">
      <c r="Y2" s="991"/>
      <c r="AB2" s="991"/>
    </row>
    <row r="3" spans="1:28" ht="12.6" customHeight="1">
      <c r="A3" s="1352" t="s">
        <v>559</v>
      </c>
      <c r="B3" s="1356" t="s">
        <v>560</v>
      </c>
      <c r="C3" s="1357"/>
      <c r="D3" s="1355" t="s">
        <v>561</v>
      </c>
      <c r="E3" s="1360" t="s">
        <v>562</v>
      </c>
      <c r="F3" s="1361"/>
      <c r="G3" s="1361"/>
      <c r="H3" s="1361"/>
      <c r="I3" s="1361"/>
      <c r="J3" s="1361"/>
      <c r="K3" s="1361"/>
      <c r="L3" s="1361"/>
      <c r="M3" s="1361"/>
      <c r="N3" s="1362"/>
      <c r="O3" s="1355" t="s">
        <v>587</v>
      </c>
      <c r="P3" s="1355"/>
      <c r="Q3" s="1355"/>
      <c r="R3" s="1355" t="s">
        <v>563</v>
      </c>
      <c r="S3" s="1355"/>
      <c r="T3" s="1355"/>
      <c r="U3" s="1355" t="s">
        <v>564</v>
      </c>
      <c r="V3" s="1355"/>
      <c r="W3" s="1355" t="s">
        <v>565</v>
      </c>
      <c r="Y3" s="989"/>
      <c r="Z3" s="990">
        <f>IF(AA3="住戸タイプ",1,2)</f>
        <v>1</v>
      </c>
      <c r="AA3" s="988" t="str">
        <f>光視計算!$S$2</f>
        <v>住戸タイプ</v>
      </c>
    </row>
    <row r="4" spans="1:28" ht="12.6" customHeight="1">
      <c r="A4" s="1353"/>
      <c r="B4" s="1358"/>
      <c r="C4" s="1359"/>
      <c r="D4" s="1355"/>
      <c r="E4" s="1355" t="s">
        <v>569</v>
      </c>
      <c r="F4" s="1355"/>
      <c r="G4" s="1355" t="s">
        <v>1159</v>
      </c>
      <c r="H4" s="1355"/>
      <c r="I4" s="1355" t="s">
        <v>589</v>
      </c>
      <c r="J4" s="1355"/>
      <c r="K4" s="1355" t="s">
        <v>99</v>
      </c>
      <c r="L4" s="1355"/>
      <c r="M4" s="1356" t="s">
        <v>100</v>
      </c>
      <c r="N4" s="1357"/>
      <c r="O4" s="1355" t="s">
        <v>101</v>
      </c>
      <c r="P4" s="1355" t="s">
        <v>102</v>
      </c>
      <c r="Q4" s="1355" t="s">
        <v>588</v>
      </c>
      <c r="R4" s="1355" t="s">
        <v>103</v>
      </c>
      <c r="S4" s="1355" t="s">
        <v>104</v>
      </c>
      <c r="T4" s="1355"/>
      <c r="U4" s="1355"/>
      <c r="V4" s="1355"/>
      <c r="W4" s="1355"/>
    </row>
    <row r="5" spans="1:28" ht="12.6" customHeight="1">
      <c r="A5" s="1354"/>
      <c r="B5" s="49" t="s">
        <v>105</v>
      </c>
      <c r="C5" s="49" t="s">
        <v>590</v>
      </c>
      <c r="D5" s="1355"/>
      <c r="E5" s="1355"/>
      <c r="F5" s="1355"/>
      <c r="G5" s="1355"/>
      <c r="H5" s="1355"/>
      <c r="I5" s="1355"/>
      <c r="J5" s="1355"/>
      <c r="K5" s="1355"/>
      <c r="L5" s="1355"/>
      <c r="M5" s="1358"/>
      <c r="N5" s="1359"/>
      <c r="O5" s="1355"/>
      <c r="P5" s="1355"/>
      <c r="Q5" s="1355"/>
      <c r="R5" s="1355"/>
      <c r="S5" s="49" t="s">
        <v>106</v>
      </c>
      <c r="T5" s="49" t="s">
        <v>107</v>
      </c>
      <c r="U5" s="1355"/>
      <c r="V5" s="1355"/>
      <c r="W5" s="1355"/>
    </row>
    <row r="6" spans="1:28" ht="12" customHeight="1">
      <c r="A6" s="49">
        <v>1</v>
      </c>
      <c r="B6" s="49" t="str">
        <f>計算用!W5</f>
        <v/>
      </c>
      <c r="C6" s="49" t="str">
        <f>計算用!X5</f>
        <v/>
      </c>
      <c r="D6" s="672" t="str">
        <f>IF(B6="","",1)</f>
        <v/>
      </c>
      <c r="E6" s="1349" t="str">
        <f>IF(B6="","",VLOOKUP(IF($Z$3=1,C6,B6),光視計算!$O$5:$Q$473,3,FALSE))</f>
        <v/>
      </c>
      <c r="F6" s="1349"/>
      <c r="G6" s="1349" t="str">
        <f>IF(B6="","",M6-E6)</f>
        <v/>
      </c>
      <c r="H6" s="1349"/>
      <c r="I6" s="1349" t="str">
        <f>IF(C6="","",VLOOKUP(C6,住戸分類!$B$5:$S$54,18,FALSE))</f>
        <v/>
      </c>
      <c r="J6" s="1349"/>
      <c r="K6" s="1349" t="str">
        <f>IF(E6="","",E6+G6+I6)</f>
        <v/>
      </c>
      <c r="L6" s="1349"/>
      <c r="M6" s="1349" t="str">
        <f>IF(C6="","",VLOOKUP(C6,住戸分類!$B$5:$S$54,17,FALSE))</f>
        <v/>
      </c>
      <c r="N6" s="1349"/>
      <c r="O6" s="672" t="str">
        <f>IF($B6="","","□")</f>
        <v/>
      </c>
      <c r="P6" s="672" t="str">
        <f t="shared" ref="P6:T21" si="0">IF($B6="","","□")</f>
        <v/>
      </c>
      <c r="Q6" s="672" t="str">
        <f t="shared" si="0"/>
        <v/>
      </c>
      <c r="R6" s="672" t="str">
        <f t="shared" si="0"/>
        <v/>
      </c>
      <c r="S6" s="672" t="str">
        <f t="shared" si="0"/>
        <v/>
      </c>
      <c r="T6" s="672" t="str">
        <f t="shared" si="0"/>
        <v/>
      </c>
      <c r="U6" s="1350"/>
      <c r="V6" s="1350"/>
      <c r="W6" s="672"/>
    </row>
    <row r="7" spans="1:28" ht="12" customHeight="1">
      <c r="A7" s="49">
        <v>2</v>
      </c>
      <c r="B7" s="49" t="str">
        <f>計算用!W6</f>
        <v/>
      </c>
      <c r="C7" s="49" t="str">
        <f>計算用!X6</f>
        <v/>
      </c>
      <c r="D7" s="672" t="str">
        <f t="shared" ref="D7:D70" si="1">IF(B7="","",1)</f>
        <v/>
      </c>
      <c r="E7" s="1349" t="str">
        <f>IF(B7="","",VLOOKUP(IF($Z$3=1,C7,B7),光視計算!$O$5:$Q$473,3,FALSE))</f>
        <v/>
      </c>
      <c r="F7" s="1349"/>
      <c r="G7" s="1349" t="str">
        <f>IF(B7="","",M7-E7)</f>
        <v/>
      </c>
      <c r="H7" s="1349"/>
      <c r="I7" s="1349" t="str">
        <f>IF(C7="","",VLOOKUP(C7,住戸分類!$B$5:$S$54,18,FALSE))</f>
        <v/>
      </c>
      <c r="J7" s="1349"/>
      <c r="K7" s="1349" t="str">
        <f t="shared" ref="K7:K22" si="2">IF(E7="","",E7+G7+I7)</f>
        <v/>
      </c>
      <c r="L7" s="1349"/>
      <c r="M7" s="1349" t="str">
        <f>IF(C7="","",VLOOKUP(C7,住戸分類!$B$5:$S$54,17,FALSE))</f>
        <v/>
      </c>
      <c r="N7" s="1349"/>
      <c r="O7" s="672" t="str">
        <f t="shared" ref="O7:T38" si="3">IF($B7="","","□")</f>
        <v/>
      </c>
      <c r="P7" s="672" t="str">
        <f t="shared" si="0"/>
        <v/>
      </c>
      <c r="Q7" s="672" t="str">
        <f t="shared" si="0"/>
        <v/>
      </c>
      <c r="R7" s="672" t="str">
        <f t="shared" si="0"/>
        <v/>
      </c>
      <c r="S7" s="672" t="str">
        <f t="shared" si="0"/>
        <v/>
      </c>
      <c r="T7" s="672" t="str">
        <f t="shared" si="0"/>
        <v/>
      </c>
      <c r="U7" s="1350"/>
      <c r="V7" s="1350"/>
      <c r="W7" s="672"/>
    </row>
    <row r="8" spans="1:28" ht="12" customHeight="1">
      <c r="A8" s="49">
        <v>3</v>
      </c>
      <c r="B8" s="49" t="str">
        <f>計算用!W7</f>
        <v/>
      </c>
      <c r="C8" s="49" t="str">
        <f>計算用!X7</f>
        <v/>
      </c>
      <c r="D8" s="672" t="str">
        <f t="shared" si="1"/>
        <v/>
      </c>
      <c r="E8" s="1349" t="str">
        <f>IF(B8="","",VLOOKUP(IF($Z$3=1,C8,B8),光視計算!$O$5:$Q$473,3,FALSE))</f>
        <v/>
      </c>
      <c r="F8" s="1349"/>
      <c r="G8" s="1349" t="str">
        <f t="shared" ref="G8:G71" si="4">IF(B8="","",M8-E8)</f>
        <v/>
      </c>
      <c r="H8" s="1349"/>
      <c r="I8" s="1349" t="str">
        <f>IF(C8="","",VLOOKUP(C8,住戸分類!$B$5:$S$54,18,FALSE))</f>
        <v/>
      </c>
      <c r="J8" s="1349"/>
      <c r="K8" s="1349" t="str">
        <f t="shared" si="2"/>
        <v/>
      </c>
      <c r="L8" s="1349"/>
      <c r="M8" s="1349" t="str">
        <f>IF(C8="","",VLOOKUP(C8,住戸分類!$B$5:$S$54,17,FALSE))</f>
        <v/>
      </c>
      <c r="N8" s="1349"/>
      <c r="O8" s="672" t="str">
        <f t="shared" si="3"/>
        <v/>
      </c>
      <c r="P8" s="672" t="str">
        <f t="shared" si="0"/>
        <v/>
      </c>
      <c r="Q8" s="672" t="str">
        <f t="shared" si="0"/>
        <v/>
      </c>
      <c r="R8" s="672" t="str">
        <f t="shared" si="0"/>
        <v/>
      </c>
      <c r="S8" s="672" t="str">
        <f t="shared" si="0"/>
        <v/>
      </c>
      <c r="T8" s="672" t="str">
        <f t="shared" si="0"/>
        <v/>
      </c>
      <c r="U8" s="1350"/>
      <c r="V8" s="1350"/>
      <c r="W8" s="672"/>
    </row>
    <row r="9" spans="1:28" ht="12" customHeight="1">
      <c r="A9" s="49">
        <v>4</v>
      </c>
      <c r="B9" s="49" t="str">
        <f>計算用!W8</f>
        <v/>
      </c>
      <c r="C9" s="49" t="str">
        <f>計算用!X8</f>
        <v/>
      </c>
      <c r="D9" s="672" t="str">
        <f t="shared" si="1"/>
        <v/>
      </c>
      <c r="E9" s="1349" t="str">
        <f>IF(B9="","",VLOOKUP(IF($Z$3=1,C9,B9),光視計算!$O$5:$Q$473,3,FALSE))</f>
        <v/>
      </c>
      <c r="F9" s="1349"/>
      <c r="G9" s="1349" t="str">
        <f t="shared" si="4"/>
        <v/>
      </c>
      <c r="H9" s="1349"/>
      <c r="I9" s="1349" t="str">
        <f>IF(C9="","",VLOOKUP(C9,住戸分類!$B$5:$S$54,18,FALSE))</f>
        <v/>
      </c>
      <c r="J9" s="1349"/>
      <c r="K9" s="1349" t="str">
        <f t="shared" si="2"/>
        <v/>
      </c>
      <c r="L9" s="1349"/>
      <c r="M9" s="1349" t="str">
        <f>IF(C9="","",VLOOKUP(C9,住戸分類!$B$5:$S$54,17,FALSE))</f>
        <v/>
      </c>
      <c r="N9" s="1349"/>
      <c r="O9" s="672" t="str">
        <f t="shared" si="3"/>
        <v/>
      </c>
      <c r="P9" s="672" t="str">
        <f t="shared" si="0"/>
        <v/>
      </c>
      <c r="Q9" s="672" t="str">
        <f t="shared" si="0"/>
        <v/>
      </c>
      <c r="R9" s="672" t="str">
        <f t="shared" si="0"/>
        <v/>
      </c>
      <c r="S9" s="672" t="str">
        <f t="shared" si="0"/>
        <v/>
      </c>
      <c r="T9" s="672" t="str">
        <f t="shared" si="0"/>
        <v/>
      </c>
      <c r="U9" s="1350"/>
      <c r="V9" s="1350"/>
      <c r="W9" s="672"/>
    </row>
    <row r="10" spans="1:28" ht="12" customHeight="1">
      <c r="A10" s="49">
        <v>5</v>
      </c>
      <c r="B10" s="49" t="str">
        <f>計算用!W9</f>
        <v/>
      </c>
      <c r="C10" s="49" t="str">
        <f>計算用!X9</f>
        <v/>
      </c>
      <c r="D10" s="672" t="str">
        <f t="shared" si="1"/>
        <v/>
      </c>
      <c r="E10" s="1349" t="str">
        <f>IF(B10="","",VLOOKUP(IF($Z$3=1,C10,B10),光視計算!$O$5:$Q$473,3,FALSE))</f>
        <v/>
      </c>
      <c r="F10" s="1349"/>
      <c r="G10" s="1349" t="str">
        <f t="shared" si="4"/>
        <v/>
      </c>
      <c r="H10" s="1349"/>
      <c r="I10" s="1349" t="str">
        <f>IF(C10="","",VLOOKUP(C10,住戸分類!$B$5:$S$54,18,FALSE))</f>
        <v/>
      </c>
      <c r="J10" s="1349"/>
      <c r="K10" s="1349" t="str">
        <f t="shared" si="2"/>
        <v/>
      </c>
      <c r="L10" s="1349"/>
      <c r="M10" s="1349" t="str">
        <f>IF(C10="","",VLOOKUP(C10,住戸分類!$B$5:$S$54,17,FALSE))</f>
        <v/>
      </c>
      <c r="N10" s="1349"/>
      <c r="O10" s="672" t="str">
        <f t="shared" si="3"/>
        <v/>
      </c>
      <c r="P10" s="672" t="str">
        <f t="shared" si="0"/>
        <v/>
      </c>
      <c r="Q10" s="672" t="str">
        <f t="shared" si="0"/>
        <v/>
      </c>
      <c r="R10" s="672" t="str">
        <f t="shared" si="0"/>
        <v/>
      </c>
      <c r="S10" s="672" t="str">
        <f t="shared" si="0"/>
        <v/>
      </c>
      <c r="T10" s="672" t="str">
        <f t="shared" si="0"/>
        <v/>
      </c>
      <c r="U10" s="1350"/>
      <c r="V10" s="1350"/>
      <c r="W10" s="672"/>
    </row>
    <row r="11" spans="1:28" ht="12" customHeight="1">
      <c r="A11" s="49">
        <v>6</v>
      </c>
      <c r="B11" s="49" t="str">
        <f>計算用!W10</f>
        <v/>
      </c>
      <c r="C11" s="49" t="str">
        <f>計算用!X10</f>
        <v/>
      </c>
      <c r="D11" s="672" t="str">
        <f t="shared" si="1"/>
        <v/>
      </c>
      <c r="E11" s="1349" t="str">
        <f>IF(B11="","",VLOOKUP(IF($Z$3=1,C11,B11),光視計算!$O$5:$Q$473,3,FALSE))</f>
        <v/>
      </c>
      <c r="F11" s="1349"/>
      <c r="G11" s="1349" t="str">
        <f t="shared" si="4"/>
        <v/>
      </c>
      <c r="H11" s="1349"/>
      <c r="I11" s="1349" t="str">
        <f>IF(C11="","",VLOOKUP(C11,住戸分類!$B$5:$S$54,18,FALSE))</f>
        <v/>
      </c>
      <c r="J11" s="1349"/>
      <c r="K11" s="1349" t="str">
        <f t="shared" si="2"/>
        <v/>
      </c>
      <c r="L11" s="1349"/>
      <c r="M11" s="1349" t="str">
        <f>IF(C11="","",VLOOKUP(C11,住戸分類!$B$5:$S$54,17,FALSE))</f>
        <v/>
      </c>
      <c r="N11" s="1349"/>
      <c r="O11" s="672" t="str">
        <f t="shared" si="3"/>
        <v/>
      </c>
      <c r="P11" s="672" t="str">
        <f t="shared" si="0"/>
        <v/>
      </c>
      <c r="Q11" s="672" t="str">
        <f t="shared" si="0"/>
        <v/>
      </c>
      <c r="R11" s="672" t="str">
        <f t="shared" si="0"/>
        <v/>
      </c>
      <c r="S11" s="672" t="str">
        <f t="shared" si="0"/>
        <v/>
      </c>
      <c r="T11" s="672" t="str">
        <f t="shared" si="0"/>
        <v/>
      </c>
      <c r="U11" s="1350"/>
      <c r="V11" s="1350"/>
      <c r="W11" s="672"/>
    </row>
    <row r="12" spans="1:28" ht="12" customHeight="1">
      <c r="A12" s="49">
        <v>7</v>
      </c>
      <c r="B12" s="49" t="str">
        <f>計算用!W11</f>
        <v/>
      </c>
      <c r="C12" s="49" t="str">
        <f>計算用!X11</f>
        <v/>
      </c>
      <c r="D12" s="672" t="str">
        <f t="shared" si="1"/>
        <v/>
      </c>
      <c r="E12" s="1349" t="str">
        <f>IF(B12="","",VLOOKUP(IF($Z$3=1,C12,B12),光視計算!$O$5:$Q$473,3,FALSE))</f>
        <v/>
      </c>
      <c r="F12" s="1349"/>
      <c r="G12" s="1349" t="str">
        <f t="shared" si="4"/>
        <v/>
      </c>
      <c r="H12" s="1349"/>
      <c r="I12" s="1349" t="str">
        <f>IF(C12="","",VLOOKUP(C12,住戸分類!$B$5:$S$54,18,FALSE))</f>
        <v/>
      </c>
      <c r="J12" s="1349"/>
      <c r="K12" s="1349" t="str">
        <f t="shared" si="2"/>
        <v/>
      </c>
      <c r="L12" s="1349"/>
      <c r="M12" s="1349" t="str">
        <f>IF(C12="","",VLOOKUP(C12,住戸分類!$B$5:$S$54,17,FALSE))</f>
        <v/>
      </c>
      <c r="N12" s="1349"/>
      <c r="O12" s="672" t="str">
        <f t="shared" si="3"/>
        <v/>
      </c>
      <c r="P12" s="672" t="str">
        <f t="shared" si="0"/>
        <v/>
      </c>
      <c r="Q12" s="672" t="str">
        <f t="shared" si="0"/>
        <v/>
      </c>
      <c r="R12" s="672" t="str">
        <f t="shared" si="0"/>
        <v/>
      </c>
      <c r="S12" s="672" t="str">
        <f t="shared" si="0"/>
        <v/>
      </c>
      <c r="T12" s="672" t="str">
        <f t="shared" si="0"/>
        <v/>
      </c>
      <c r="U12" s="1350"/>
      <c r="V12" s="1350"/>
      <c r="W12" s="672"/>
    </row>
    <row r="13" spans="1:28" ht="12" customHeight="1">
      <c r="A13" s="49">
        <v>8</v>
      </c>
      <c r="B13" s="49" t="str">
        <f>計算用!W12</f>
        <v/>
      </c>
      <c r="C13" s="49" t="str">
        <f>計算用!X12</f>
        <v/>
      </c>
      <c r="D13" s="672" t="str">
        <f t="shared" si="1"/>
        <v/>
      </c>
      <c r="E13" s="1349" t="str">
        <f>IF(B13="","",VLOOKUP(IF($Z$3=1,C13,B13),光視計算!$O$5:$Q$473,3,FALSE))</f>
        <v/>
      </c>
      <c r="F13" s="1349"/>
      <c r="G13" s="1349" t="str">
        <f t="shared" si="4"/>
        <v/>
      </c>
      <c r="H13" s="1349"/>
      <c r="I13" s="1349" t="str">
        <f>IF(C13="","",VLOOKUP(C13,住戸分類!$B$5:$S$54,18,FALSE))</f>
        <v/>
      </c>
      <c r="J13" s="1349"/>
      <c r="K13" s="1349" t="str">
        <f t="shared" si="2"/>
        <v/>
      </c>
      <c r="L13" s="1349"/>
      <c r="M13" s="1349" t="str">
        <f>IF(C13="","",VLOOKUP(C13,住戸分類!$B$5:$S$54,17,FALSE))</f>
        <v/>
      </c>
      <c r="N13" s="1349"/>
      <c r="O13" s="672" t="str">
        <f t="shared" si="3"/>
        <v/>
      </c>
      <c r="P13" s="672" t="str">
        <f t="shared" si="0"/>
        <v/>
      </c>
      <c r="Q13" s="672" t="str">
        <f t="shared" si="0"/>
        <v/>
      </c>
      <c r="R13" s="672" t="str">
        <f t="shared" si="0"/>
        <v/>
      </c>
      <c r="S13" s="672" t="str">
        <f t="shared" si="0"/>
        <v/>
      </c>
      <c r="T13" s="672" t="str">
        <f t="shared" si="0"/>
        <v/>
      </c>
      <c r="U13" s="1350"/>
      <c r="V13" s="1350"/>
      <c r="W13" s="672"/>
    </row>
    <row r="14" spans="1:28" ht="12" customHeight="1">
      <c r="A14" s="49">
        <v>9</v>
      </c>
      <c r="B14" s="49" t="str">
        <f>計算用!W13</f>
        <v/>
      </c>
      <c r="C14" s="49" t="str">
        <f>計算用!X13</f>
        <v/>
      </c>
      <c r="D14" s="672" t="str">
        <f t="shared" si="1"/>
        <v/>
      </c>
      <c r="E14" s="1349" t="str">
        <f>IF(B14="","",VLOOKUP(IF($Z$3=1,C14,B14),光視計算!$O$5:$Q$473,3,FALSE))</f>
        <v/>
      </c>
      <c r="F14" s="1349"/>
      <c r="G14" s="1349" t="str">
        <f t="shared" si="4"/>
        <v/>
      </c>
      <c r="H14" s="1349"/>
      <c r="I14" s="1349" t="str">
        <f>IF(C14="","",VLOOKUP(C14,住戸分類!$B$5:$S$54,18,FALSE))</f>
        <v/>
      </c>
      <c r="J14" s="1349"/>
      <c r="K14" s="1349" t="str">
        <f t="shared" si="2"/>
        <v/>
      </c>
      <c r="L14" s="1349"/>
      <c r="M14" s="1349" t="str">
        <f>IF(C14="","",VLOOKUP(C14,住戸分類!$B$5:$S$54,17,FALSE))</f>
        <v/>
      </c>
      <c r="N14" s="1349"/>
      <c r="O14" s="672" t="str">
        <f t="shared" si="3"/>
        <v/>
      </c>
      <c r="P14" s="672" t="str">
        <f t="shared" si="0"/>
        <v/>
      </c>
      <c r="Q14" s="672" t="str">
        <f t="shared" si="0"/>
        <v/>
      </c>
      <c r="R14" s="672" t="str">
        <f t="shared" si="0"/>
        <v/>
      </c>
      <c r="S14" s="672" t="str">
        <f t="shared" si="0"/>
        <v/>
      </c>
      <c r="T14" s="672" t="str">
        <f t="shared" si="0"/>
        <v/>
      </c>
      <c r="U14" s="1350"/>
      <c r="V14" s="1350"/>
      <c r="W14" s="672"/>
    </row>
    <row r="15" spans="1:28" ht="12" customHeight="1">
      <c r="A15" s="49">
        <v>10</v>
      </c>
      <c r="B15" s="49" t="str">
        <f>計算用!W14</f>
        <v/>
      </c>
      <c r="C15" s="49" t="str">
        <f>計算用!X14</f>
        <v/>
      </c>
      <c r="D15" s="672" t="str">
        <f t="shared" si="1"/>
        <v/>
      </c>
      <c r="E15" s="1349" t="str">
        <f>IF(B15="","",VLOOKUP(IF($Z$3=1,C15,B15),光視計算!$O$5:$Q$473,3,FALSE))</f>
        <v/>
      </c>
      <c r="F15" s="1349"/>
      <c r="G15" s="1349" t="str">
        <f t="shared" si="4"/>
        <v/>
      </c>
      <c r="H15" s="1349"/>
      <c r="I15" s="1349" t="str">
        <f>IF(C15="","",VLOOKUP(C15,住戸分類!$B$5:$S$54,18,FALSE))</f>
        <v/>
      </c>
      <c r="J15" s="1349"/>
      <c r="K15" s="1349" t="str">
        <f t="shared" si="2"/>
        <v/>
      </c>
      <c r="L15" s="1349"/>
      <c r="M15" s="1349" t="str">
        <f>IF(C15="","",VLOOKUP(C15,住戸分類!$B$5:$S$54,17,FALSE))</f>
        <v/>
      </c>
      <c r="N15" s="1349"/>
      <c r="O15" s="672" t="str">
        <f t="shared" si="3"/>
        <v/>
      </c>
      <c r="P15" s="672" t="str">
        <f t="shared" si="0"/>
        <v/>
      </c>
      <c r="Q15" s="672" t="str">
        <f t="shared" si="0"/>
        <v/>
      </c>
      <c r="R15" s="672" t="str">
        <f t="shared" si="0"/>
        <v/>
      </c>
      <c r="S15" s="672" t="str">
        <f t="shared" si="0"/>
        <v/>
      </c>
      <c r="T15" s="672" t="str">
        <f t="shared" si="0"/>
        <v/>
      </c>
      <c r="U15" s="1350"/>
      <c r="V15" s="1350"/>
      <c r="W15" s="672"/>
    </row>
    <row r="16" spans="1:28" ht="12" customHeight="1">
      <c r="A16" s="49">
        <v>11</v>
      </c>
      <c r="B16" s="49" t="str">
        <f>計算用!W15</f>
        <v/>
      </c>
      <c r="C16" s="49" t="str">
        <f>計算用!X15</f>
        <v/>
      </c>
      <c r="D16" s="672" t="str">
        <f t="shared" si="1"/>
        <v/>
      </c>
      <c r="E16" s="1349" t="str">
        <f>IF(B16="","",VLOOKUP(IF($Z$3=1,C16,B16),光視計算!$O$5:$Q$473,3,FALSE))</f>
        <v/>
      </c>
      <c r="F16" s="1349"/>
      <c r="G16" s="1349" t="str">
        <f t="shared" si="4"/>
        <v/>
      </c>
      <c r="H16" s="1349"/>
      <c r="I16" s="1349" t="str">
        <f>IF(C16="","",VLOOKUP(C16,住戸分類!$B$5:$S$54,18,FALSE))</f>
        <v/>
      </c>
      <c r="J16" s="1349"/>
      <c r="K16" s="1349" t="str">
        <f t="shared" si="2"/>
        <v/>
      </c>
      <c r="L16" s="1349"/>
      <c r="M16" s="1349" t="str">
        <f>IF(C16="","",VLOOKUP(C16,住戸分類!$B$5:$S$54,17,FALSE))</f>
        <v/>
      </c>
      <c r="N16" s="1349"/>
      <c r="O16" s="672" t="str">
        <f t="shared" si="3"/>
        <v/>
      </c>
      <c r="P16" s="672" t="str">
        <f t="shared" si="0"/>
        <v/>
      </c>
      <c r="Q16" s="672" t="str">
        <f t="shared" si="0"/>
        <v/>
      </c>
      <c r="R16" s="672" t="str">
        <f t="shared" si="0"/>
        <v/>
      </c>
      <c r="S16" s="672" t="str">
        <f t="shared" si="0"/>
        <v/>
      </c>
      <c r="T16" s="672" t="str">
        <f t="shared" si="0"/>
        <v/>
      </c>
      <c r="U16" s="1350"/>
      <c r="V16" s="1350"/>
      <c r="W16" s="672"/>
    </row>
    <row r="17" spans="1:23" ht="12" customHeight="1">
      <c r="A17" s="49">
        <v>12</v>
      </c>
      <c r="B17" s="49" t="str">
        <f>計算用!W16</f>
        <v/>
      </c>
      <c r="C17" s="49" t="str">
        <f>計算用!X16</f>
        <v/>
      </c>
      <c r="D17" s="672" t="str">
        <f t="shared" si="1"/>
        <v/>
      </c>
      <c r="E17" s="1349" t="str">
        <f>IF(B17="","",VLOOKUP(IF($Z$3=1,C17,B17),光視計算!$O$5:$Q$473,3,FALSE))</f>
        <v/>
      </c>
      <c r="F17" s="1349"/>
      <c r="G17" s="1349" t="str">
        <f t="shared" si="4"/>
        <v/>
      </c>
      <c r="H17" s="1349"/>
      <c r="I17" s="1349" t="str">
        <f>IF(C17="","",VLOOKUP(C17,住戸分類!$B$5:$S$54,18,FALSE))</f>
        <v/>
      </c>
      <c r="J17" s="1349"/>
      <c r="K17" s="1349" t="str">
        <f t="shared" si="2"/>
        <v/>
      </c>
      <c r="L17" s="1349"/>
      <c r="M17" s="1349" t="str">
        <f>IF(C17="","",VLOOKUP(C17,住戸分類!$B$5:$S$54,17,FALSE))</f>
        <v/>
      </c>
      <c r="N17" s="1349"/>
      <c r="O17" s="672" t="str">
        <f t="shared" si="3"/>
        <v/>
      </c>
      <c r="P17" s="672" t="str">
        <f t="shared" si="0"/>
        <v/>
      </c>
      <c r="Q17" s="672" t="str">
        <f t="shared" si="0"/>
        <v/>
      </c>
      <c r="R17" s="672" t="str">
        <f t="shared" si="0"/>
        <v/>
      </c>
      <c r="S17" s="672" t="str">
        <f t="shared" si="0"/>
        <v/>
      </c>
      <c r="T17" s="672" t="str">
        <f t="shared" si="0"/>
        <v/>
      </c>
      <c r="U17" s="1350"/>
      <c r="V17" s="1350"/>
      <c r="W17" s="672"/>
    </row>
    <row r="18" spans="1:23" ht="12" customHeight="1">
      <c r="A18" s="49">
        <v>13</v>
      </c>
      <c r="B18" s="49" t="str">
        <f>計算用!W17</f>
        <v/>
      </c>
      <c r="C18" s="49" t="str">
        <f>計算用!X17</f>
        <v/>
      </c>
      <c r="D18" s="672" t="str">
        <f t="shared" si="1"/>
        <v/>
      </c>
      <c r="E18" s="1349" t="str">
        <f>IF(B18="","",VLOOKUP(IF($Z$3=1,C18,B18),光視計算!$O$5:$Q$473,3,FALSE))</f>
        <v/>
      </c>
      <c r="F18" s="1349"/>
      <c r="G18" s="1349" t="str">
        <f t="shared" si="4"/>
        <v/>
      </c>
      <c r="H18" s="1349"/>
      <c r="I18" s="1349" t="str">
        <f>IF(C18="","",VLOOKUP(C18,住戸分類!$B$5:$S$54,18,FALSE))</f>
        <v/>
      </c>
      <c r="J18" s="1349"/>
      <c r="K18" s="1349" t="str">
        <f t="shared" si="2"/>
        <v/>
      </c>
      <c r="L18" s="1349"/>
      <c r="M18" s="1349" t="str">
        <f>IF(C18="","",VLOOKUP(C18,住戸分類!$B$5:$S$54,17,FALSE))</f>
        <v/>
      </c>
      <c r="N18" s="1349"/>
      <c r="O18" s="672" t="str">
        <f t="shared" si="3"/>
        <v/>
      </c>
      <c r="P18" s="672" t="str">
        <f t="shared" si="0"/>
        <v/>
      </c>
      <c r="Q18" s="672" t="str">
        <f t="shared" si="0"/>
        <v/>
      </c>
      <c r="R18" s="672" t="str">
        <f t="shared" si="0"/>
        <v/>
      </c>
      <c r="S18" s="672" t="str">
        <f t="shared" si="0"/>
        <v/>
      </c>
      <c r="T18" s="672" t="str">
        <f t="shared" si="0"/>
        <v/>
      </c>
      <c r="U18" s="1350"/>
      <c r="V18" s="1350"/>
      <c r="W18" s="672"/>
    </row>
    <row r="19" spans="1:23" ht="12" customHeight="1">
      <c r="A19" s="49">
        <v>14</v>
      </c>
      <c r="B19" s="49" t="str">
        <f>計算用!W18</f>
        <v/>
      </c>
      <c r="C19" s="49" t="str">
        <f>計算用!X18</f>
        <v/>
      </c>
      <c r="D19" s="672" t="str">
        <f t="shared" si="1"/>
        <v/>
      </c>
      <c r="E19" s="1349" t="str">
        <f>IF(B19="","",VLOOKUP(IF($Z$3=1,C19,B19),光視計算!$O$5:$Q$473,3,FALSE))</f>
        <v/>
      </c>
      <c r="F19" s="1349"/>
      <c r="G19" s="1349" t="str">
        <f t="shared" si="4"/>
        <v/>
      </c>
      <c r="H19" s="1349"/>
      <c r="I19" s="1349" t="str">
        <f>IF(C19="","",VLOOKUP(C19,住戸分類!$B$5:$S$54,18,FALSE))</f>
        <v/>
      </c>
      <c r="J19" s="1349"/>
      <c r="K19" s="1349" t="str">
        <f t="shared" si="2"/>
        <v/>
      </c>
      <c r="L19" s="1349"/>
      <c r="M19" s="1349" t="str">
        <f>IF(C19="","",VLOOKUP(C19,住戸分類!$B$5:$S$54,17,FALSE))</f>
        <v/>
      </c>
      <c r="N19" s="1349"/>
      <c r="O19" s="672" t="str">
        <f t="shared" si="3"/>
        <v/>
      </c>
      <c r="P19" s="672" t="str">
        <f t="shared" si="0"/>
        <v/>
      </c>
      <c r="Q19" s="672" t="str">
        <f t="shared" si="0"/>
        <v/>
      </c>
      <c r="R19" s="672" t="str">
        <f t="shared" si="0"/>
        <v/>
      </c>
      <c r="S19" s="672" t="str">
        <f t="shared" si="0"/>
        <v/>
      </c>
      <c r="T19" s="672" t="str">
        <f t="shared" si="0"/>
        <v/>
      </c>
      <c r="U19" s="1350"/>
      <c r="V19" s="1350"/>
      <c r="W19" s="672"/>
    </row>
    <row r="20" spans="1:23" ht="12" customHeight="1">
      <c r="A20" s="49">
        <v>15</v>
      </c>
      <c r="B20" s="49" t="str">
        <f>計算用!W19</f>
        <v/>
      </c>
      <c r="C20" s="49" t="str">
        <f>計算用!X19</f>
        <v/>
      </c>
      <c r="D20" s="672" t="str">
        <f t="shared" si="1"/>
        <v/>
      </c>
      <c r="E20" s="1349" t="str">
        <f>IF(B20="","",VLOOKUP(IF($Z$3=1,C20,B20),光視計算!$O$5:$Q$473,3,FALSE))</f>
        <v/>
      </c>
      <c r="F20" s="1349"/>
      <c r="G20" s="1349" t="str">
        <f t="shared" si="4"/>
        <v/>
      </c>
      <c r="H20" s="1349"/>
      <c r="I20" s="1349" t="str">
        <f>IF(C20="","",VLOOKUP(C20,住戸分類!$B$5:$S$54,18,FALSE))</f>
        <v/>
      </c>
      <c r="J20" s="1349"/>
      <c r="K20" s="1349" t="str">
        <f t="shared" si="2"/>
        <v/>
      </c>
      <c r="L20" s="1349"/>
      <c r="M20" s="1349" t="str">
        <f>IF(C20="","",VLOOKUP(C20,住戸分類!$B$5:$S$54,17,FALSE))</f>
        <v/>
      </c>
      <c r="N20" s="1349"/>
      <c r="O20" s="672" t="str">
        <f t="shared" si="3"/>
        <v/>
      </c>
      <c r="P20" s="672" t="str">
        <f t="shared" si="0"/>
        <v/>
      </c>
      <c r="Q20" s="672" t="str">
        <f t="shared" si="0"/>
        <v/>
      </c>
      <c r="R20" s="672" t="str">
        <f t="shared" si="0"/>
        <v/>
      </c>
      <c r="S20" s="672" t="str">
        <f t="shared" si="0"/>
        <v/>
      </c>
      <c r="T20" s="672" t="str">
        <f t="shared" si="0"/>
        <v/>
      </c>
      <c r="U20" s="1350"/>
      <c r="V20" s="1350"/>
      <c r="W20" s="672"/>
    </row>
    <row r="21" spans="1:23" ht="12" customHeight="1">
      <c r="A21" s="49">
        <v>16</v>
      </c>
      <c r="B21" s="49" t="str">
        <f>計算用!W20</f>
        <v/>
      </c>
      <c r="C21" s="49" t="str">
        <f>計算用!X20</f>
        <v/>
      </c>
      <c r="D21" s="672" t="str">
        <f t="shared" si="1"/>
        <v/>
      </c>
      <c r="E21" s="1349" t="str">
        <f>IF(B21="","",VLOOKUP(IF($Z$3=1,C21,B21),光視計算!$O$5:$Q$473,3,FALSE))</f>
        <v/>
      </c>
      <c r="F21" s="1349"/>
      <c r="G21" s="1349" t="str">
        <f t="shared" si="4"/>
        <v/>
      </c>
      <c r="H21" s="1349"/>
      <c r="I21" s="1349" t="str">
        <f>IF(C21="","",VLOOKUP(C21,住戸分類!$B$5:$S$54,18,FALSE))</f>
        <v/>
      </c>
      <c r="J21" s="1349"/>
      <c r="K21" s="1349" t="str">
        <f t="shared" si="2"/>
        <v/>
      </c>
      <c r="L21" s="1349"/>
      <c r="M21" s="1349" t="str">
        <f>IF(C21="","",VLOOKUP(C21,住戸分類!$B$5:$S$54,17,FALSE))</f>
        <v/>
      </c>
      <c r="N21" s="1349"/>
      <c r="O21" s="672" t="str">
        <f t="shared" si="3"/>
        <v/>
      </c>
      <c r="P21" s="672" t="str">
        <f t="shared" si="0"/>
        <v/>
      </c>
      <c r="Q21" s="672" t="str">
        <f t="shared" si="0"/>
        <v/>
      </c>
      <c r="R21" s="672" t="str">
        <f t="shared" si="0"/>
        <v/>
      </c>
      <c r="S21" s="672" t="str">
        <f t="shared" si="0"/>
        <v/>
      </c>
      <c r="T21" s="672" t="str">
        <f t="shared" si="0"/>
        <v/>
      </c>
      <c r="U21" s="1350"/>
      <c r="V21" s="1350"/>
      <c r="W21" s="672"/>
    </row>
    <row r="22" spans="1:23" ht="12" customHeight="1">
      <c r="A22" s="49">
        <v>17</v>
      </c>
      <c r="B22" s="49" t="str">
        <f>計算用!W21</f>
        <v/>
      </c>
      <c r="C22" s="49" t="str">
        <f>計算用!X21</f>
        <v/>
      </c>
      <c r="D22" s="672" t="str">
        <f t="shared" si="1"/>
        <v/>
      </c>
      <c r="E22" s="1349" t="str">
        <f>IF(B22="","",VLOOKUP(IF($Z$3=1,C22,B22),光視計算!$O$5:$Q$473,3,FALSE))</f>
        <v/>
      </c>
      <c r="F22" s="1349"/>
      <c r="G22" s="1349" t="str">
        <f t="shared" si="4"/>
        <v/>
      </c>
      <c r="H22" s="1349"/>
      <c r="I22" s="1349" t="str">
        <f>IF(C22="","",VLOOKUP(C22,住戸分類!$B$5:$S$54,18,FALSE))</f>
        <v/>
      </c>
      <c r="J22" s="1349"/>
      <c r="K22" s="1349" t="str">
        <f t="shared" si="2"/>
        <v/>
      </c>
      <c r="L22" s="1349"/>
      <c r="M22" s="1349" t="str">
        <f>IF(C22="","",VLOOKUP(C22,住戸分類!$B$5:$S$54,17,FALSE))</f>
        <v/>
      </c>
      <c r="N22" s="1349"/>
      <c r="O22" s="672" t="str">
        <f t="shared" si="3"/>
        <v/>
      </c>
      <c r="P22" s="672" t="str">
        <f t="shared" si="3"/>
        <v/>
      </c>
      <c r="Q22" s="672" t="str">
        <f t="shared" si="3"/>
        <v/>
      </c>
      <c r="R22" s="672" t="str">
        <f t="shared" si="3"/>
        <v/>
      </c>
      <c r="S22" s="672" t="str">
        <f t="shared" si="3"/>
        <v/>
      </c>
      <c r="T22" s="672" t="str">
        <f t="shared" si="3"/>
        <v/>
      </c>
      <c r="U22" s="1350"/>
      <c r="V22" s="1350"/>
      <c r="W22" s="672"/>
    </row>
    <row r="23" spans="1:23" ht="12" customHeight="1">
      <c r="A23" s="49">
        <v>18</v>
      </c>
      <c r="B23" s="49" t="str">
        <f>計算用!W22</f>
        <v/>
      </c>
      <c r="C23" s="49" t="str">
        <f>計算用!X22</f>
        <v/>
      </c>
      <c r="D23" s="672" t="str">
        <f t="shared" si="1"/>
        <v/>
      </c>
      <c r="E23" s="1349" t="str">
        <f>IF(B23="","",VLOOKUP(IF($Z$3=1,C23,B23),光視計算!$O$5:$Q$473,3,FALSE))</f>
        <v/>
      </c>
      <c r="F23" s="1349"/>
      <c r="G23" s="1349" t="str">
        <f t="shared" si="4"/>
        <v/>
      </c>
      <c r="H23" s="1349"/>
      <c r="I23" s="1349" t="str">
        <f>IF(C23="","",VLOOKUP(C23,住戸分類!$B$5:$S$54,18,FALSE))</f>
        <v/>
      </c>
      <c r="J23" s="1349"/>
      <c r="K23" s="1349" t="str">
        <f t="shared" ref="K23:K85" si="5">IF(E23="","",E23+G23+I23)</f>
        <v/>
      </c>
      <c r="L23" s="1349"/>
      <c r="M23" s="1349" t="str">
        <f>IF(C23="","",VLOOKUP(C23,住戸分類!$B$5:$S$54,17,FALSE))</f>
        <v/>
      </c>
      <c r="N23" s="1349"/>
      <c r="O23" s="672" t="str">
        <f t="shared" si="3"/>
        <v/>
      </c>
      <c r="P23" s="672" t="str">
        <f t="shared" si="3"/>
        <v/>
      </c>
      <c r="Q23" s="672" t="str">
        <f t="shared" si="3"/>
        <v/>
      </c>
      <c r="R23" s="672" t="str">
        <f t="shared" si="3"/>
        <v/>
      </c>
      <c r="S23" s="672" t="str">
        <f t="shared" si="3"/>
        <v/>
      </c>
      <c r="T23" s="672" t="str">
        <f t="shared" si="3"/>
        <v/>
      </c>
      <c r="U23" s="1350"/>
      <c r="V23" s="1350"/>
      <c r="W23" s="672"/>
    </row>
    <row r="24" spans="1:23" ht="12" customHeight="1">
      <c r="A24" s="49">
        <v>19</v>
      </c>
      <c r="B24" s="49" t="str">
        <f>計算用!W23</f>
        <v/>
      </c>
      <c r="C24" s="49" t="str">
        <f>計算用!X23</f>
        <v/>
      </c>
      <c r="D24" s="672" t="str">
        <f t="shared" si="1"/>
        <v/>
      </c>
      <c r="E24" s="1349" t="str">
        <f>IF(B24="","",VLOOKUP(IF($Z$3=1,C24,B24),光視計算!$O$5:$Q$473,3,FALSE))</f>
        <v/>
      </c>
      <c r="F24" s="1349"/>
      <c r="G24" s="1349" t="str">
        <f t="shared" si="4"/>
        <v/>
      </c>
      <c r="H24" s="1349"/>
      <c r="I24" s="1349" t="str">
        <f>IF(C24="","",VLOOKUP(C24,住戸分類!$B$5:$S$54,18,FALSE))</f>
        <v/>
      </c>
      <c r="J24" s="1349"/>
      <c r="K24" s="1349" t="str">
        <f t="shared" si="5"/>
        <v/>
      </c>
      <c r="L24" s="1349"/>
      <c r="M24" s="1349" t="str">
        <f>IF(C24="","",VLOOKUP(C24,住戸分類!$B$5:$S$54,17,FALSE))</f>
        <v/>
      </c>
      <c r="N24" s="1349"/>
      <c r="O24" s="672" t="str">
        <f t="shared" si="3"/>
        <v/>
      </c>
      <c r="P24" s="672" t="str">
        <f t="shared" si="3"/>
        <v/>
      </c>
      <c r="Q24" s="672" t="str">
        <f t="shared" si="3"/>
        <v/>
      </c>
      <c r="R24" s="672" t="str">
        <f t="shared" si="3"/>
        <v/>
      </c>
      <c r="S24" s="672" t="str">
        <f t="shared" si="3"/>
        <v/>
      </c>
      <c r="T24" s="672" t="str">
        <f t="shared" si="3"/>
        <v/>
      </c>
      <c r="U24" s="1350"/>
      <c r="V24" s="1350"/>
      <c r="W24" s="672"/>
    </row>
    <row r="25" spans="1:23" ht="12" customHeight="1">
      <c r="A25" s="49">
        <v>20</v>
      </c>
      <c r="B25" s="49" t="str">
        <f>計算用!W24</f>
        <v/>
      </c>
      <c r="C25" s="49" t="str">
        <f>計算用!X24</f>
        <v/>
      </c>
      <c r="D25" s="672" t="str">
        <f t="shared" si="1"/>
        <v/>
      </c>
      <c r="E25" s="1349" t="str">
        <f>IF(B25="","",VLOOKUP(IF($Z$3=1,C25,B25),光視計算!$O$5:$Q$473,3,FALSE))</f>
        <v/>
      </c>
      <c r="F25" s="1349"/>
      <c r="G25" s="1349" t="str">
        <f t="shared" si="4"/>
        <v/>
      </c>
      <c r="H25" s="1349"/>
      <c r="I25" s="1349" t="str">
        <f>IF(C25="","",VLOOKUP(C25,住戸分類!$B$5:$S$54,18,FALSE))</f>
        <v/>
      </c>
      <c r="J25" s="1349"/>
      <c r="K25" s="1349" t="str">
        <f t="shared" si="5"/>
        <v/>
      </c>
      <c r="L25" s="1349"/>
      <c r="M25" s="1349" t="str">
        <f>IF(C25="","",VLOOKUP(C25,住戸分類!$B$5:$S$54,17,FALSE))</f>
        <v/>
      </c>
      <c r="N25" s="1349"/>
      <c r="O25" s="672" t="str">
        <f t="shared" si="3"/>
        <v/>
      </c>
      <c r="P25" s="672" t="str">
        <f t="shared" si="3"/>
        <v/>
      </c>
      <c r="Q25" s="672" t="str">
        <f t="shared" si="3"/>
        <v/>
      </c>
      <c r="R25" s="672" t="str">
        <f t="shared" si="3"/>
        <v/>
      </c>
      <c r="S25" s="672" t="str">
        <f t="shared" si="3"/>
        <v/>
      </c>
      <c r="T25" s="672" t="str">
        <f t="shared" si="3"/>
        <v/>
      </c>
      <c r="U25" s="1350"/>
      <c r="V25" s="1350"/>
      <c r="W25" s="672"/>
    </row>
    <row r="26" spans="1:23" ht="12" customHeight="1">
      <c r="A26" s="49">
        <v>21</v>
      </c>
      <c r="B26" s="49" t="str">
        <f>計算用!W25</f>
        <v/>
      </c>
      <c r="C26" s="49" t="str">
        <f>計算用!X25</f>
        <v/>
      </c>
      <c r="D26" s="672" t="str">
        <f t="shared" si="1"/>
        <v/>
      </c>
      <c r="E26" s="1349" t="str">
        <f>IF(B26="","",VLOOKUP(IF($Z$3=1,C26,B26),光視計算!$O$5:$Q$473,3,FALSE))</f>
        <v/>
      </c>
      <c r="F26" s="1349"/>
      <c r="G26" s="1349" t="str">
        <f t="shared" si="4"/>
        <v/>
      </c>
      <c r="H26" s="1349"/>
      <c r="I26" s="1349" t="str">
        <f>IF(C26="","",VLOOKUP(C26,住戸分類!$B$5:$S$54,18,FALSE))</f>
        <v/>
      </c>
      <c r="J26" s="1349"/>
      <c r="K26" s="1349" t="str">
        <f t="shared" si="5"/>
        <v/>
      </c>
      <c r="L26" s="1349"/>
      <c r="M26" s="1349" t="str">
        <f>IF(C26="","",VLOOKUP(C26,住戸分類!$B$5:$S$54,17,FALSE))</f>
        <v/>
      </c>
      <c r="N26" s="1349"/>
      <c r="O26" s="672" t="str">
        <f t="shared" si="3"/>
        <v/>
      </c>
      <c r="P26" s="672" t="str">
        <f t="shared" si="3"/>
        <v/>
      </c>
      <c r="Q26" s="672" t="str">
        <f t="shared" si="3"/>
        <v/>
      </c>
      <c r="R26" s="672" t="str">
        <f t="shared" si="3"/>
        <v/>
      </c>
      <c r="S26" s="672" t="str">
        <f t="shared" si="3"/>
        <v/>
      </c>
      <c r="T26" s="672" t="str">
        <f t="shared" si="3"/>
        <v/>
      </c>
      <c r="U26" s="1350"/>
      <c r="V26" s="1350"/>
      <c r="W26" s="672"/>
    </row>
    <row r="27" spans="1:23" ht="12" customHeight="1">
      <c r="A27" s="49">
        <v>22</v>
      </c>
      <c r="B27" s="49" t="str">
        <f>計算用!W26</f>
        <v/>
      </c>
      <c r="C27" s="49" t="str">
        <f>計算用!X26</f>
        <v/>
      </c>
      <c r="D27" s="672" t="str">
        <f t="shared" si="1"/>
        <v/>
      </c>
      <c r="E27" s="1349" t="str">
        <f>IF(B27="","",VLOOKUP(IF($Z$3=1,C27,B27),光視計算!$O$5:$Q$473,3,FALSE))</f>
        <v/>
      </c>
      <c r="F27" s="1349"/>
      <c r="G27" s="1349" t="str">
        <f t="shared" si="4"/>
        <v/>
      </c>
      <c r="H27" s="1349"/>
      <c r="I27" s="1349" t="str">
        <f>IF(C27="","",VLOOKUP(C27,住戸分類!$B$5:$S$54,18,FALSE))</f>
        <v/>
      </c>
      <c r="J27" s="1349"/>
      <c r="K27" s="1349" t="str">
        <f t="shared" si="5"/>
        <v/>
      </c>
      <c r="L27" s="1349"/>
      <c r="M27" s="1349" t="str">
        <f>IF(C27="","",VLOOKUP(C27,住戸分類!$B$5:$S$54,17,FALSE))</f>
        <v/>
      </c>
      <c r="N27" s="1349"/>
      <c r="O27" s="672" t="str">
        <f t="shared" si="3"/>
        <v/>
      </c>
      <c r="P27" s="672" t="str">
        <f t="shared" si="3"/>
        <v/>
      </c>
      <c r="Q27" s="672" t="str">
        <f t="shared" si="3"/>
        <v/>
      </c>
      <c r="R27" s="672" t="str">
        <f t="shared" si="3"/>
        <v/>
      </c>
      <c r="S27" s="672" t="str">
        <f t="shared" si="3"/>
        <v/>
      </c>
      <c r="T27" s="672" t="str">
        <f t="shared" si="3"/>
        <v/>
      </c>
      <c r="U27" s="1350"/>
      <c r="V27" s="1350"/>
      <c r="W27" s="672"/>
    </row>
    <row r="28" spans="1:23" ht="12" customHeight="1">
      <c r="A28" s="49">
        <v>23</v>
      </c>
      <c r="B28" s="49" t="str">
        <f>計算用!W27</f>
        <v/>
      </c>
      <c r="C28" s="49" t="str">
        <f>計算用!X27</f>
        <v/>
      </c>
      <c r="D28" s="672" t="str">
        <f t="shared" si="1"/>
        <v/>
      </c>
      <c r="E28" s="1349" t="str">
        <f>IF(B28="","",VLOOKUP(IF($Z$3=1,C28,B28),光視計算!$O$5:$Q$473,3,FALSE))</f>
        <v/>
      </c>
      <c r="F28" s="1349"/>
      <c r="G28" s="1349" t="str">
        <f t="shared" si="4"/>
        <v/>
      </c>
      <c r="H28" s="1349"/>
      <c r="I28" s="1349" t="str">
        <f>IF(C28="","",VLOOKUP(C28,住戸分類!$B$5:$S$54,18,FALSE))</f>
        <v/>
      </c>
      <c r="J28" s="1349"/>
      <c r="K28" s="1349" t="str">
        <f t="shared" si="5"/>
        <v/>
      </c>
      <c r="L28" s="1349"/>
      <c r="M28" s="1349" t="str">
        <f>IF(C28="","",VLOOKUP(C28,住戸分類!$B$5:$S$54,17,FALSE))</f>
        <v/>
      </c>
      <c r="N28" s="1349"/>
      <c r="O28" s="672" t="str">
        <f t="shared" si="3"/>
        <v/>
      </c>
      <c r="P28" s="672" t="str">
        <f t="shared" si="3"/>
        <v/>
      </c>
      <c r="Q28" s="672" t="str">
        <f t="shared" si="3"/>
        <v/>
      </c>
      <c r="R28" s="672" t="str">
        <f t="shared" si="3"/>
        <v/>
      </c>
      <c r="S28" s="672" t="str">
        <f t="shared" si="3"/>
        <v/>
      </c>
      <c r="T28" s="672" t="str">
        <f t="shared" si="3"/>
        <v/>
      </c>
      <c r="U28" s="1350"/>
      <c r="V28" s="1350"/>
      <c r="W28" s="672"/>
    </row>
    <row r="29" spans="1:23" ht="12" customHeight="1">
      <c r="A29" s="49">
        <v>24</v>
      </c>
      <c r="B29" s="49" t="str">
        <f>計算用!W28</f>
        <v/>
      </c>
      <c r="C29" s="49" t="str">
        <f>計算用!X28</f>
        <v/>
      </c>
      <c r="D29" s="672" t="str">
        <f t="shared" si="1"/>
        <v/>
      </c>
      <c r="E29" s="1349" t="str">
        <f>IF(B29="","",VLOOKUP(IF($Z$3=1,C29,B29),光視計算!$O$5:$Q$473,3,FALSE))</f>
        <v/>
      </c>
      <c r="F29" s="1349"/>
      <c r="G29" s="1349" t="str">
        <f t="shared" si="4"/>
        <v/>
      </c>
      <c r="H29" s="1349"/>
      <c r="I29" s="1349" t="str">
        <f>IF(C29="","",VLOOKUP(C29,住戸分類!$B$5:$S$54,18,FALSE))</f>
        <v/>
      </c>
      <c r="J29" s="1349"/>
      <c r="K29" s="1349" t="str">
        <f t="shared" si="5"/>
        <v/>
      </c>
      <c r="L29" s="1349"/>
      <c r="M29" s="1349" t="str">
        <f>IF(C29="","",VLOOKUP(C29,住戸分類!$B$5:$S$54,17,FALSE))</f>
        <v/>
      </c>
      <c r="N29" s="1349"/>
      <c r="O29" s="672" t="str">
        <f t="shared" si="3"/>
        <v/>
      </c>
      <c r="P29" s="672" t="str">
        <f t="shared" si="3"/>
        <v/>
      </c>
      <c r="Q29" s="672" t="str">
        <f t="shared" si="3"/>
        <v/>
      </c>
      <c r="R29" s="672" t="str">
        <f t="shared" si="3"/>
        <v/>
      </c>
      <c r="S29" s="672" t="str">
        <f t="shared" si="3"/>
        <v/>
      </c>
      <c r="T29" s="672" t="str">
        <f t="shared" si="3"/>
        <v/>
      </c>
      <c r="U29" s="1350"/>
      <c r="V29" s="1350"/>
      <c r="W29" s="672"/>
    </row>
    <row r="30" spans="1:23" ht="12" customHeight="1">
      <c r="A30" s="49">
        <v>25</v>
      </c>
      <c r="B30" s="49" t="str">
        <f>計算用!W29</f>
        <v/>
      </c>
      <c r="C30" s="49" t="str">
        <f>計算用!X29</f>
        <v/>
      </c>
      <c r="D30" s="672" t="str">
        <f t="shared" si="1"/>
        <v/>
      </c>
      <c r="E30" s="1349" t="str">
        <f>IF(B30="","",VLOOKUP(IF($Z$3=1,C30,B30),光視計算!$O$5:$Q$473,3,FALSE))</f>
        <v/>
      </c>
      <c r="F30" s="1349"/>
      <c r="G30" s="1349" t="str">
        <f t="shared" si="4"/>
        <v/>
      </c>
      <c r="H30" s="1349"/>
      <c r="I30" s="1349" t="str">
        <f>IF(C30="","",VLOOKUP(C30,住戸分類!$B$5:$S$54,18,FALSE))</f>
        <v/>
      </c>
      <c r="J30" s="1349"/>
      <c r="K30" s="1349" t="str">
        <f t="shared" ref="K30:K37" si="6">IF(E30="","",E30+G30+I30)</f>
        <v/>
      </c>
      <c r="L30" s="1349"/>
      <c r="M30" s="1349" t="str">
        <f>IF(C30="","",VLOOKUP(C30,住戸分類!$B$5:$S$54,17,FALSE))</f>
        <v/>
      </c>
      <c r="N30" s="1349"/>
      <c r="O30" s="672" t="str">
        <f t="shared" si="3"/>
        <v/>
      </c>
      <c r="P30" s="672" t="str">
        <f t="shared" si="3"/>
        <v/>
      </c>
      <c r="Q30" s="672" t="str">
        <f t="shared" si="3"/>
        <v/>
      </c>
      <c r="R30" s="672" t="str">
        <f t="shared" si="3"/>
        <v/>
      </c>
      <c r="S30" s="672" t="str">
        <f t="shared" si="3"/>
        <v/>
      </c>
      <c r="T30" s="672" t="str">
        <f t="shared" si="3"/>
        <v/>
      </c>
      <c r="U30" s="1350"/>
      <c r="V30" s="1350"/>
      <c r="W30" s="672"/>
    </row>
    <row r="31" spans="1:23" ht="12" customHeight="1">
      <c r="A31" s="49">
        <v>26</v>
      </c>
      <c r="B31" s="49" t="str">
        <f>計算用!W30</f>
        <v/>
      </c>
      <c r="C31" s="49" t="str">
        <f>計算用!X30</f>
        <v/>
      </c>
      <c r="D31" s="672" t="str">
        <f t="shared" si="1"/>
        <v/>
      </c>
      <c r="E31" s="1349" t="str">
        <f>IF(B31="","",VLOOKUP(IF($Z$3=1,C31,B31),光視計算!$O$5:$Q$473,3,FALSE))</f>
        <v/>
      </c>
      <c r="F31" s="1349"/>
      <c r="G31" s="1349" t="str">
        <f t="shared" si="4"/>
        <v/>
      </c>
      <c r="H31" s="1349"/>
      <c r="I31" s="1349" t="str">
        <f>IF(C31="","",VLOOKUP(C31,住戸分類!$B$5:$S$54,18,FALSE))</f>
        <v/>
      </c>
      <c r="J31" s="1349"/>
      <c r="K31" s="1349" t="str">
        <f t="shared" si="6"/>
        <v/>
      </c>
      <c r="L31" s="1349"/>
      <c r="M31" s="1349" t="str">
        <f>IF(C31="","",VLOOKUP(C31,住戸分類!$B$5:$S$54,17,FALSE))</f>
        <v/>
      </c>
      <c r="N31" s="1349"/>
      <c r="O31" s="672" t="str">
        <f t="shared" si="3"/>
        <v/>
      </c>
      <c r="P31" s="672" t="str">
        <f t="shared" si="3"/>
        <v/>
      </c>
      <c r="Q31" s="672" t="str">
        <f t="shared" si="3"/>
        <v/>
      </c>
      <c r="R31" s="672" t="str">
        <f t="shared" si="3"/>
        <v/>
      </c>
      <c r="S31" s="672" t="str">
        <f t="shared" si="3"/>
        <v/>
      </c>
      <c r="T31" s="672" t="str">
        <f t="shared" si="3"/>
        <v/>
      </c>
      <c r="U31" s="1350"/>
      <c r="V31" s="1350"/>
      <c r="W31" s="672"/>
    </row>
    <row r="32" spans="1:23" ht="12" customHeight="1">
      <c r="A32" s="49">
        <v>27</v>
      </c>
      <c r="B32" s="49" t="str">
        <f>計算用!W31</f>
        <v/>
      </c>
      <c r="C32" s="49" t="str">
        <f>計算用!X31</f>
        <v/>
      </c>
      <c r="D32" s="672" t="str">
        <f t="shared" si="1"/>
        <v/>
      </c>
      <c r="E32" s="1349" t="str">
        <f>IF(B32="","",VLOOKUP(IF($Z$3=1,C32,B32),光視計算!$O$5:$Q$473,3,FALSE))</f>
        <v/>
      </c>
      <c r="F32" s="1349"/>
      <c r="G32" s="1349" t="str">
        <f t="shared" si="4"/>
        <v/>
      </c>
      <c r="H32" s="1349"/>
      <c r="I32" s="1349" t="str">
        <f>IF(C32="","",VLOOKUP(C32,住戸分類!$B$5:$S$54,18,FALSE))</f>
        <v/>
      </c>
      <c r="J32" s="1349"/>
      <c r="K32" s="1349" t="str">
        <f t="shared" si="6"/>
        <v/>
      </c>
      <c r="L32" s="1349"/>
      <c r="M32" s="1349" t="str">
        <f>IF(C32="","",VLOOKUP(C32,住戸分類!$B$5:$S$54,17,FALSE))</f>
        <v/>
      </c>
      <c r="N32" s="1349"/>
      <c r="O32" s="672" t="str">
        <f t="shared" si="3"/>
        <v/>
      </c>
      <c r="P32" s="672" t="str">
        <f t="shared" si="3"/>
        <v/>
      </c>
      <c r="Q32" s="672" t="str">
        <f t="shared" si="3"/>
        <v/>
      </c>
      <c r="R32" s="672" t="str">
        <f t="shared" si="3"/>
        <v/>
      </c>
      <c r="S32" s="672" t="str">
        <f t="shared" si="3"/>
        <v/>
      </c>
      <c r="T32" s="672" t="str">
        <f t="shared" si="3"/>
        <v/>
      </c>
      <c r="U32" s="1350"/>
      <c r="V32" s="1350"/>
      <c r="W32" s="672"/>
    </row>
    <row r="33" spans="1:23" ht="12" customHeight="1">
      <c r="A33" s="49">
        <v>28</v>
      </c>
      <c r="B33" s="49" t="str">
        <f>計算用!W32</f>
        <v/>
      </c>
      <c r="C33" s="49" t="str">
        <f>計算用!X32</f>
        <v/>
      </c>
      <c r="D33" s="672" t="str">
        <f t="shared" si="1"/>
        <v/>
      </c>
      <c r="E33" s="1349" t="str">
        <f>IF(B33="","",VLOOKUP(IF($Z$3=1,C33,B33),光視計算!$O$5:$Q$473,3,FALSE))</f>
        <v/>
      </c>
      <c r="F33" s="1349"/>
      <c r="G33" s="1349" t="str">
        <f t="shared" si="4"/>
        <v/>
      </c>
      <c r="H33" s="1349"/>
      <c r="I33" s="1349" t="str">
        <f>IF(C33="","",VLOOKUP(C33,住戸分類!$B$5:$S$54,18,FALSE))</f>
        <v/>
      </c>
      <c r="J33" s="1349"/>
      <c r="K33" s="1349" t="str">
        <f t="shared" si="6"/>
        <v/>
      </c>
      <c r="L33" s="1349"/>
      <c r="M33" s="1349" t="str">
        <f>IF(C33="","",VLOOKUP(C33,住戸分類!$B$5:$S$54,17,FALSE))</f>
        <v/>
      </c>
      <c r="N33" s="1349"/>
      <c r="O33" s="672" t="str">
        <f t="shared" si="3"/>
        <v/>
      </c>
      <c r="P33" s="672" t="str">
        <f t="shared" si="3"/>
        <v/>
      </c>
      <c r="Q33" s="672" t="str">
        <f t="shared" si="3"/>
        <v/>
      </c>
      <c r="R33" s="672" t="str">
        <f t="shared" si="3"/>
        <v/>
      </c>
      <c r="S33" s="672" t="str">
        <f t="shared" si="3"/>
        <v/>
      </c>
      <c r="T33" s="672" t="str">
        <f t="shared" si="3"/>
        <v/>
      </c>
      <c r="U33" s="1350"/>
      <c r="V33" s="1350"/>
      <c r="W33" s="672"/>
    </row>
    <row r="34" spans="1:23" ht="12" customHeight="1">
      <c r="A34" s="49">
        <v>29</v>
      </c>
      <c r="B34" s="49" t="str">
        <f>計算用!W33</f>
        <v/>
      </c>
      <c r="C34" s="49" t="str">
        <f>計算用!X33</f>
        <v/>
      </c>
      <c r="D34" s="672" t="str">
        <f t="shared" si="1"/>
        <v/>
      </c>
      <c r="E34" s="1349" t="str">
        <f>IF(B34="","",VLOOKUP(IF($Z$3=1,C34,B34),光視計算!$O$5:$Q$473,3,FALSE))</f>
        <v/>
      </c>
      <c r="F34" s="1349"/>
      <c r="G34" s="1349" t="str">
        <f t="shared" si="4"/>
        <v/>
      </c>
      <c r="H34" s="1349"/>
      <c r="I34" s="1349" t="str">
        <f>IF(C34="","",VLOOKUP(C34,住戸分類!$B$5:$S$54,18,FALSE))</f>
        <v/>
      </c>
      <c r="J34" s="1349"/>
      <c r="K34" s="1349" t="str">
        <f t="shared" si="6"/>
        <v/>
      </c>
      <c r="L34" s="1349"/>
      <c r="M34" s="1349" t="str">
        <f>IF(C34="","",VLOOKUP(C34,住戸分類!$B$5:$S$54,17,FALSE))</f>
        <v/>
      </c>
      <c r="N34" s="1349"/>
      <c r="O34" s="672" t="str">
        <f t="shared" si="3"/>
        <v/>
      </c>
      <c r="P34" s="672" t="str">
        <f t="shared" si="3"/>
        <v/>
      </c>
      <c r="Q34" s="672" t="str">
        <f t="shared" si="3"/>
        <v/>
      </c>
      <c r="R34" s="672" t="str">
        <f t="shared" si="3"/>
        <v/>
      </c>
      <c r="S34" s="672" t="str">
        <f t="shared" si="3"/>
        <v/>
      </c>
      <c r="T34" s="672" t="str">
        <f t="shared" si="3"/>
        <v/>
      </c>
      <c r="U34" s="1350"/>
      <c r="V34" s="1350"/>
      <c r="W34" s="672"/>
    </row>
    <row r="35" spans="1:23" ht="12" customHeight="1">
      <c r="A35" s="49">
        <v>30</v>
      </c>
      <c r="B35" s="49" t="str">
        <f>計算用!W34</f>
        <v/>
      </c>
      <c r="C35" s="49" t="str">
        <f>計算用!X34</f>
        <v/>
      </c>
      <c r="D35" s="672" t="str">
        <f t="shared" si="1"/>
        <v/>
      </c>
      <c r="E35" s="1349" t="str">
        <f>IF(B35="","",VLOOKUP(IF($Z$3=1,C35,B35),光視計算!$O$5:$Q$473,3,FALSE))</f>
        <v/>
      </c>
      <c r="F35" s="1349"/>
      <c r="G35" s="1349" t="str">
        <f t="shared" si="4"/>
        <v/>
      </c>
      <c r="H35" s="1349"/>
      <c r="I35" s="1349" t="str">
        <f>IF(C35="","",VLOOKUP(C35,住戸分類!$B$5:$S$54,18,FALSE))</f>
        <v/>
      </c>
      <c r="J35" s="1349"/>
      <c r="K35" s="1349" t="str">
        <f t="shared" si="6"/>
        <v/>
      </c>
      <c r="L35" s="1349"/>
      <c r="M35" s="1349" t="str">
        <f>IF(C35="","",VLOOKUP(C35,住戸分類!$B$5:$S$54,17,FALSE))</f>
        <v/>
      </c>
      <c r="N35" s="1349"/>
      <c r="O35" s="672" t="str">
        <f t="shared" si="3"/>
        <v/>
      </c>
      <c r="P35" s="672" t="str">
        <f t="shared" si="3"/>
        <v/>
      </c>
      <c r="Q35" s="672" t="str">
        <f t="shared" si="3"/>
        <v/>
      </c>
      <c r="R35" s="672" t="str">
        <f t="shared" si="3"/>
        <v/>
      </c>
      <c r="S35" s="672" t="str">
        <f t="shared" si="3"/>
        <v/>
      </c>
      <c r="T35" s="672" t="str">
        <f t="shared" si="3"/>
        <v/>
      </c>
      <c r="U35" s="1350"/>
      <c r="V35" s="1350"/>
      <c r="W35" s="672"/>
    </row>
    <row r="36" spans="1:23" ht="12" customHeight="1">
      <c r="A36" s="49">
        <v>31</v>
      </c>
      <c r="B36" s="49" t="str">
        <f>計算用!W35</f>
        <v/>
      </c>
      <c r="C36" s="49" t="str">
        <f>計算用!X35</f>
        <v/>
      </c>
      <c r="D36" s="672" t="str">
        <f t="shared" si="1"/>
        <v/>
      </c>
      <c r="E36" s="1349" t="str">
        <f>IF(B36="","",VLOOKUP(IF($Z$3=1,C36,B36),光視計算!$O$5:$Q$473,3,FALSE))</f>
        <v/>
      </c>
      <c r="F36" s="1349"/>
      <c r="G36" s="1349" t="str">
        <f t="shared" si="4"/>
        <v/>
      </c>
      <c r="H36" s="1349"/>
      <c r="I36" s="1349" t="str">
        <f>IF(C36="","",VLOOKUP(C36,住戸分類!$B$5:$S$54,18,FALSE))</f>
        <v/>
      </c>
      <c r="J36" s="1349"/>
      <c r="K36" s="1349" t="str">
        <f t="shared" si="6"/>
        <v/>
      </c>
      <c r="L36" s="1349"/>
      <c r="M36" s="1349" t="str">
        <f>IF(C36="","",VLOOKUP(C36,住戸分類!$B$5:$S$54,17,FALSE))</f>
        <v/>
      </c>
      <c r="N36" s="1349"/>
      <c r="O36" s="672" t="str">
        <f t="shared" si="3"/>
        <v/>
      </c>
      <c r="P36" s="672" t="str">
        <f t="shared" si="3"/>
        <v/>
      </c>
      <c r="Q36" s="672" t="str">
        <f t="shared" si="3"/>
        <v/>
      </c>
      <c r="R36" s="672" t="str">
        <f t="shared" si="3"/>
        <v/>
      </c>
      <c r="S36" s="672" t="str">
        <f t="shared" si="3"/>
        <v/>
      </c>
      <c r="T36" s="672" t="str">
        <f t="shared" si="3"/>
        <v/>
      </c>
      <c r="U36" s="1350"/>
      <c r="V36" s="1350"/>
      <c r="W36" s="672"/>
    </row>
    <row r="37" spans="1:23" ht="12" customHeight="1">
      <c r="A37" s="49">
        <v>32</v>
      </c>
      <c r="B37" s="49" t="str">
        <f>計算用!W36</f>
        <v/>
      </c>
      <c r="C37" s="49" t="str">
        <f>計算用!X36</f>
        <v/>
      </c>
      <c r="D37" s="672" t="str">
        <f t="shared" si="1"/>
        <v/>
      </c>
      <c r="E37" s="1349" t="str">
        <f>IF(B37="","",VLOOKUP(IF($Z$3=1,C37,B37),光視計算!$O$5:$Q$473,3,FALSE))</f>
        <v/>
      </c>
      <c r="F37" s="1349"/>
      <c r="G37" s="1349" t="str">
        <f t="shared" si="4"/>
        <v/>
      </c>
      <c r="H37" s="1349"/>
      <c r="I37" s="1349" t="str">
        <f>IF(C37="","",VLOOKUP(C37,住戸分類!$B$5:$S$54,18,FALSE))</f>
        <v/>
      </c>
      <c r="J37" s="1349"/>
      <c r="K37" s="1349" t="str">
        <f t="shared" si="6"/>
        <v/>
      </c>
      <c r="L37" s="1349"/>
      <c r="M37" s="1349" t="str">
        <f>IF(C37="","",VLOOKUP(C37,住戸分類!$B$5:$S$54,17,FALSE))</f>
        <v/>
      </c>
      <c r="N37" s="1349"/>
      <c r="O37" s="672" t="str">
        <f t="shared" si="3"/>
        <v/>
      </c>
      <c r="P37" s="672" t="str">
        <f t="shared" si="3"/>
        <v/>
      </c>
      <c r="Q37" s="672" t="str">
        <f t="shared" si="3"/>
        <v/>
      </c>
      <c r="R37" s="672" t="str">
        <f t="shared" si="3"/>
        <v/>
      </c>
      <c r="S37" s="672" t="str">
        <f t="shared" si="3"/>
        <v/>
      </c>
      <c r="T37" s="672" t="str">
        <f t="shared" si="3"/>
        <v/>
      </c>
      <c r="U37" s="1350"/>
      <c r="V37" s="1350"/>
      <c r="W37" s="672"/>
    </row>
    <row r="38" spans="1:23" ht="12" customHeight="1">
      <c r="A38" s="49">
        <v>33</v>
      </c>
      <c r="B38" s="49" t="str">
        <f>計算用!W37</f>
        <v/>
      </c>
      <c r="C38" s="49" t="str">
        <f>計算用!X37</f>
        <v/>
      </c>
      <c r="D38" s="672" t="str">
        <f t="shared" si="1"/>
        <v/>
      </c>
      <c r="E38" s="1349" t="str">
        <f>IF(B38="","",VLOOKUP(IF($Z$3=1,C38,B38),光視計算!$O$5:$Q$473,3,FALSE))</f>
        <v/>
      </c>
      <c r="F38" s="1349"/>
      <c r="G38" s="1349" t="str">
        <f t="shared" si="4"/>
        <v/>
      </c>
      <c r="H38" s="1349"/>
      <c r="I38" s="1349" t="str">
        <f>IF(C38="","",VLOOKUP(C38,住戸分類!$B$5:$S$54,18,FALSE))</f>
        <v/>
      </c>
      <c r="J38" s="1349"/>
      <c r="K38" s="1349" t="str">
        <f t="shared" ref="K38:K43" si="7">IF(E38="","",E38+G38+I38)</f>
        <v/>
      </c>
      <c r="L38" s="1349"/>
      <c r="M38" s="1349" t="str">
        <f>IF(C38="","",VLOOKUP(C38,住戸分類!$B$5:$S$54,17,FALSE))</f>
        <v/>
      </c>
      <c r="N38" s="1349"/>
      <c r="O38" s="672" t="str">
        <f t="shared" si="3"/>
        <v/>
      </c>
      <c r="P38" s="672" t="str">
        <f t="shared" si="3"/>
        <v/>
      </c>
      <c r="Q38" s="672" t="str">
        <f t="shared" si="3"/>
        <v/>
      </c>
      <c r="R38" s="672" t="str">
        <f t="shared" si="3"/>
        <v/>
      </c>
      <c r="S38" s="672" t="str">
        <f t="shared" si="3"/>
        <v/>
      </c>
      <c r="T38" s="672" t="str">
        <f t="shared" si="3"/>
        <v/>
      </c>
      <c r="U38" s="1350"/>
      <c r="V38" s="1350"/>
      <c r="W38" s="672"/>
    </row>
    <row r="39" spans="1:23" ht="12" customHeight="1">
      <c r="A39" s="49">
        <v>34</v>
      </c>
      <c r="B39" s="49" t="str">
        <f>計算用!W38</f>
        <v/>
      </c>
      <c r="C39" s="49" t="str">
        <f>計算用!X38</f>
        <v/>
      </c>
      <c r="D39" s="672" t="str">
        <f t="shared" si="1"/>
        <v/>
      </c>
      <c r="E39" s="1349" t="str">
        <f>IF(B39="","",VLOOKUP(IF($Z$3=1,C39,B39),光視計算!$O$5:$Q$473,3,FALSE))</f>
        <v/>
      </c>
      <c r="F39" s="1349"/>
      <c r="G39" s="1349" t="str">
        <f t="shared" si="4"/>
        <v/>
      </c>
      <c r="H39" s="1349"/>
      <c r="I39" s="1349" t="str">
        <f>IF(C39="","",VLOOKUP(C39,住戸分類!$B$5:$S$54,18,FALSE))</f>
        <v/>
      </c>
      <c r="J39" s="1349"/>
      <c r="K39" s="1349" t="str">
        <f t="shared" si="7"/>
        <v/>
      </c>
      <c r="L39" s="1349"/>
      <c r="M39" s="1349" t="str">
        <f>IF(C39="","",VLOOKUP(C39,住戸分類!$B$5:$S$54,17,FALSE))</f>
        <v/>
      </c>
      <c r="N39" s="1349"/>
      <c r="O39" s="672" t="str">
        <f t="shared" ref="O39:T70" si="8">IF($B39="","","□")</f>
        <v/>
      </c>
      <c r="P39" s="672" t="str">
        <f t="shared" si="8"/>
        <v/>
      </c>
      <c r="Q39" s="672" t="str">
        <f t="shared" si="8"/>
        <v/>
      </c>
      <c r="R39" s="672" t="str">
        <f t="shared" si="8"/>
        <v/>
      </c>
      <c r="S39" s="672" t="str">
        <f t="shared" si="8"/>
        <v/>
      </c>
      <c r="T39" s="672" t="str">
        <f t="shared" si="8"/>
        <v/>
      </c>
      <c r="U39" s="1350"/>
      <c r="V39" s="1350"/>
      <c r="W39" s="672"/>
    </row>
    <row r="40" spans="1:23" ht="12" customHeight="1">
      <c r="A40" s="49">
        <v>35</v>
      </c>
      <c r="B40" s="49" t="str">
        <f>計算用!W39</f>
        <v/>
      </c>
      <c r="C40" s="49" t="str">
        <f>計算用!X39</f>
        <v/>
      </c>
      <c r="D40" s="672" t="str">
        <f t="shared" si="1"/>
        <v/>
      </c>
      <c r="E40" s="1349" t="str">
        <f>IF(B40="","",VLOOKUP(IF($Z$3=1,C40,B40),光視計算!$O$5:$Q$473,3,FALSE))</f>
        <v/>
      </c>
      <c r="F40" s="1349"/>
      <c r="G40" s="1349" t="str">
        <f t="shared" si="4"/>
        <v/>
      </c>
      <c r="H40" s="1349"/>
      <c r="I40" s="1349" t="str">
        <f>IF(C40="","",VLOOKUP(C40,住戸分類!$B$5:$S$54,18,FALSE))</f>
        <v/>
      </c>
      <c r="J40" s="1349"/>
      <c r="K40" s="1349" t="str">
        <f t="shared" si="7"/>
        <v/>
      </c>
      <c r="L40" s="1349"/>
      <c r="M40" s="1349" t="str">
        <f>IF(C40="","",VLOOKUP(C40,住戸分類!$B$5:$S$54,17,FALSE))</f>
        <v/>
      </c>
      <c r="N40" s="1349"/>
      <c r="O40" s="672" t="str">
        <f t="shared" si="8"/>
        <v/>
      </c>
      <c r="P40" s="672" t="str">
        <f t="shared" si="8"/>
        <v/>
      </c>
      <c r="Q40" s="672" t="str">
        <f t="shared" si="8"/>
        <v/>
      </c>
      <c r="R40" s="672" t="str">
        <f t="shared" si="8"/>
        <v/>
      </c>
      <c r="S40" s="672" t="str">
        <f t="shared" si="8"/>
        <v/>
      </c>
      <c r="T40" s="672" t="str">
        <f t="shared" si="8"/>
        <v/>
      </c>
      <c r="U40" s="1350"/>
      <c r="V40" s="1350"/>
      <c r="W40" s="672"/>
    </row>
    <row r="41" spans="1:23" ht="12" customHeight="1">
      <c r="A41" s="49">
        <v>36</v>
      </c>
      <c r="B41" s="49" t="str">
        <f>計算用!W40</f>
        <v/>
      </c>
      <c r="C41" s="49" t="str">
        <f>計算用!X40</f>
        <v/>
      </c>
      <c r="D41" s="672" t="str">
        <f t="shared" si="1"/>
        <v/>
      </c>
      <c r="E41" s="1349" t="str">
        <f>IF(B41="","",VLOOKUP(IF($Z$3=1,C41,B41),光視計算!$O$5:$Q$473,3,FALSE))</f>
        <v/>
      </c>
      <c r="F41" s="1349"/>
      <c r="G41" s="1349" t="str">
        <f t="shared" si="4"/>
        <v/>
      </c>
      <c r="H41" s="1349"/>
      <c r="I41" s="1349" t="str">
        <f>IF(C41="","",VLOOKUP(C41,住戸分類!$B$5:$S$54,18,FALSE))</f>
        <v/>
      </c>
      <c r="J41" s="1349"/>
      <c r="K41" s="1349" t="str">
        <f t="shared" si="7"/>
        <v/>
      </c>
      <c r="L41" s="1349"/>
      <c r="M41" s="1349" t="str">
        <f>IF(C41="","",VLOOKUP(C41,住戸分類!$B$5:$S$54,17,FALSE))</f>
        <v/>
      </c>
      <c r="N41" s="1349"/>
      <c r="O41" s="672" t="str">
        <f t="shared" si="8"/>
        <v/>
      </c>
      <c r="P41" s="672" t="str">
        <f t="shared" si="8"/>
        <v/>
      </c>
      <c r="Q41" s="672" t="str">
        <f t="shared" si="8"/>
        <v/>
      </c>
      <c r="R41" s="672" t="str">
        <f t="shared" si="8"/>
        <v/>
      </c>
      <c r="S41" s="672" t="str">
        <f t="shared" si="8"/>
        <v/>
      </c>
      <c r="T41" s="672" t="str">
        <f t="shared" si="8"/>
        <v/>
      </c>
      <c r="U41" s="1350"/>
      <c r="V41" s="1350"/>
      <c r="W41" s="672"/>
    </row>
    <row r="42" spans="1:23" ht="12" customHeight="1">
      <c r="A42" s="49">
        <v>37</v>
      </c>
      <c r="B42" s="49" t="str">
        <f>計算用!W41</f>
        <v/>
      </c>
      <c r="C42" s="49" t="str">
        <f>計算用!X41</f>
        <v/>
      </c>
      <c r="D42" s="672" t="str">
        <f t="shared" si="1"/>
        <v/>
      </c>
      <c r="E42" s="1349" t="str">
        <f>IF(B42="","",VLOOKUP(IF($Z$3=1,C42,B42),光視計算!$O$5:$Q$473,3,FALSE))</f>
        <v/>
      </c>
      <c r="F42" s="1349"/>
      <c r="G42" s="1349" t="str">
        <f t="shared" si="4"/>
        <v/>
      </c>
      <c r="H42" s="1349"/>
      <c r="I42" s="1349" t="str">
        <f>IF(C42="","",VLOOKUP(C42,住戸分類!$B$5:$S$54,18,FALSE))</f>
        <v/>
      </c>
      <c r="J42" s="1349"/>
      <c r="K42" s="1349" t="str">
        <f t="shared" si="7"/>
        <v/>
      </c>
      <c r="L42" s="1349"/>
      <c r="M42" s="1349" t="str">
        <f>IF(C42="","",VLOOKUP(C42,住戸分類!$B$5:$S$54,17,FALSE))</f>
        <v/>
      </c>
      <c r="N42" s="1349"/>
      <c r="O42" s="672" t="str">
        <f t="shared" si="8"/>
        <v/>
      </c>
      <c r="P42" s="672" t="str">
        <f t="shared" si="8"/>
        <v/>
      </c>
      <c r="Q42" s="672" t="str">
        <f t="shared" si="8"/>
        <v/>
      </c>
      <c r="R42" s="672" t="str">
        <f t="shared" si="8"/>
        <v/>
      </c>
      <c r="S42" s="672" t="str">
        <f t="shared" si="8"/>
        <v/>
      </c>
      <c r="T42" s="672" t="str">
        <f t="shared" si="8"/>
        <v/>
      </c>
      <c r="U42" s="1350"/>
      <c r="V42" s="1350"/>
      <c r="W42" s="672"/>
    </row>
    <row r="43" spans="1:23" ht="12" customHeight="1">
      <c r="A43" s="49">
        <v>38</v>
      </c>
      <c r="B43" s="49" t="str">
        <f>計算用!W42</f>
        <v/>
      </c>
      <c r="C43" s="49" t="str">
        <f>計算用!X42</f>
        <v/>
      </c>
      <c r="D43" s="672" t="str">
        <f t="shared" si="1"/>
        <v/>
      </c>
      <c r="E43" s="1349" t="str">
        <f>IF(B43="","",VLOOKUP(IF($Z$3=1,C43,B43),光視計算!$O$5:$Q$473,3,FALSE))</f>
        <v/>
      </c>
      <c r="F43" s="1349"/>
      <c r="G43" s="1349" t="str">
        <f t="shared" si="4"/>
        <v/>
      </c>
      <c r="H43" s="1349"/>
      <c r="I43" s="1349" t="str">
        <f>IF(C43="","",VLOOKUP(C43,住戸分類!$B$5:$S$54,18,FALSE))</f>
        <v/>
      </c>
      <c r="J43" s="1349"/>
      <c r="K43" s="1349" t="str">
        <f t="shared" si="7"/>
        <v/>
      </c>
      <c r="L43" s="1349"/>
      <c r="M43" s="1349" t="str">
        <f>IF(C43="","",VLOOKUP(C43,住戸分類!$B$5:$S$54,17,FALSE))</f>
        <v/>
      </c>
      <c r="N43" s="1349"/>
      <c r="O43" s="672" t="str">
        <f t="shared" si="8"/>
        <v/>
      </c>
      <c r="P43" s="672" t="str">
        <f t="shared" si="8"/>
        <v/>
      </c>
      <c r="Q43" s="672" t="str">
        <f t="shared" si="8"/>
        <v/>
      </c>
      <c r="R43" s="672" t="str">
        <f t="shared" si="8"/>
        <v/>
      </c>
      <c r="S43" s="672" t="str">
        <f t="shared" si="8"/>
        <v/>
      </c>
      <c r="T43" s="672" t="str">
        <f t="shared" si="8"/>
        <v/>
      </c>
      <c r="U43" s="1350"/>
      <c r="V43" s="1350"/>
      <c r="W43" s="672"/>
    </row>
    <row r="44" spans="1:23" ht="12" customHeight="1">
      <c r="A44" s="49">
        <v>39</v>
      </c>
      <c r="B44" s="49" t="str">
        <f>計算用!W43</f>
        <v/>
      </c>
      <c r="C44" s="49" t="str">
        <f>計算用!X43</f>
        <v/>
      </c>
      <c r="D44" s="672" t="str">
        <f t="shared" si="1"/>
        <v/>
      </c>
      <c r="E44" s="1349" t="str">
        <f>IF(B44="","",VLOOKUP(IF($Z$3=1,C44,B44),光視計算!$O$5:$Q$473,3,FALSE))</f>
        <v/>
      </c>
      <c r="F44" s="1349"/>
      <c r="G44" s="1349" t="str">
        <f t="shared" si="4"/>
        <v/>
      </c>
      <c r="H44" s="1349"/>
      <c r="I44" s="1349" t="str">
        <f>IF(C44="","",VLOOKUP(C44,住戸分類!$B$5:$S$54,18,FALSE))</f>
        <v/>
      </c>
      <c r="J44" s="1349"/>
      <c r="K44" s="1349" t="str">
        <f t="shared" si="5"/>
        <v/>
      </c>
      <c r="L44" s="1349"/>
      <c r="M44" s="1349" t="str">
        <f>IF(C44="","",VLOOKUP(C44,住戸分類!$B$5:$S$54,17,FALSE))</f>
        <v/>
      </c>
      <c r="N44" s="1349"/>
      <c r="O44" s="672" t="str">
        <f t="shared" si="8"/>
        <v/>
      </c>
      <c r="P44" s="672" t="str">
        <f t="shared" si="8"/>
        <v/>
      </c>
      <c r="Q44" s="672" t="str">
        <f t="shared" si="8"/>
        <v/>
      </c>
      <c r="R44" s="672" t="str">
        <f t="shared" si="8"/>
        <v/>
      </c>
      <c r="S44" s="672" t="str">
        <f t="shared" si="8"/>
        <v/>
      </c>
      <c r="T44" s="672" t="str">
        <f t="shared" si="8"/>
        <v/>
      </c>
      <c r="U44" s="1350"/>
      <c r="V44" s="1350"/>
      <c r="W44" s="672"/>
    </row>
    <row r="45" spans="1:23" ht="12" customHeight="1">
      <c r="A45" s="49">
        <v>40</v>
      </c>
      <c r="B45" s="49" t="str">
        <f>計算用!W44</f>
        <v/>
      </c>
      <c r="C45" s="49" t="str">
        <f>計算用!X44</f>
        <v/>
      </c>
      <c r="D45" s="672" t="str">
        <f t="shared" si="1"/>
        <v/>
      </c>
      <c r="E45" s="1349" t="str">
        <f>IF(B45="","",VLOOKUP(IF($Z$3=1,C45,B45),光視計算!$O$5:$Q$473,3,FALSE))</f>
        <v/>
      </c>
      <c r="F45" s="1349"/>
      <c r="G45" s="1349" t="str">
        <f t="shared" si="4"/>
        <v/>
      </c>
      <c r="H45" s="1349"/>
      <c r="I45" s="1349" t="str">
        <f>IF(C45="","",VLOOKUP(C45,住戸分類!$B$5:$S$54,18,FALSE))</f>
        <v/>
      </c>
      <c r="J45" s="1349"/>
      <c r="K45" s="1349" t="str">
        <f t="shared" si="5"/>
        <v/>
      </c>
      <c r="L45" s="1349"/>
      <c r="M45" s="1349" t="str">
        <f>IF(C45="","",VLOOKUP(C45,住戸分類!$B$5:$S$54,17,FALSE))</f>
        <v/>
      </c>
      <c r="N45" s="1349"/>
      <c r="O45" s="672" t="str">
        <f t="shared" si="8"/>
        <v/>
      </c>
      <c r="P45" s="672" t="str">
        <f t="shared" si="8"/>
        <v/>
      </c>
      <c r="Q45" s="672" t="str">
        <f t="shared" si="8"/>
        <v/>
      </c>
      <c r="R45" s="672" t="str">
        <f t="shared" si="8"/>
        <v/>
      </c>
      <c r="S45" s="672" t="str">
        <f t="shared" si="8"/>
        <v/>
      </c>
      <c r="T45" s="672" t="str">
        <f t="shared" si="8"/>
        <v/>
      </c>
      <c r="U45" s="1350"/>
      <c r="V45" s="1350"/>
      <c r="W45" s="672"/>
    </row>
    <row r="46" spans="1:23" ht="12" customHeight="1">
      <c r="A46" s="49">
        <v>41</v>
      </c>
      <c r="B46" s="49" t="str">
        <f>計算用!W45</f>
        <v/>
      </c>
      <c r="C46" s="49" t="str">
        <f>計算用!X45</f>
        <v/>
      </c>
      <c r="D46" s="672" t="str">
        <f t="shared" si="1"/>
        <v/>
      </c>
      <c r="E46" s="1349" t="str">
        <f>IF(B46="","",VLOOKUP(IF($Z$3=1,C46,B46),光視計算!$O$5:$Q$473,3,FALSE))</f>
        <v/>
      </c>
      <c r="F46" s="1349"/>
      <c r="G46" s="1349" t="str">
        <f t="shared" si="4"/>
        <v/>
      </c>
      <c r="H46" s="1349"/>
      <c r="I46" s="1349" t="str">
        <f>IF(C46="","",VLOOKUP(C46,住戸分類!$B$5:$S$54,18,FALSE))</f>
        <v/>
      </c>
      <c r="J46" s="1349"/>
      <c r="K46" s="1349" t="str">
        <f t="shared" si="5"/>
        <v/>
      </c>
      <c r="L46" s="1349"/>
      <c r="M46" s="1349" t="str">
        <f>IF(C46="","",VLOOKUP(C46,住戸分類!$B$5:$S$54,17,FALSE))</f>
        <v/>
      </c>
      <c r="N46" s="1349"/>
      <c r="O46" s="672" t="str">
        <f t="shared" si="8"/>
        <v/>
      </c>
      <c r="P46" s="672" t="str">
        <f t="shared" si="8"/>
        <v/>
      </c>
      <c r="Q46" s="672" t="str">
        <f t="shared" si="8"/>
        <v/>
      </c>
      <c r="R46" s="672" t="str">
        <f t="shared" si="8"/>
        <v/>
      </c>
      <c r="S46" s="672" t="str">
        <f t="shared" si="8"/>
        <v/>
      </c>
      <c r="T46" s="672" t="str">
        <f t="shared" si="8"/>
        <v/>
      </c>
      <c r="U46" s="1350"/>
      <c r="V46" s="1350"/>
      <c r="W46" s="672"/>
    </row>
    <row r="47" spans="1:23" ht="12" customHeight="1">
      <c r="A47" s="49">
        <v>42</v>
      </c>
      <c r="B47" s="49" t="str">
        <f>計算用!W46</f>
        <v/>
      </c>
      <c r="C47" s="49" t="str">
        <f>計算用!X46</f>
        <v/>
      </c>
      <c r="D47" s="672" t="str">
        <f t="shared" si="1"/>
        <v/>
      </c>
      <c r="E47" s="1349" t="str">
        <f>IF(B47="","",VLOOKUP(IF($Z$3=1,C47,B47),光視計算!$O$5:$Q$473,3,FALSE))</f>
        <v/>
      </c>
      <c r="F47" s="1349"/>
      <c r="G47" s="1349" t="str">
        <f t="shared" si="4"/>
        <v/>
      </c>
      <c r="H47" s="1349"/>
      <c r="I47" s="1349" t="str">
        <f>IF(C47="","",VLOOKUP(C47,住戸分類!$B$5:$S$54,18,FALSE))</f>
        <v/>
      </c>
      <c r="J47" s="1349"/>
      <c r="K47" s="1349" t="str">
        <f t="shared" si="5"/>
        <v/>
      </c>
      <c r="L47" s="1349"/>
      <c r="M47" s="1349" t="str">
        <f>IF(C47="","",VLOOKUP(C47,住戸分類!$B$5:$S$54,17,FALSE))</f>
        <v/>
      </c>
      <c r="N47" s="1349"/>
      <c r="O47" s="672" t="str">
        <f t="shared" si="8"/>
        <v/>
      </c>
      <c r="P47" s="672" t="str">
        <f t="shared" si="8"/>
        <v/>
      </c>
      <c r="Q47" s="672" t="str">
        <f t="shared" si="8"/>
        <v/>
      </c>
      <c r="R47" s="672" t="str">
        <f t="shared" si="8"/>
        <v/>
      </c>
      <c r="S47" s="672" t="str">
        <f t="shared" si="8"/>
        <v/>
      </c>
      <c r="T47" s="672" t="str">
        <f t="shared" si="8"/>
        <v/>
      </c>
      <c r="U47" s="1350"/>
      <c r="V47" s="1350"/>
      <c r="W47" s="672"/>
    </row>
    <row r="48" spans="1:23" ht="12" customHeight="1">
      <c r="A48" s="49">
        <v>43</v>
      </c>
      <c r="B48" s="49" t="str">
        <f>計算用!W47</f>
        <v/>
      </c>
      <c r="C48" s="49" t="str">
        <f>計算用!X47</f>
        <v/>
      </c>
      <c r="D48" s="672" t="str">
        <f t="shared" si="1"/>
        <v/>
      </c>
      <c r="E48" s="1349" t="str">
        <f>IF(B48="","",VLOOKUP(IF($Z$3=1,C48,B48),光視計算!$O$5:$Q$473,3,FALSE))</f>
        <v/>
      </c>
      <c r="F48" s="1349"/>
      <c r="G48" s="1349" t="str">
        <f t="shared" si="4"/>
        <v/>
      </c>
      <c r="H48" s="1349"/>
      <c r="I48" s="1349" t="str">
        <f>IF(C48="","",VLOOKUP(C48,住戸分類!$B$5:$S$54,18,FALSE))</f>
        <v/>
      </c>
      <c r="J48" s="1349"/>
      <c r="K48" s="1349" t="str">
        <f t="shared" si="5"/>
        <v/>
      </c>
      <c r="L48" s="1349"/>
      <c r="M48" s="1349" t="str">
        <f>IF(C48="","",VLOOKUP(C48,住戸分類!$B$5:$S$54,17,FALSE))</f>
        <v/>
      </c>
      <c r="N48" s="1349"/>
      <c r="O48" s="672" t="str">
        <f t="shared" si="8"/>
        <v/>
      </c>
      <c r="P48" s="672" t="str">
        <f t="shared" si="8"/>
        <v/>
      </c>
      <c r="Q48" s="672" t="str">
        <f t="shared" si="8"/>
        <v/>
      </c>
      <c r="R48" s="672" t="str">
        <f t="shared" si="8"/>
        <v/>
      </c>
      <c r="S48" s="672" t="str">
        <f t="shared" si="8"/>
        <v/>
      </c>
      <c r="T48" s="672" t="str">
        <f t="shared" si="8"/>
        <v/>
      </c>
      <c r="U48" s="1350"/>
      <c r="V48" s="1350"/>
      <c r="W48" s="672"/>
    </row>
    <row r="49" spans="1:23" ht="12" customHeight="1">
      <c r="A49" s="49">
        <v>44</v>
      </c>
      <c r="B49" s="49" t="str">
        <f>計算用!W48</f>
        <v/>
      </c>
      <c r="C49" s="49" t="str">
        <f>計算用!X48</f>
        <v/>
      </c>
      <c r="D49" s="672" t="str">
        <f t="shared" si="1"/>
        <v/>
      </c>
      <c r="E49" s="1349" t="str">
        <f>IF(B49="","",VLOOKUP(IF($Z$3=1,C49,B49),光視計算!$O$5:$Q$473,3,FALSE))</f>
        <v/>
      </c>
      <c r="F49" s="1349"/>
      <c r="G49" s="1349" t="str">
        <f t="shared" si="4"/>
        <v/>
      </c>
      <c r="H49" s="1349"/>
      <c r="I49" s="1349" t="str">
        <f>IF(C49="","",VLOOKUP(C49,住戸分類!$B$5:$S$54,18,FALSE))</f>
        <v/>
      </c>
      <c r="J49" s="1349"/>
      <c r="K49" s="1349" t="str">
        <f t="shared" si="5"/>
        <v/>
      </c>
      <c r="L49" s="1349"/>
      <c r="M49" s="1349" t="str">
        <f>IF(C49="","",VLOOKUP(C49,住戸分類!$B$5:$S$54,17,FALSE))</f>
        <v/>
      </c>
      <c r="N49" s="1349"/>
      <c r="O49" s="672" t="str">
        <f t="shared" si="8"/>
        <v/>
      </c>
      <c r="P49" s="672" t="str">
        <f t="shared" si="8"/>
        <v/>
      </c>
      <c r="Q49" s="672" t="str">
        <f t="shared" si="8"/>
        <v/>
      </c>
      <c r="R49" s="672" t="str">
        <f t="shared" si="8"/>
        <v/>
      </c>
      <c r="S49" s="672" t="str">
        <f t="shared" si="8"/>
        <v/>
      </c>
      <c r="T49" s="672" t="str">
        <f t="shared" si="8"/>
        <v/>
      </c>
      <c r="U49" s="1350"/>
      <c r="V49" s="1350"/>
      <c r="W49" s="672"/>
    </row>
    <row r="50" spans="1:23" ht="12" customHeight="1">
      <c r="A50" s="49">
        <v>45</v>
      </c>
      <c r="B50" s="49" t="str">
        <f>計算用!W49</f>
        <v/>
      </c>
      <c r="C50" s="49" t="str">
        <f>計算用!X49</f>
        <v/>
      </c>
      <c r="D50" s="672" t="str">
        <f t="shared" si="1"/>
        <v/>
      </c>
      <c r="E50" s="1349" t="str">
        <f>IF(B50="","",VLOOKUP(IF($Z$3=1,C50,B50),光視計算!$O$5:$Q$473,3,FALSE))</f>
        <v/>
      </c>
      <c r="F50" s="1349"/>
      <c r="G50" s="1349" t="str">
        <f t="shared" si="4"/>
        <v/>
      </c>
      <c r="H50" s="1349"/>
      <c r="I50" s="1349" t="str">
        <f>IF(C50="","",VLOOKUP(C50,住戸分類!$B$5:$S$54,18,FALSE))</f>
        <v/>
      </c>
      <c r="J50" s="1349"/>
      <c r="K50" s="1349" t="str">
        <f t="shared" si="5"/>
        <v/>
      </c>
      <c r="L50" s="1349"/>
      <c r="M50" s="1349" t="str">
        <f>IF(C50="","",VLOOKUP(C50,住戸分類!$B$5:$S$54,17,FALSE))</f>
        <v/>
      </c>
      <c r="N50" s="1349"/>
      <c r="O50" s="672" t="str">
        <f t="shared" si="8"/>
        <v/>
      </c>
      <c r="P50" s="672" t="str">
        <f t="shared" si="8"/>
        <v/>
      </c>
      <c r="Q50" s="672" t="str">
        <f t="shared" si="8"/>
        <v/>
      </c>
      <c r="R50" s="672" t="str">
        <f t="shared" si="8"/>
        <v/>
      </c>
      <c r="S50" s="672" t="str">
        <f t="shared" si="8"/>
        <v/>
      </c>
      <c r="T50" s="672" t="str">
        <f t="shared" si="8"/>
        <v/>
      </c>
      <c r="U50" s="1350"/>
      <c r="V50" s="1350"/>
      <c r="W50" s="672"/>
    </row>
    <row r="51" spans="1:23" ht="12" customHeight="1">
      <c r="A51" s="49">
        <v>46</v>
      </c>
      <c r="B51" s="49" t="str">
        <f>計算用!W50</f>
        <v/>
      </c>
      <c r="C51" s="49" t="str">
        <f>計算用!X50</f>
        <v/>
      </c>
      <c r="D51" s="672" t="str">
        <f t="shared" si="1"/>
        <v/>
      </c>
      <c r="E51" s="1349" t="str">
        <f>IF(B51="","",VLOOKUP(IF($Z$3=1,C51,B51),光視計算!$O$5:$Q$473,3,FALSE))</f>
        <v/>
      </c>
      <c r="F51" s="1349"/>
      <c r="G51" s="1349" t="str">
        <f t="shared" si="4"/>
        <v/>
      </c>
      <c r="H51" s="1349"/>
      <c r="I51" s="1349" t="str">
        <f>IF(C51="","",VLOOKUP(C51,住戸分類!$B$5:$S$54,18,FALSE))</f>
        <v/>
      </c>
      <c r="J51" s="1349"/>
      <c r="K51" s="1349" t="str">
        <f t="shared" si="5"/>
        <v/>
      </c>
      <c r="L51" s="1349"/>
      <c r="M51" s="1349" t="str">
        <f>IF(C51="","",VLOOKUP(C51,住戸分類!$B$5:$S$54,17,FALSE))</f>
        <v/>
      </c>
      <c r="N51" s="1349"/>
      <c r="O51" s="672" t="str">
        <f t="shared" si="8"/>
        <v/>
      </c>
      <c r="P51" s="672" t="str">
        <f t="shared" si="8"/>
        <v/>
      </c>
      <c r="Q51" s="672" t="str">
        <f t="shared" si="8"/>
        <v/>
      </c>
      <c r="R51" s="672" t="str">
        <f t="shared" si="8"/>
        <v/>
      </c>
      <c r="S51" s="672" t="str">
        <f t="shared" si="8"/>
        <v/>
      </c>
      <c r="T51" s="672" t="str">
        <f t="shared" si="8"/>
        <v/>
      </c>
      <c r="U51" s="1350"/>
      <c r="V51" s="1350"/>
      <c r="W51" s="672"/>
    </row>
    <row r="52" spans="1:23" ht="12" customHeight="1">
      <c r="A52" s="49">
        <v>47</v>
      </c>
      <c r="B52" s="49" t="str">
        <f>計算用!W51</f>
        <v/>
      </c>
      <c r="C52" s="49" t="str">
        <f>計算用!X51</f>
        <v/>
      </c>
      <c r="D52" s="672" t="str">
        <f t="shared" si="1"/>
        <v/>
      </c>
      <c r="E52" s="1349" t="str">
        <f>IF(B52="","",VLOOKUP(IF($Z$3=1,C52,B52),光視計算!$O$5:$Q$473,3,FALSE))</f>
        <v/>
      </c>
      <c r="F52" s="1349"/>
      <c r="G52" s="1349" t="str">
        <f t="shared" si="4"/>
        <v/>
      </c>
      <c r="H52" s="1349"/>
      <c r="I52" s="1349" t="str">
        <f>IF(C52="","",VLOOKUP(C52,住戸分類!$B$5:$S$54,18,FALSE))</f>
        <v/>
      </c>
      <c r="J52" s="1349"/>
      <c r="K52" s="1349" t="str">
        <f t="shared" si="5"/>
        <v/>
      </c>
      <c r="L52" s="1349"/>
      <c r="M52" s="1349" t="str">
        <f>IF(C52="","",VLOOKUP(C52,住戸分類!$B$5:$S$54,17,FALSE))</f>
        <v/>
      </c>
      <c r="N52" s="1349"/>
      <c r="O52" s="672" t="str">
        <f t="shared" si="8"/>
        <v/>
      </c>
      <c r="P52" s="672" t="str">
        <f t="shared" si="8"/>
        <v/>
      </c>
      <c r="Q52" s="672" t="str">
        <f t="shared" si="8"/>
        <v/>
      </c>
      <c r="R52" s="672" t="str">
        <f t="shared" si="8"/>
        <v/>
      </c>
      <c r="S52" s="672" t="str">
        <f t="shared" si="8"/>
        <v/>
      </c>
      <c r="T52" s="672" t="str">
        <f t="shared" si="8"/>
        <v/>
      </c>
      <c r="U52" s="1350"/>
      <c r="V52" s="1350"/>
      <c r="W52" s="672"/>
    </row>
    <row r="53" spans="1:23" ht="12" customHeight="1">
      <c r="A53" s="49">
        <v>48</v>
      </c>
      <c r="B53" s="49" t="str">
        <f>計算用!W52</f>
        <v/>
      </c>
      <c r="C53" s="49" t="str">
        <f>計算用!X52</f>
        <v/>
      </c>
      <c r="D53" s="672" t="str">
        <f t="shared" si="1"/>
        <v/>
      </c>
      <c r="E53" s="1349" t="str">
        <f>IF(B53="","",VLOOKUP(IF($Z$3=1,C53,B53),光視計算!$O$5:$Q$473,3,FALSE))</f>
        <v/>
      </c>
      <c r="F53" s="1349"/>
      <c r="G53" s="1349" t="str">
        <f t="shared" si="4"/>
        <v/>
      </c>
      <c r="H53" s="1349"/>
      <c r="I53" s="1349" t="str">
        <f>IF(C53="","",VLOOKUP(C53,住戸分類!$B$5:$S$54,18,FALSE))</f>
        <v/>
      </c>
      <c r="J53" s="1349"/>
      <c r="K53" s="1349" t="str">
        <f t="shared" si="5"/>
        <v/>
      </c>
      <c r="L53" s="1349"/>
      <c r="M53" s="1349" t="str">
        <f>IF(C53="","",VLOOKUP(C53,住戸分類!$B$5:$S$54,17,FALSE))</f>
        <v/>
      </c>
      <c r="N53" s="1349"/>
      <c r="O53" s="672" t="str">
        <f t="shared" si="8"/>
        <v/>
      </c>
      <c r="P53" s="672" t="str">
        <f t="shared" si="8"/>
        <v/>
      </c>
      <c r="Q53" s="672" t="str">
        <f t="shared" si="8"/>
        <v/>
      </c>
      <c r="R53" s="672" t="str">
        <f t="shared" si="8"/>
        <v/>
      </c>
      <c r="S53" s="672" t="str">
        <f t="shared" si="8"/>
        <v/>
      </c>
      <c r="T53" s="672" t="str">
        <f t="shared" si="8"/>
        <v/>
      </c>
      <c r="U53" s="1350"/>
      <c r="V53" s="1350"/>
      <c r="W53" s="672"/>
    </row>
    <row r="54" spans="1:23" ht="12" customHeight="1">
      <c r="A54" s="49">
        <v>49</v>
      </c>
      <c r="B54" s="49" t="str">
        <f>計算用!W53</f>
        <v/>
      </c>
      <c r="C54" s="49" t="str">
        <f>計算用!X53</f>
        <v/>
      </c>
      <c r="D54" s="672" t="str">
        <f t="shared" si="1"/>
        <v/>
      </c>
      <c r="E54" s="1349" t="str">
        <f>IF(B54="","",VLOOKUP(IF($Z$3=1,C54,B54),光視計算!$O$5:$Q$473,3,FALSE))</f>
        <v/>
      </c>
      <c r="F54" s="1349"/>
      <c r="G54" s="1349" t="str">
        <f t="shared" si="4"/>
        <v/>
      </c>
      <c r="H54" s="1349"/>
      <c r="I54" s="1349" t="str">
        <f>IF(C54="","",VLOOKUP(C54,住戸分類!$B$5:$S$54,18,FALSE))</f>
        <v/>
      </c>
      <c r="J54" s="1349"/>
      <c r="K54" s="1349" t="str">
        <f t="shared" si="5"/>
        <v/>
      </c>
      <c r="L54" s="1349"/>
      <c r="M54" s="1349" t="str">
        <f>IF(C54="","",VLOOKUP(C54,住戸分類!$B$5:$S$54,17,FALSE))</f>
        <v/>
      </c>
      <c r="N54" s="1349"/>
      <c r="O54" s="672" t="str">
        <f t="shared" si="8"/>
        <v/>
      </c>
      <c r="P54" s="672" t="str">
        <f t="shared" si="8"/>
        <v/>
      </c>
      <c r="Q54" s="672" t="str">
        <f t="shared" si="8"/>
        <v/>
      </c>
      <c r="R54" s="672" t="str">
        <f t="shared" si="8"/>
        <v/>
      </c>
      <c r="S54" s="672" t="str">
        <f t="shared" si="8"/>
        <v/>
      </c>
      <c r="T54" s="672" t="str">
        <f t="shared" si="8"/>
        <v/>
      </c>
      <c r="U54" s="1350"/>
      <c r="V54" s="1350"/>
      <c r="W54" s="672"/>
    </row>
    <row r="55" spans="1:23" ht="12" customHeight="1">
      <c r="A55" s="49">
        <v>50</v>
      </c>
      <c r="B55" s="49" t="str">
        <f>計算用!W54</f>
        <v/>
      </c>
      <c r="C55" s="49" t="str">
        <f>計算用!X54</f>
        <v/>
      </c>
      <c r="D55" s="672" t="str">
        <f t="shared" si="1"/>
        <v/>
      </c>
      <c r="E55" s="1349" t="str">
        <f>IF(B55="","",VLOOKUP(IF($Z$3=1,C55,B55),光視計算!$O$5:$Q$473,3,FALSE))</f>
        <v/>
      </c>
      <c r="F55" s="1349"/>
      <c r="G55" s="1349" t="str">
        <f t="shared" si="4"/>
        <v/>
      </c>
      <c r="H55" s="1349"/>
      <c r="I55" s="1349" t="str">
        <f>IF(C55="","",VLOOKUP(C55,住戸分類!$B$5:$S$54,18,FALSE))</f>
        <v/>
      </c>
      <c r="J55" s="1349"/>
      <c r="K55" s="1349" t="str">
        <f t="shared" si="5"/>
        <v/>
      </c>
      <c r="L55" s="1349"/>
      <c r="M55" s="1349" t="str">
        <f>IF(C55="","",VLOOKUP(C55,住戸分類!$B$5:$S$54,17,FALSE))</f>
        <v/>
      </c>
      <c r="N55" s="1349"/>
      <c r="O55" s="672" t="str">
        <f t="shared" si="8"/>
        <v/>
      </c>
      <c r="P55" s="672" t="str">
        <f t="shared" si="8"/>
        <v/>
      </c>
      <c r="Q55" s="672" t="str">
        <f t="shared" si="8"/>
        <v/>
      </c>
      <c r="R55" s="672" t="str">
        <f t="shared" si="8"/>
        <v/>
      </c>
      <c r="S55" s="672" t="str">
        <f t="shared" si="8"/>
        <v/>
      </c>
      <c r="T55" s="672" t="str">
        <f t="shared" si="8"/>
        <v/>
      </c>
      <c r="U55" s="1350"/>
      <c r="V55" s="1350"/>
      <c r="W55" s="672"/>
    </row>
    <row r="56" spans="1:23" ht="12" customHeight="1">
      <c r="A56" s="49">
        <v>51</v>
      </c>
      <c r="B56" s="49" t="str">
        <f>計算用!W55</f>
        <v/>
      </c>
      <c r="C56" s="49" t="str">
        <f>計算用!X55</f>
        <v/>
      </c>
      <c r="D56" s="672" t="str">
        <f t="shared" si="1"/>
        <v/>
      </c>
      <c r="E56" s="1349" t="str">
        <f>IF(B56="","",VLOOKUP(IF($Z$3=1,C56,B56),光視計算!$O$5:$Q$473,3,FALSE))</f>
        <v/>
      </c>
      <c r="F56" s="1349"/>
      <c r="G56" s="1349" t="str">
        <f t="shared" si="4"/>
        <v/>
      </c>
      <c r="H56" s="1349"/>
      <c r="I56" s="1349" t="str">
        <f>IF(C56="","",VLOOKUP(C56,住戸分類!$B$5:$S$54,18,FALSE))</f>
        <v/>
      </c>
      <c r="J56" s="1349"/>
      <c r="K56" s="1349" t="str">
        <f t="shared" si="5"/>
        <v/>
      </c>
      <c r="L56" s="1349"/>
      <c r="M56" s="1349" t="str">
        <f>IF(C56="","",VLOOKUP(C56,住戸分類!$B$5:$S$54,17,FALSE))</f>
        <v/>
      </c>
      <c r="N56" s="1349"/>
      <c r="O56" s="672" t="str">
        <f t="shared" si="8"/>
        <v/>
      </c>
      <c r="P56" s="672" t="str">
        <f t="shared" si="8"/>
        <v/>
      </c>
      <c r="Q56" s="672" t="str">
        <f t="shared" si="8"/>
        <v/>
      </c>
      <c r="R56" s="672" t="str">
        <f t="shared" si="8"/>
        <v/>
      </c>
      <c r="S56" s="672" t="str">
        <f t="shared" si="8"/>
        <v/>
      </c>
      <c r="T56" s="672" t="str">
        <f t="shared" si="8"/>
        <v/>
      </c>
      <c r="U56" s="1350"/>
      <c r="V56" s="1350"/>
      <c r="W56" s="672"/>
    </row>
    <row r="57" spans="1:23" ht="12" customHeight="1">
      <c r="A57" s="49">
        <v>52</v>
      </c>
      <c r="B57" s="49" t="str">
        <f>計算用!W56</f>
        <v/>
      </c>
      <c r="C57" s="49" t="str">
        <f>計算用!X56</f>
        <v/>
      </c>
      <c r="D57" s="672" t="str">
        <f t="shared" si="1"/>
        <v/>
      </c>
      <c r="E57" s="1349" t="str">
        <f>IF(B57="","",VLOOKUP(IF($Z$3=1,C57,B57),光視計算!$O$5:$Q$473,3,FALSE))</f>
        <v/>
      </c>
      <c r="F57" s="1349"/>
      <c r="G57" s="1349" t="str">
        <f t="shared" si="4"/>
        <v/>
      </c>
      <c r="H57" s="1349"/>
      <c r="I57" s="1349" t="str">
        <f>IF(C57="","",VLOOKUP(C57,住戸分類!$B$5:$S$54,18,FALSE))</f>
        <v/>
      </c>
      <c r="J57" s="1349"/>
      <c r="K57" s="1349" t="str">
        <f t="shared" si="5"/>
        <v/>
      </c>
      <c r="L57" s="1349"/>
      <c r="M57" s="1349" t="str">
        <f>IF(C57="","",VLOOKUP(C57,住戸分類!$B$5:$S$54,17,FALSE))</f>
        <v/>
      </c>
      <c r="N57" s="1349"/>
      <c r="O57" s="672" t="str">
        <f t="shared" si="8"/>
        <v/>
      </c>
      <c r="P57" s="672" t="str">
        <f t="shared" si="8"/>
        <v/>
      </c>
      <c r="Q57" s="672" t="str">
        <f t="shared" si="8"/>
        <v/>
      </c>
      <c r="R57" s="672" t="str">
        <f t="shared" si="8"/>
        <v/>
      </c>
      <c r="S57" s="672" t="str">
        <f t="shared" si="8"/>
        <v/>
      </c>
      <c r="T57" s="672" t="str">
        <f t="shared" si="8"/>
        <v/>
      </c>
      <c r="U57" s="1350"/>
      <c r="V57" s="1350"/>
      <c r="W57" s="672"/>
    </row>
    <row r="58" spans="1:23" ht="12" customHeight="1">
      <c r="A58" s="49">
        <v>53</v>
      </c>
      <c r="B58" s="49" t="str">
        <f>計算用!W57</f>
        <v/>
      </c>
      <c r="C58" s="49" t="str">
        <f>計算用!X57</f>
        <v/>
      </c>
      <c r="D58" s="672" t="str">
        <f t="shared" si="1"/>
        <v/>
      </c>
      <c r="E58" s="1349" t="str">
        <f>IF(B58="","",VLOOKUP(IF($Z$3=1,C58,B58),光視計算!$O$5:$Q$473,3,FALSE))</f>
        <v/>
      </c>
      <c r="F58" s="1349"/>
      <c r="G58" s="1349" t="str">
        <f t="shared" si="4"/>
        <v/>
      </c>
      <c r="H58" s="1349"/>
      <c r="I58" s="1349" t="str">
        <f>IF(C58="","",VLOOKUP(C58,住戸分類!$B$5:$S$54,18,FALSE))</f>
        <v/>
      </c>
      <c r="J58" s="1349"/>
      <c r="K58" s="1349" t="str">
        <f t="shared" si="5"/>
        <v/>
      </c>
      <c r="L58" s="1349"/>
      <c r="M58" s="1349" t="str">
        <f>IF(C58="","",VLOOKUP(C58,住戸分類!$B$5:$S$54,17,FALSE))</f>
        <v/>
      </c>
      <c r="N58" s="1349"/>
      <c r="O58" s="672" t="str">
        <f t="shared" si="8"/>
        <v/>
      </c>
      <c r="P58" s="672" t="str">
        <f t="shared" si="8"/>
        <v/>
      </c>
      <c r="Q58" s="672" t="str">
        <f t="shared" si="8"/>
        <v/>
      </c>
      <c r="R58" s="672" t="str">
        <f t="shared" si="8"/>
        <v/>
      </c>
      <c r="S58" s="672" t="str">
        <f t="shared" si="8"/>
        <v/>
      </c>
      <c r="T58" s="672" t="str">
        <f t="shared" si="8"/>
        <v/>
      </c>
      <c r="U58" s="1350"/>
      <c r="V58" s="1350"/>
      <c r="W58" s="672"/>
    </row>
    <row r="59" spans="1:23" ht="12" customHeight="1">
      <c r="A59" s="49">
        <v>54</v>
      </c>
      <c r="B59" s="49" t="str">
        <f>計算用!W58</f>
        <v/>
      </c>
      <c r="C59" s="49" t="str">
        <f>計算用!X58</f>
        <v/>
      </c>
      <c r="D59" s="672" t="str">
        <f t="shared" si="1"/>
        <v/>
      </c>
      <c r="E59" s="1349" t="str">
        <f>IF(B59="","",VLOOKUP(IF($Z$3=1,C59,B59),光視計算!$O$5:$Q$473,3,FALSE))</f>
        <v/>
      </c>
      <c r="F59" s="1349"/>
      <c r="G59" s="1349" t="str">
        <f t="shared" si="4"/>
        <v/>
      </c>
      <c r="H59" s="1349"/>
      <c r="I59" s="1349" t="str">
        <f>IF(C59="","",VLOOKUP(C59,住戸分類!$B$5:$S$54,18,FALSE))</f>
        <v/>
      </c>
      <c r="J59" s="1349"/>
      <c r="K59" s="1349" t="str">
        <f t="shared" si="5"/>
        <v/>
      </c>
      <c r="L59" s="1349"/>
      <c r="M59" s="1349" t="str">
        <f>IF(C59="","",VLOOKUP(C59,住戸分類!$B$5:$S$54,17,FALSE))</f>
        <v/>
      </c>
      <c r="N59" s="1349"/>
      <c r="O59" s="672" t="str">
        <f t="shared" si="8"/>
        <v/>
      </c>
      <c r="P59" s="672" t="str">
        <f t="shared" si="8"/>
        <v/>
      </c>
      <c r="Q59" s="672" t="str">
        <f t="shared" si="8"/>
        <v/>
      </c>
      <c r="R59" s="672" t="str">
        <f t="shared" si="8"/>
        <v/>
      </c>
      <c r="S59" s="672" t="str">
        <f t="shared" si="8"/>
        <v/>
      </c>
      <c r="T59" s="672" t="str">
        <f t="shared" si="8"/>
        <v/>
      </c>
      <c r="U59" s="1350"/>
      <c r="V59" s="1350"/>
      <c r="W59" s="672"/>
    </row>
    <row r="60" spans="1:23" ht="12" customHeight="1">
      <c r="A60" s="49">
        <v>55</v>
      </c>
      <c r="B60" s="49" t="str">
        <f>計算用!W59</f>
        <v/>
      </c>
      <c r="C60" s="49" t="str">
        <f>計算用!X59</f>
        <v/>
      </c>
      <c r="D60" s="672" t="str">
        <f t="shared" si="1"/>
        <v/>
      </c>
      <c r="E60" s="1349" t="str">
        <f>IF(B60="","",VLOOKUP(IF($Z$3=1,C60,B60),光視計算!$O$5:$Q$473,3,FALSE))</f>
        <v/>
      </c>
      <c r="F60" s="1349"/>
      <c r="G60" s="1349" t="str">
        <f t="shared" si="4"/>
        <v/>
      </c>
      <c r="H60" s="1349"/>
      <c r="I60" s="1349" t="str">
        <f>IF(C60="","",VLOOKUP(C60,住戸分類!$B$5:$S$54,18,FALSE))</f>
        <v/>
      </c>
      <c r="J60" s="1349"/>
      <c r="K60" s="1349" t="str">
        <f t="shared" si="5"/>
        <v/>
      </c>
      <c r="L60" s="1349"/>
      <c r="M60" s="1349" t="str">
        <f>IF(C60="","",VLOOKUP(C60,住戸分類!$B$5:$S$54,17,FALSE))</f>
        <v/>
      </c>
      <c r="N60" s="1349"/>
      <c r="O60" s="672" t="str">
        <f t="shared" si="8"/>
        <v/>
      </c>
      <c r="P60" s="672" t="str">
        <f t="shared" si="8"/>
        <v/>
      </c>
      <c r="Q60" s="672" t="str">
        <f t="shared" si="8"/>
        <v/>
      </c>
      <c r="R60" s="672" t="str">
        <f t="shared" si="8"/>
        <v/>
      </c>
      <c r="S60" s="672" t="str">
        <f t="shared" si="8"/>
        <v/>
      </c>
      <c r="T60" s="672" t="str">
        <f t="shared" si="8"/>
        <v/>
      </c>
      <c r="U60" s="1350"/>
      <c r="V60" s="1350"/>
      <c r="W60" s="672"/>
    </row>
    <row r="61" spans="1:23" ht="12" customHeight="1">
      <c r="A61" s="49">
        <v>56</v>
      </c>
      <c r="B61" s="49" t="str">
        <f>計算用!W60</f>
        <v/>
      </c>
      <c r="C61" s="49" t="str">
        <f>計算用!X60</f>
        <v/>
      </c>
      <c r="D61" s="672" t="str">
        <f t="shared" si="1"/>
        <v/>
      </c>
      <c r="E61" s="1349" t="str">
        <f>IF(B61="","",VLOOKUP(IF($Z$3=1,C61,B61),光視計算!$O$5:$Q$473,3,FALSE))</f>
        <v/>
      </c>
      <c r="F61" s="1349"/>
      <c r="G61" s="1349" t="str">
        <f t="shared" si="4"/>
        <v/>
      </c>
      <c r="H61" s="1349"/>
      <c r="I61" s="1349" t="str">
        <f>IF(C61="","",VLOOKUP(C61,住戸分類!$B$5:$S$54,18,FALSE))</f>
        <v/>
      </c>
      <c r="J61" s="1349"/>
      <c r="K61" s="1349" t="str">
        <f t="shared" si="5"/>
        <v/>
      </c>
      <c r="L61" s="1349"/>
      <c r="M61" s="1349" t="str">
        <f>IF(C61="","",VLOOKUP(C61,住戸分類!$B$5:$S$54,17,FALSE))</f>
        <v/>
      </c>
      <c r="N61" s="1349"/>
      <c r="O61" s="672" t="str">
        <f t="shared" si="8"/>
        <v/>
      </c>
      <c r="P61" s="672" t="str">
        <f t="shared" si="8"/>
        <v/>
      </c>
      <c r="Q61" s="672" t="str">
        <f t="shared" si="8"/>
        <v/>
      </c>
      <c r="R61" s="672" t="str">
        <f t="shared" si="8"/>
        <v/>
      </c>
      <c r="S61" s="672" t="str">
        <f t="shared" si="8"/>
        <v/>
      </c>
      <c r="T61" s="672" t="str">
        <f t="shared" si="8"/>
        <v/>
      </c>
      <c r="U61" s="1350"/>
      <c r="V61" s="1350"/>
      <c r="W61" s="672"/>
    </row>
    <row r="62" spans="1:23" ht="12" customHeight="1">
      <c r="A62" s="49">
        <v>57</v>
      </c>
      <c r="B62" s="49" t="str">
        <f>計算用!W61</f>
        <v/>
      </c>
      <c r="C62" s="49" t="str">
        <f>計算用!X61</f>
        <v/>
      </c>
      <c r="D62" s="672" t="str">
        <f t="shared" si="1"/>
        <v/>
      </c>
      <c r="E62" s="1349" t="str">
        <f>IF(B62="","",VLOOKUP(IF($Z$3=1,C62,B62),光視計算!$O$5:$Q$473,3,FALSE))</f>
        <v/>
      </c>
      <c r="F62" s="1349"/>
      <c r="G62" s="1349" t="str">
        <f t="shared" si="4"/>
        <v/>
      </c>
      <c r="H62" s="1349"/>
      <c r="I62" s="1349" t="str">
        <f>IF(C62="","",VLOOKUP(C62,住戸分類!$B$5:$S$54,18,FALSE))</f>
        <v/>
      </c>
      <c r="J62" s="1349"/>
      <c r="K62" s="1349" t="str">
        <f t="shared" si="5"/>
        <v/>
      </c>
      <c r="L62" s="1349"/>
      <c r="M62" s="1349" t="str">
        <f>IF(C62="","",VLOOKUP(C62,住戸分類!$B$5:$S$54,17,FALSE))</f>
        <v/>
      </c>
      <c r="N62" s="1349"/>
      <c r="O62" s="672" t="str">
        <f t="shared" si="8"/>
        <v/>
      </c>
      <c r="P62" s="672" t="str">
        <f t="shared" si="8"/>
        <v/>
      </c>
      <c r="Q62" s="672" t="str">
        <f t="shared" si="8"/>
        <v/>
      </c>
      <c r="R62" s="672" t="str">
        <f t="shared" si="8"/>
        <v/>
      </c>
      <c r="S62" s="672" t="str">
        <f t="shared" si="8"/>
        <v/>
      </c>
      <c r="T62" s="672" t="str">
        <f t="shared" si="8"/>
        <v/>
      </c>
      <c r="U62" s="1350"/>
      <c r="V62" s="1350"/>
      <c r="W62" s="672"/>
    </row>
    <row r="63" spans="1:23" ht="12" customHeight="1">
      <c r="A63" s="49">
        <v>58</v>
      </c>
      <c r="B63" s="49" t="str">
        <f>計算用!W62</f>
        <v/>
      </c>
      <c r="C63" s="49" t="str">
        <f>計算用!X62</f>
        <v/>
      </c>
      <c r="D63" s="672" t="str">
        <f t="shared" si="1"/>
        <v/>
      </c>
      <c r="E63" s="1349" t="str">
        <f>IF(B63="","",VLOOKUP(IF($Z$3=1,C63,B63),光視計算!$O$5:$Q$473,3,FALSE))</f>
        <v/>
      </c>
      <c r="F63" s="1349"/>
      <c r="G63" s="1349" t="str">
        <f t="shared" si="4"/>
        <v/>
      </c>
      <c r="H63" s="1349"/>
      <c r="I63" s="1349" t="str">
        <f>IF(C63="","",VLOOKUP(C63,住戸分類!$B$5:$S$54,18,FALSE))</f>
        <v/>
      </c>
      <c r="J63" s="1349"/>
      <c r="K63" s="1349" t="str">
        <f t="shared" si="5"/>
        <v/>
      </c>
      <c r="L63" s="1349"/>
      <c r="M63" s="1349" t="str">
        <f>IF(C63="","",VLOOKUP(C63,住戸分類!$B$5:$S$54,17,FALSE))</f>
        <v/>
      </c>
      <c r="N63" s="1349"/>
      <c r="O63" s="672" t="str">
        <f t="shared" si="8"/>
        <v/>
      </c>
      <c r="P63" s="672" t="str">
        <f t="shared" si="8"/>
        <v/>
      </c>
      <c r="Q63" s="672" t="str">
        <f t="shared" si="8"/>
        <v/>
      </c>
      <c r="R63" s="672" t="str">
        <f t="shared" si="8"/>
        <v/>
      </c>
      <c r="S63" s="672" t="str">
        <f t="shared" si="8"/>
        <v/>
      </c>
      <c r="T63" s="672" t="str">
        <f t="shared" si="8"/>
        <v/>
      </c>
      <c r="U63" s="1350"/>
      <c r="V63" s="1350"/>
      <c r="W63" s="672"/>
    </row>
    <row r="64" spans="1:23" ht="12" customHeight="1">
      <c r="A64" s="49">
        <v>59</v>
      </c>
      <c r="B64" s="49" t="str">
        <f>計算用!W63</f>
        <v/>
      </c>
      <c r="C64" s="49" t="str">
        <f>計算用!X63</f>
        <v/>
      </c>
      <c r="D64" s="672" t="str">
        <f t="shared" si="1"/>
        <v/>
      </c>
      <c r="E64" s="1349" t="str">
        <f>IF(B64="","",VLOOKUP(IF($Z$3=1,C64,B64),光視計算!$O$5:$Q$473,3,FALSE))</f>
        <v/>
      </c>
      <c r="F64" s="1349"/>
      <c r="G64" s="1349" t="str">
        <f t="shared" si="4"/>
        <v/>
      </c>
      <c r="H64" s="1349"/>
      <c r="I64" s="1349" t="str">
        <f>IF(C64="","",VLOOKUP(C64,住戸分類!$B$5:$S$54,18,FALSE))</f>
        <v/>
      </c>
      <c r="J64" s="1349"/>
      <c r="K64" s="1349" t="str">
        <f t="shared" si="5"/>
        <v/>
      </c>
      <c r="L64" s="1349"/>
      <c r="M64" s="1349" t="str">
        <f>IF(C64="","",VLOOKUP(C64,住戸分類!$B$5:$S$54,17,FALSE))</f>
        <v/>
      </c>
      <c r="N64" s="1349"/>
      <c r="O64" s="672" t="str">
        <f t="shared" si="8"/>
        <v/>
      </c>
      <c r="P64" s="672" t="str">
        <f t="shared" si="8"/>
        <v/>
      </c>
      <c r="Q64" s="672" t="str">
        <f t="shared" si="8"/>
        <v/>
      </c>
      <c r="R64" s="672" t="str">
        <f t="shared" si="8"/>
        <v/>
      </c>
      <c r="S64" s="672" t="str">
        <f t="shared" si="8"/>
        <v/>
      </c>
      <c r="T64" s="672" t="str">
        <f t="shared" si="8"/>
        <v/>
      </c>
      <c r="U64" s="1350"/>
      <c r="V64" s="1350"/>
      <c r="W64" s="672"/>
    </row>
    <row r="65" spans="1:23" ht="12" customHeight="1">
      <c r="A65" s="49">
        <v>60</v>
      </c>
      <c r="B65" s="49" t="str">
        <f>計算用!W64</f>
        <v/>
      </c>
      <c r="C65" s="49" t="str">
        <f>計算用!X64</f>
        <v/>
      </c>
      <c r="D65" s="672" t="str">
        <f t="shared" si="1"/>
        <v/>
      </c>
      <c r="E65" s="1349" t="str">
        <f>IF(B65="","",VLOOKUP(IF($Z$3=1,C65,B65),光視計算!$O$5:$Q$473,3,FALSE))</f>
        <v/>
      </c>
      <c r="F65" s="1349"/>
      <c r="G65" s="1349" t="str">
        <f t="shared" si="4"/>
        <v/>
      </c>
      <c r="H65" s="1349"/>
      <c r="I65" s="1349" t="str">
        <f>IF(C65="","",VLOOKUP(C65,住戸分類!$B$5:$S$54,18,FALSE))</f>
        <v/>
      </c>
      <c r="J65" s="1349"/>
      <c r="K65" s="1349" t="str">
        <f t="shared" si="5"/>
        <v/>
      </c>
      <c r="L65" s="1349"/>
      <c r="M65" s="1349" t="str">
        <f>IF(C65="","",VLOOKUP(C65,住戸分類!$B$5:$S$54,17,FALSE))</f>
        <v/>
      </c>
      <c r="N65" s="1349"/>
      <c r="O65" s="672" t="str">
        <f t="shared" si="8"/>
        <v/>
      </c>
      <c r="P65" s="672" t="str">
        <f t="shared" si="8"/>
        <v/>
      </c>
      <c r="Q65" s="672" t="str">
        <f t="shared" si="8"/>
        <v/>
      </c>
      <c r="R65" s="672" t="str">
        <f t="shared" si="8"/>
        <v/>
      </c>
      <c r="S65" s="672" t="str">
        <f t="shared" si="8"/>
        <v/>
      </c>
      <c r="T65" s="672" t="str">
        <f t="shared" si="8"/>
        <v/>
      </c>
      <c r="U65" s="1350"/>
      <c r="V65" s="1350"/>
      <c r="W65" s="672"/>
    </row>
    <row r="66" spans="1:23" ht="12" customHeight="1">
      <c r="A66" s="49">
        <v>61</v>
      </c>
      <c r="B66" s="49" t="str">
        <f>計算用!W65</f>
        <v/>
      </c>
      <c r="C66" s="49" t="str">
        <f>計算用!X65</f>
        <v/>
      </c>
      <c r="D66" s="672" t="str">
        <f t="shared" si="1"/>
        <v/>
      </c>
      <c r="E66" s="1349" t="str">
        <f>IF(B66="","",VLOOKUP(IF($Z$3=1,C66,B66),光視計算!$O$5:$Q$473,3,FALSE))</f>
        <v/>
      </c>
      <c r="F66" s="1349"/>
      <c r="G66" s="1349" t="str">
        <f t="shared" si="4"/>
        <v/>
      </c>
      <c r="H66" s="1349"/>
      <c r="I66" s="1349" t="str">
        <f>IF(C66="","",VLOOKUP(C66,住戸分類!$B$5:$S$54,18,FALSE))</f>
        <v/>
      </c>
      <c r="J66" s="1349"/>
      <c r="K66" s="1349" t="str">
        <f t="shared" si="5"/>
        <v/>
      </c>
      <c r="L66" s="1349"/>
      <c r="M66" s="1349" t="str">
        <f>IF(C66="","",VLOOKUP(C66,住戸分類!$B$5:$S$54,17,FALSE))</f>
        <v/>
      </c>
      <c r="N66" s="1349"/>
      <c r="O66" s="672" t="str">
        <f t="shared" si="8"/>
        <v/>
      </c>
      <c r="P66" s="672" t="str">
        <f t="shared" si="8"/>
        <v/>
      </c>
      <c r="Q66" s="672" t="str">
        <f t="shared" si="8"/>
        <v/>
      </c>
      <c r="R66" s="672" t="str">
        <f t="shared" si="8"/>
        <v/>
      </c>
      <c r="S66" s="672" t="str">
        <f t="shared" si="8"/>
        <v/>
      </c>
      <c r="T66" s="672" t="str">
        <f t="shared" si="8"/>
        <v/>
      </c>
      <c r="U66" s="1350"/>
      <c r="V66" s="1350"/>
      <c r="W66" s="672"/>
    </row>
    <row r="67" spans="1:23" ht="12" customHeight="1">
      <c r="A67" s="49">
        <v>62</v>
      </c>
      <c r="B67" s="49" t="str">
        <f>計算用!W66</f>
        <v/>
      </c>
      <c r="C67" s="49" t="str">
        <f>計算用!X66</f>
        <v/>
      </c>
      <c r="D67" s="672" t="str">
        <f t="shared" si="1"/>
        <v/>
      </c>
      <c r="E67" s="1349" t="str">
        <f>IF(B67="","",VLOOKUP(IF($Z$3=1,C67,B67),光視計算!$O$5:$Q$473,3,FALSE))</f>
        <v/>
      </c>
      <c r="F67" s="1349"/>
      <c r="G67" s="1349" t="str">
        <f t="shared" si="4"/>
        <v/>
      </c>
      <c r="H67" s="1349"/>
      <c r="I67" s="1349" t="str">
        <f>IF(C67="","",VLOOKUP(C67,住戸分類!$B$5:$S$54,18,FALSE))</f>
        <v/>
      </c>
      <c r="J67" s="1349"/>
      <c r="K67" s="1349" t="str">
        <f t="shared" si="5"/>
        <v/>
      </c>
      <c r="L67" s="1349"/>
      <c r="M67" s="1349" t="str">
        <f>IF(C67="","",VLOOKUP(C67,住戸分類!$B$5:$S$54,17,FALSE))</f>
        <v/>
      </c>
      <c r="N67" s="1349"/>
      <c r="O67" s="672" t="str">
        <f t="shared" si="8"/>
        <v/>
      </c>
      <c r="P67" s="672" t="str">
        <f t="shared" si="8"/>
        <v/>
      </c>
      <c r="Q67" s="672" t="str">
        <f t="shared" si="8"/>
        <v/>
      </c>
      <c r="R67" s="672" t="str">
        <f t="shared" si="8"/>
        <v/>
      </c>
      <c r="S67" s="672" t="str">
        <f t="shared" si="8"/>
        <v/>
      </c>
      <c r="T67" s="672" t="str">
        <f t="shared" si="8"/>
        <v/>
      </c>
      <c r="U67" s="1350"/>
      <c r="V67" s="1350"/>
      <c r="W67" s="672"/>
    </row>
    <row r="68" spans="1:23" ht="12" customHeight="1">
      <c r="A68" s="49">
        <v>63</v>
      </c>
      <c r="B68" s="49" t="str">
        <f>計算用!W67</f>
        <v/>
      </c>
      <c r="C68" s="49" t="str">
        <f>計算用!X67</f>
        <v/>
      </c>
      <c r="D68" s="672" t="str">
        <f t="shared" si="1"/>
        <v/>
      </c>
      <c r="E68" s="1349" t="str">
        <f>IF(B68="","",VLOOKUP(IF($Z$3=1,C68,B68),光視計算!$O$5:$Q$473,3,FALSE))</f>
        <v/>
      </c>
      <c r="F68" s="1349"/>
      <c r="G68" s="1349" t="str">
        <f t="shared" si="4"/>
        <v/>
      </c>
      <c r="H68" s="1349"/>
      <c r="I68" s="1349" t="str">
        <f>IF(C68="","",VLOOKUP(C68,住戸分類!$B$5:$S$54,18,FALSE))</f>
        <v/>
      </c>
      <c r="J68" s="1349"/>
      <c r="K68" s="1349" t="str">
        <f t="shared" si="5"/>
        <v/>
      </c>
      <c r="L68" s="1349"/>
      <c r="M68" s="1349" t="str">
        <f>IF(C68="","",VLOOKUP(C68,住戸分類!$B$5:$S$54,17,FALSE))</f>
        <v/>
      </c>
      <c r="N68" s="1349"/>
      <c r="O68" s="672" t="str">
        <f t="shared" si="8"/>
        <v/>
      </c>
      <c r="P68" s="672" t="str">
        <f t="shared" si="8"/>
        <v/>
      </c>
      <c r="Q68" s="672" t="str">
        <f t="shared" si="8"/>
        <v/>
      </c>
      <c r="R68" s="672" t="str">
        <f t="shared" si="8"/>
        <v/>
      </c>
      <c r="S68" s="672" t="str">
        <f t="shared" si="8"/>
        <v/>
      </c>
      <c r="T68" s="672" t="str">
        <f t="shared" si="8"/>
        <v/>
      </c>
      <c r="U68" s="1350"/>
      <c r="V68" s="1350"/>
      <c r="W68" s="672"/>
    </row>
    <row r="69" spans="1:23" ht="12" customHeight="1">
      <c r="A69" s="49">
        <v>64</v>
      </c>
      <c r="B69" s="49" t="str">
        <f>計算用!W68</f>
        <v/>
      </c>
      <c r="C69" s="49" t="str">
        <f>計算用!X68</f>
        <v/>
      </c>
      <c r="D69" s="672" t="str">
        <f t="shared" si="1"/>
        <v/>
      </c>
      <c r="E69" s="1349" t="str">
        <f>IF(B69="","",VLOOKUP(IF($Z$3=1,C69,B69),光視計算!$O$5:$Q$473,3,FALSE))</f>
        <v/>
      </c>
      <c r="F69" s="1349"/>
      <c r="G69" s="1349" t="str">
        <f t="shared" si="4"/>
        <v/>
      </c>
      <c r="H69" s="1349"/>
      <c r="I69" s="1349" t="str">
        <f>IF(C69="","",VLOOKUP(C69,住戸分類!$B$5:$S$54,18,FALSE))</f>
        <v/>
      </c>
      <c r="J69" s="1349"/>
      <c r="K69" s="1349" t="str">
        <f t="shared" si="5"/>
        <v/>
      </c>
      <c r="L69" s="1349"/>
      <c r="M69" s="1349" t="str">
        <f>IF(C69="","",VLOOKUP(C69,住戸分類!$B$5:$S$54,17,FALSE))</f>
        <v/>
      </c>
      <c r="N69" s="1349"/>
      <c r="O69" s="672" t="str">
        <f t="shared" si="8"/>
        <v/>
      </c>
      <c r="P69" s="672" t="str">
        <f t="shared" si="8"/>
        <v/>
      </c>
      <c r="Q69" s="672" t="str">
        <f t="shared" si="8"/>
        <v/>
      </c>
      <c r="R69" s="672" t="str">
        <f t="shared" si="8"/>
        <v/>
      </c>
      <c r="S69" s="672" t="str">
        <f t="shared" si="8"/>
        <v/>
      </c>
      <c r="T69" s="672" t="str">
        <f t="shared" si="8"/>
        <v/>
      </c>
      <c r="U69" s="1350"/>
      <c r="V69" s="1350"/>
      <c r="W69" s="672"/>
    </row>
    <row r="70" spans="1:23" ht="12" customHeight="1">
      <c r="A70" s="49">
        <v>65</v>
      </c>
      <c r="B70" s="49" t="str">
        <f>計算用!W69</f>
        <v/>
      </c>
      <c r="C70" s="49" t="str">
        <f>計算用!X69</f>
        <v/>
      </c>
      <c r="D70" s="672" t="str">
        <f t="shared" si="1"/>
        <v/>
      </c>
      <c r="E70" s="1349" t="str">
        <f>IF(B70="","",VLOOKUP(IF($Z$3=1,C70,B70),光視計算!$O$5:$Q$473,3,FALSE))</f>
        <v/>
      </c>
      <c r="F70" s="1349"/>
      <c r="G70" s="1349" t="str">
        <f t="shared" si="4"/>
        <v/>
      </c>
      <c r="H70" s="1349"/>
      <c r="I70" s="1349" t="str">
        <f>IF(C70="","",VLOOKUP(C70,住戸分類!$B$5:$S$54,18,FALSE))</f>
        <v/>
      </c>
      <c r="J70" s="1349"/>
      <c r="K70" s="1349" t="str">
        <f t="shared" si="5"/>
        <v/>
      </c>
      <c r="L70" s="1349"/>
      <c r="M70" s="1349" t="str">
        <f>IF(C70="","",VLOOKUP(C70,住戸分類!$B$5:$S$54,17,FALSE))</f>
        <v/>
      </c>
      <c r="N70" s="1349"/>
      <c r="O70" s="672" t="str">
        <f t="shared" si="8"/>
        <v/>
      </c>
      <c r="P70" s="672" t="str">
        <f t="shared" si="8"/>
        <v/>
      </c>
      <c r="Q70" s="672" t="str">
        <f t="shared" si="8"/>
        <v/>
      </c>
      <c r="R70" s="672" t="str">
        <f t="shared" si="8"/>
        <v/>
      </c>
      <c r="S70" s="672" t="str">
        <f t="shared" si="8"/>
        <v/>
      </c>
      <c r="T70" s="672" t="str">
        <f t="shared" si="8"/>
        <v/>
      </c>
      <c r="U70" s="1350"/>
      <c r="V70" s="1350"/>
      <c r="W70" s="672"/>
    </row>
    <row r="71" spans="1:23" ht="12" customHeight="1">
      <c r="A71" s="49">
        <v>66</v>
      </c>
      <c r="B71" s="49" t="str">
        <f>計算用!W70</f>
        <v/>
      </c>
      <c r="C71" s="49" t="str">
        <f>計算用!X70</f>
        <v/>
      </c>
      <c r="D71" s="672" t="str">
        <f t="shared" ref="D71:D125" si="9">IF(B71="","",1)</f>
        <v/>
      </c>
      <c r="E71" s="1349" t="str">
        <f>IF(B71="","",VLOOKUP(IF($Z$3=1,C71,B71),光視計算!$O$5:$Q$473,3,FALSE))</f>
        <v/>
      </c>
      <c r="F71" s="1349"/>
      <c r="G71" s="1349" t="str">
        <f t="shared" si="4"/>
        <v/>
      </c>
      <c r="H71" s="1349"/>
      <c r="I71" s="1349" t="str">
        <f>IF(C71="","",VLOOKUP(C71,住戸分類!$B$5:$S$54,18,FALSE))</f>
        <v/>
      </c>
      <c r="J71" s="1349"/>
      <c r="K71" s="1349" t="str">
        <f t="shared" si="5"/>
        <v/>
      </c>
      <c r="L71" s="1349"/>
      <c r="M71" s="1349" t="str">
        <f>IF(C71="","",VLOOKUP(C71,住戸分類!$B$5:$S$54,17,FALSE))</f>
        <v/>
      </c>
      <c r="N71" s="1349"/>
      <c r="O71" s="672" t="str">
        <f t="shared" ref="O71:T102" si="10">IF($B71="","","□")</f>
        <v/>
      </c>
      <c r="P71" s="672" t="str">
        <f t="shared" si="10"/>
        <v/>
      </c>
      <c r="Q71" s="672" t="str">
        <f t="shared" si="10"/>
        <v/>
      </c>
      <c r="R71" s="672" t="str">
        <f t="shared" si="10"/>
        <v/>
      </c>
      <c r="S71" s="672" t="str">
        <f t="shared" si="10"/>
        <v/>
      </c>
      <c r="T71" s="672" t="str">
        <f t="shared" si="10"/>
        <v/>
      </c>
      <c r="U71" s="1350"/>
      <c r="V71" s="1350"/>
      <c r="W71" s="672"/>
    </row>
    <row r="72" spans="1:23" ht="12" customHeight="1">
      <c r="A72" s="49">
        <v>67</v>
      </c>
      <c r="B72" s="49" t="str">
        <f>計算用!W71</f>
        <v/>
      </c>
      <c r="C72" s="49" t="str">
        <f>計算用!X71</f>
        <v/>
      </c>
      <c r="D72" s="672" t="str">
        <f t="shared" si="9"/>
        <v/>
      </c>
      <c r="E72" s="1349" t="str">
        <f>IF(B72="","",VLOOKUP(IF($Z$3=1,C72,B72),光視計算!$O$5:$Q$473,3,FALSE))</f>
        <v/>
      </c>
      <c r="F72" s="1349"/>
      <c r="G72" s="1349" t="str">
        <f t="shared" ref="G72:G125" si="11">IF(B72="","",M72-E72)</f>
        <v/>
      </c>
      <c r="H72" s="1349"/>
      <c r="I72" s="1349" t="str">
        <f>IF(C72="","",VLOOKUP(C72,住戸分類!$B$5:$S$54,18,FALSE))</f>
        <v/>
      </c>
      <c r="J72" s="1349"/>
      <c r="K72" s="1349" t="str">
        <f t="shared" si="5"/>
        <v/>
      </c>
      <c r="L72" s="1349"/>
      <c r="M72" s="1349" t="str">
        <f>IF(C72="","",VLOOKUP(C72,住戸分類!$B$5:$S$54,17,FALSE))</f>
        <v/>
      </c>
      <c r="N72" s="1349"/>
      <c r="O72" s="672" t="str">
        <f t="shared" si="10"/>
        <v/>
      </c>
      <c r="P72" s="672" t="str">
        <f t="shared" si="10"/>
        <v/>
      </c>
      <c r="Q72" s="672" t="str">
        <f t="shared" si="10"/>
        <v/>
      </c>
      <c r="R72" s="672" t="str">
        <f t="shared" si="10"/>
        <v/>
      </c>
      <c r="S72" s="672" t="str">
        <f t="shared" si="10"/>
        <v/>
      </c>
      <c r="T72" s="672" t="str">
        <f t="shared" si="10"/>
        <v/>
      </c>
      <c r="U72" s="1350"/>
      <c r="V72" s="1350"/>
      <c r="W72" s="672"/>
    </row>
    <row r="73" spans="1:23" ht="12" customHeight="1">
      <c r="A73" s="49">
        <v>68</v>
      </c>
      <c r="B73" s="49" t="str">
        <f>計算用!W72</f>
        <v/>
      </c>
      <c r="C73" s="49" t="str">
        <f>計算用!X72</f>
        <v/>
      </c>
      <c r="D73" s="672" t="str">
        <f t="shared" si="9"/>
        <v/>
      </c>
      <c r="E73" s="1349" t="str">
        <f>IF(B73="","",VLOOKUP(IF($Z$3=1,C73,B73),光視計算!$O$5:$Q$473,3,FALSE))</f>
        <v/>
      </c>
      <c r="F73" s="1349"/>
      <c r="G73" s="1349" t="str">
        <f t="shared" si="11"/>
        <v/>
      </c>
      <c r="H73" s="1349"/>
      <c r="I73" s="1349" t="str">
        <f>IF(C73="","",VLOOKUP(C73,住戸分類!$B$5:$S$54,18,FALSE))</f>
        <v/>
      </c>
      <c r="J73" s="1349"/>
      <c r="K73" s="1349" t="str">
        <f t="shared" si="5"/>
        <v/>
      </c>
      <c r="L73" s="1349"/>
      <c r="M73" s="1349" t="str">
        <f>IF(C73="","",VLOOKUP(C73,住戸分類!$B$5:$S$54,17,FALSE))</f>
        <v/>
      </c>
      <c r="N73" s="1349"/>
      <c r="O73" s="672" t="str">
        <f t="shared" si="10"/>
        <v/>
      </c>
      <c r="P73" s="672" t="str">
        <f t="shared" si="10"/>
        <v/>
      </c>
      <c r="Q73" s="672" t="str">
        <f t="shared" si="10"/>
        <v/>
      </c>
      <c r="R73" s="672" t="str">
        <f t="shared" si="10"/>
        <v/>
      </c>
      <c r="S73" s="672" t="str">
        <f t="shared" si="10"/>
        <v/>
      </c>
      <c r="T73" s="672" t="str">
        <f t="shared" si="10"/>
        <v/>
      </c>
      <c r="U73" s="1350"/>
      <c r="V73" s="1350"/>
      <c r="W73" s="672"/>
    </row>
    <row r="74" spans="1:23" ht="12" customHeight="1">
      <c r="A74" s="49">
        <v>69</v>
      </c>
      <c r="B74" s="49" t="str">
        <f>計算用!W73</f>
        <v/>
      </c>
      <c r="C74" s="49" t="str">
        <f>計算用!X73</f>
        <v/>
      </c>
      <c r="D74" s="672" t="str">
        <f t="shared" si="9"/>
        <v/>
      </c>
      <c r="E74" s="1349" t="str">
        <f>IF(B74="","",VLOOKUP(IF($Z$3=1,C74,B74),光視計算!$O$5:$Q$473,3,FALSE))</f>
        <v/>
      </c>
      <c r="F74" s="1349"/>
      <c r="G74" s="1349" t="str">
        <f t="shared" si="11"/>
        <v/>
      </c>
      <c r="H74" s="1349"/>
      <c r="I74" s="1349" t="str">
        <f>IF(C74="","",VLOOKUP(C74,住戸分類!$B$5:$S$54,18,FALSE))</f>
        <v/>
      </c>
      <c r="J74" s="1349"/>
      <c r="K74" s="1349" t="str">
        <f t="shared" si="5"/>
        <v/>
      </c>
      <c r="L74" s="1349"/>
      <c r="M74" s="1349" t="str">
        <f>IF(C74="","",VLOOKUP(C74,住戸分類!$B$5:$S$54,17,FALSE))</f>
        <v/>
      </c>
      <c r="N74" s="1349"/>
      <c r="O74" s="672" t="str">
        <f t="shared" si="10"/>
        <v/>
      </c>
      <c r="P74" s="672" t="str">
        <f t="shared" si="10"/>
        <v/>
      </c>
      <c r="Q74" s="672" t="str">
        <f t="shared" si="10"/>
        <v/>
      </c>
      <c r="R74" s="672" t="str">
        <f t="shared" si="10"/>
        <v/>
      </c>
      <c r="S74" s="672" t="str">
        <f t="shared" si="10"/>
        <v/>
      </c>
      <c r="T74" s="672" t="str">
        <f t="shared" si="10"/>
        <v/>
      </c>
      <c r="U74" s="1350"/>
      <c r="V74" s="1350"/>
      <c r="W74" s="672"/>
    </row>
    <row r="75" spans="1:23" ht="12" customHeight="1">
      <c r="A75" s="49">
        <v>70</v>
      </c>
      <c r="B75" s="49" t="str">
        <f>計算用!W74</f>
        <v/>
      </c>
      <c r="C75" s="49" t="str">
        <f>計算用!X74</f>
        <v/>
      </c>
      <c r="D75" s="672" t="str">
        <f t="shared" si="9"/>
        <v/>
      </c>
      <c r="E75" s="1349" t="str">
        <f>IF(B75="","",VLOOKUP(IF($Z$3=1,C75,B75),光視計算!$O$5:$Q$473,3,FALSE))</f>
        <v/>
      </c>
      <c r="F75" s="1349"/>
      <c r="G75" s="1349" t="str">
        <f t="shared" si="11"/>
        <v/>
      </c>
      <c r="H75" s="1349"/>
      <c r="I75" s="1349" t="str">
        <f>IF(C75="","",VLOOKUP(C75,住戸分類!$B$5:$S$54,18,FALSE))</f>
        <v/>
      </c>
      <c r="J75" s="1349"/>
      <c r="K75" s="1349" t="str">
        <f t="shared" si="5"/>
        <v/>
      </c>
      <c r="L75" s="1349"/>
      <c r="M75" s="1349" t="str">
        <f>IF(C75="","",VLOOKUP(C75,住戸分類!$B$5:$S$54,17,FALSE))</f>
        <v/>
      </c>
      <c r="N75" s="1349"/>
      <c r="O75" s="672" t="str">
        <f t="shared" si="10"/>
        <v/>
      </c>
      <c r="P75" s="672" t="str">
        <f t="shared" si="10"/>
        <v/>
      </c>
      <c r="Q75" s="672" t="str">
        <f t="shared" si="10"/>
        <v/>
      </c>
      <c r="R75" s="672" t="str">
        <f t="shared" si="10"/>
        <v/>
      </c>
      <c r="S75" s="672" t="str">
        <f t="shared" si="10"/>
        <v/>
      </c>
      <c r="T75" s="672" t="str">
        <f t="shared" si="10"/>
        <v/>
      </c>
      <c r="U75" s="1350"/>
      <c r="V75" s="1350"/>
      <c r="W75" s="672"/>
    </row>
    <row r="76" spans="1:23" ht="12" customHeight="1">
      <c r="A76" s="49">
        <v>71</v>
      </c>
      <c r="B76" s="49" t="str">
        <f>計算用!W75</f>
        <v/>
      </c>
      <c r="C76" s="49" t="str">
        <f>計算用!X75</f>
        <v/>
      </c>
      <c r="D76" s="672" t="str">
        <f t="shared" si="9"/>
        <v/>
      </c>
      <c r="E76" s="1349" t="str">
        <f>IF(B76="","",VLOOKUP(IF($Z$3=1,C76,B76),光視計算!$O$5:$Q$473,3,FALSE))</f>
        <v/>
      </c>
      <c r="F76" s="1349"/>
      <c r="G76" s="1349" t="str">
        <f t="shared" si="11"/>
        <v/>
      </c>
      <c r="H76" s="1349"/>
      <c r="I76" s="1349" t="str">
        <f>IF(C76="","",VLOOKUP(C76,住戸分類!$B$5:$S$54,18,FALSE))</f>
        <v/>
      </c>
      <c r="J76" s="1349"/>
      <c r="K76" s="1349" t="str">
        <f t="shared" si="5"/>
        <v/>
      </c>
      <c r="L76" s="1349"/>
      <c r="M76" s="1349" t="str">
        <f>IF(C76="","",VLOOKUP(C76,住戸分類!$B$5:$S$54,17,FALSE))</f>
        <v/>
      </c>
      <c r="N76" s="1349"/>
      <c r="O76" s="672" t="str">
        <f t="shared" si="10"/>
        <v/>
      </c>
      <c r="P76" s="672" t="str">
        <f t="shared" si="10"/>
        <v/>
      </c>
      <c r="Q76" s="672" t="str">
        <f t="shared" si="10"/>
        <v/>
      </c>
      <c r="R76" s="672" t="str">
        <f t="shared" si="10"/>
        <v/>
      </c>
      <c r="S76" s="672" t="str">
        <f t="shared" si="10"/>
        <v/>
      </c>
      <c r="T76" s="672" t="str">
        <f t="shared" si="10"/>
        <v/>
      </c>
      <c r="U76" s="1350"/>
      <c r="V76" s="1350"/>
      <c r="W76" s="672"/>
    </row>
    <row r="77" spans="1:23" ht="12" customHeight="1">
      <c r="A77" s="49">
        <v>72</v>
      </c>
      <c r="B77" s="49" t="str">
        <f>計算用!W76</f>
        <v/>
      </c>
      <c r="C77" s="49" t="str">
        <f>計算用!X76</f>
        <v/>
      </c>
      <c r="D77" s="672" t="str">
        <f t="shared" si="9"/>
        <v/>
      </c>
      <c r="E77" s="1349" t="str">
        <f>IF(B77="","",VLOOKUP(IF($Z$3=1,C77,B77),光視計算!$O$5:$Q$473,3,FALSE))</f>
        <v/>
      </c>
      <c r="F77" s="1349"/>
      <c r="G77" s="1349" t="str">
        <f t="shared" si="11"/>
        <v/>
      </c>
      <c r="H77" s="1349"/>
      <c r="I77" s="1349" t="str">
        <f>IF(C77="","",VLOOKUP(C77,住戸分類!$B$5:$S$54,18,FALSE))</f>
        <v/>
      </c>
      <c r="J77" s="1349"/>
      <c r="K77" s="1349" t="str">
        <f t="shared" si="5"/>
        <v/>
      </c>
      <c r="L77" s="1349"/>
      <c r="M77" s="1349" t="str">
        <f>IF(C77="","",VLOOKUP(C77,住戸分類!$B$5:$S$54,17,FALSE))</f>
        <v/>
      </c>
      <c r="N77" s="1349"/>
      <c r="O77" s="672" t="str">
        <f t="shared" si="10"/>
        <v/>
      </c>
      <c r="P77" s="672" t="str">
        <f t="shared" si="10"/>
        <v/>
      </c>
      <c r="Q77" s="672" t="str">
        <f t="shared" si="10"/>
        <v/>
      </c>
      <c r="R77" s="672" t="str">
        <f t="shared" si="10"/>
        <v/>
      </c>
      <c r="S77" s="672" t="str">
        <f t="shared" si="10"/>
        <v/>
      </c>
      <c r="T77" s="672" t="str">
        <f t="shared" si="10"/>
        <v/>
      </c>
      <c r="U77" s="1350"/>
      <c r="V77" s="1350"/>
      <c r="W77" s="672"/>
    </row>
    <row r="78" spans="1:23" ht="12" customHeight="1">
      <c r="A78" s="49">
        <v>73</v>
      </c>
      <c r="B78" s="49" t="str">
        <f>計算用!W77</f>
        <v/>
      </c>
      <c r="C78" s="49" t="str">
        <f>計算用!X77</f>
        <v/>
      </c>
      <c r="D78" s="672" t="str">
        <f t="shared" si="9"/>
        <v/>
      </c>
      <c r="E78" s="1349" t="str">
        <f>IF(B78="","",VLOOKUP(IF($Z$3=1,C78,B78),光視計算!$O$5:$Q$473,3,FALSE))</f>
        <v/>
      </c>
      <c r="F78" s="1349"/>
      <c r="G78" s="1349" t="str">
        <f t="shared" si="11"/>
        <v/>
      </c>
      <c r="H78" s="1349"/>
      <c r="I78" s="1349" t="str">
        <f>IF(C78="","",VLOOKUP(C78,住戸分類!$B$5:$S$54,18,FALSE))</f>
        <v/>
      </c>
      <c r="J78" s="1349"/>
      <c r="K78" s="1349" t="str">
        <f t="shared" si="5"/>
        <v/>
      </c>
      <c r="L78" s="1349"/>
      <c r="M78" s="1349" t="str">
        <f>IF(C78="","",VLOOKUP(C78,住戸分類!$B$5:$S$54,17,FALSE))</f>
        <v/>
      </c>
      <c r="N78" s="1349"/>
      <c r="O78" s="672" t="str">
        <f t="shared" si="10"/>
        <v/>
      </c>
      <c r="P78" s="672" t="str">
        <f t="shared" si="10"/>
        <v/>
      </c>
      <c r="Q78" s="672" t="str">
        <f t="shared" si="10"/>
        <v/>
      </c>
      <c r="R78" s="672" t="str">
        <f t="shared" si="10"/>
        <v/>
      </c>
      <c r="S78" s="672" t="str">
        <f t="shared" si="10"/>
        <v/>
      </c>
      <c r="T78" s="672" t="str">
        <f t="shared" si="10"/>
        <v/>
      </c>
      <c r="U78" s="1350"/>
      <c r="V78" s="1350"/>
      <c r="W78" s="672"/>
    </row>
    <row r="79" spans="1:23" ht="12" customHeight="1">
      <c r="A79" s="49">
        <v>74</v>
      </c>
      <c r="B79" s="49" t="str">
        <f>計算用!W78</f>
        <v/>
      </c>
      <c r="C79" s="49" t="str">
        <f>計算用!X78</f>
        <v/>
      </c>
      <c r="D79" s="672" t="str">
        <f t="shared" si="9"/>
        <v/>
      </c>
      <c r="E79" s="1349" t="str">
        <f>IF(B79="","",VLOOKUP(IF($Z$3=1,C79,B79),光視計算!$O$5:$Q$473,3,FALSE))</f>
        <v/>
      </c>
      <c r="F79" s="1349"/>
      <c r="G79" s="1349" t="str">
        <f t="shared" si="11"/>
        <v/>
      </c>
      <c r="H79" s="1349"/>
      <c r="I79" s="1349" t="str">
        <f>IF(C79="","",VLOOKUP(C79,住戸分類!$B$5:$S$54,18,FALSE))</f>
        <v/>
      </c>
      <c r="J79" s="1349"/>
      <c r="K79" s="1349" t="str">
        <f t="shared" si="5"/>
        <v/>
      </c>
      <c r="L79" s="1349"/>
      <c r="M79" s="1349" t="str">
        <f>IF(C79="","",VLOOKUP(C79,住戸分類!$B$5:$S$54,17,FALSE))</f>
        <v/>
      </c>
      <c r="N79" s="1349"/>
      <c r="O79" s="672" t="str">
        <f t="shared" si="10"/>
        <v/>
      </c>
      <c r="P79" s="672" t="str">
        <f t="shared" si="10"/>
        <v/>
      </c>
      <c r="Q79" s="672" t="str">
        <f t="shared" si="10"/>
        <v/>
      </c>
      <c r="R79" s="672" t="str">
        <f t="shared" si="10"/>
        <v/>
      </c>
      <c r="S79" s="672" t="str">
        <f t="shared" si="10"/>
        <v/>
      </c>
      <c r="T79" s="672" t="str">
        <f t="shared" si="10"/>
        <v/>
      </c>
      <c r="U79" s="1350"/>
      <c r="V79" s="1350"/>
      <c r="W79" s="672"/>
    </row>
    <row r="80" spans="1:23" ht="12" customHeight="1">
      <c r="A80" s="49">
        <v>75</v>
      </c>
      <c r="B80" s="49" t="str">
        <f>計算用!W79</f>
        <v/>
      </c>
      <c r="C80" s="49" t="str">
        <f>計算用!X79</f>
        <v/>
      </c>
      <c r="D80" s="672" t="str">
        <f t="shared" si="9"/>
        <v/>
      </c>
      <c r="E80" s="1349" t="str">
        <f>IF(B80="","",VLOOKUP(IF($Z$3=1,C80,B80),光視計算!$O$5:$Q$473,3,FALSE))</f>
        <v/>
      </c>
      <c r="F80" s="1349"/>
      <c r="G80" s="1349" t="str">
        <f t="shared" si="11"/>
        <v/>
      </c>
      <c r="H80" s="1349"/>
      <c r="I80" s="1349" t="str">
        <f>IF(C80="","",VLOOKUP(C80,住戸分類!$B$5:$S$54,18,FALSE))</f>
        <v/>
      </c>
      <c r="J80" s="1349"/>
      <c r="K80" s="1349" t="str">
        <f t="shared" si="5"/>
        <v/>
      </c>
      <c r="L80" s="1349"/>
      <c r="M80" s="1349" t="str">
        <f>IF(C80="","",VLOOKUP(C80,住戸分類!$B$5:$S$54,17,FALSE))</f>
        <v/>
      </c>
      <c r="N80" s="1349"/>
      <c r="O80" s="672" t="str">
        <f t="shared" si="10"/>
        <v/>
      </c>
      <c r="P80" s="672" t="str">
        <f t="shared" si="10"/>
        <v/>
      </c>
      <c r="Q80" s="672" t="str">
        <f t="shared" si="10"/>
        <v/>
      </c>
      <c r="R80" s="672" t="str">
        <f t="shared" si="10"/>
        <v/>
      </c>
      <c r="S80" s="672" t="str">
        <f t="shared" si="10"/>
        <v/>
      </c>
      <c r="T80" s="672" t="str">
        <f t="shared" si="10"/>
        <v/>
      </c>
      <c r="U80" s="1350"/>
      <c r="V80" s="1350"/>
      <c r="W80" s="672"/>
    </row>
    <row r="81" spans="1:23" ht="12" customHeight="1">
      <c r="A81" s="49">
        <v>76</v>
      </c>
      <c r="B81" s="49" t="str">
        <f>計算用!W80</f>
        <v/>
      </c>
      <c r="C81" s="49" t="str">
        <f>計算用!X80</f>
        <v/>
      </c>
      <c r="D81" s="672" t="str">
        <f t="shared" si="9"/>
        <v/>
      </c>
      <c r="E81" s="1349" t="str">
        <f>IF(B81="","",VLOOKUP(IF($Z$3=1,C81,B81),光視計算!$O$5:$Q$473,3,FALSE))</f>
        <v/>
      </c>
      <c r="F81" s="1349"/>
      <c r="G81" s="1349" t="str">
        <f t="shared" si="11"/>
        <v/>
      </c>
      <c r="H81" s="1349"/>
      <c r="I81" s="1349" t="str">
        <f>IF(C81="","",VLOOKUP(C81,住戸分類!$B$5:$S$54,18,FALSE))</f>
        <v/>
      </c>
      <c r="J81" s="1349"/>
      <c r="K81" s="1349" t="str">
        <f t="shared" si="5"/>
        <v/>
      </c>
      <c r="L81" s="1349"/>
      <c r="M81" s="1349" t="str">
        <f>IF(C81="","",VLOOKUP(C81,住戸分類!$B$5:$S$54,17,FALSE))</f>
        <v/>
      </c>
      <c r="N81" s="1349"/>
      <c r="O81" s="672" t="str">
        <f t="shared" si="10"/>
        <v/>
      </c>
      <c r="P81" s="672" t="str">
        <f t="shared" si="10"/>
        <v/>
      </c>
      <c r="Q81" s="672" t="str">
        <f t="shared" si="10"/>
        <v/>
      </c>
      <c r="R81" s="672" t="str">
        <f t="shared" si="10"/>
        <v/>
      </c>
      <c r="S81" s="672" t="str">
        <f t="shared" si="10"/>
        <v/>
      </c>
      <c r="T81" s="672" t="str">
        <f t="shared" si="10"/>
        <v/>
      </c>
      <c r="U81" s="1350"/>
      <c r="V81" s="1350"/>
      <c r="W81" s="672"/>
    </row>
    <row r="82" spans="1:23" ht="12" customHeight="1">
      <c r="A82" s="49">
        <v>77</v>
      </c>
      <c r="B82" s="49" t="str">
        <f>計算用!W81</f>
        <v/>
      </c>
      <c r="C82" s="49" t="str">
        <f>計算用!X81</f>
        <v/>
      </c>
      <c r="D82" s="672" t="str">
        <f t="shared" si="9"/>
        <v/>
      </c>
      <c r="E82" s="1349" t="str">
        <f>IF(B82="","",VLOOKUP(IF($Z$3=1,C82,B82),光視計算!$O$5:$Q$473,3,FALSE))</f>
        <v/>
      </c>
      <c r="F82" s="1349"/>
      <c r="G82" s="1349" t="str">
        <f t="shared" si="11"/>
        <v/>
      </c>
      <c r="H82" s="1349"/>
      <c r="I82" s="1349" t="str">
        <f>IF(C82="","",VLOOKUP(C82,住戸分類!$B$5:$S$54,18,FALSE))</f>
        <v/>
      </c>
      <c r="J82" s="1349"/>
      <c r="K82" s="1349" t="str">
        <f t="shared" si="5"/>
        <v/>
      </c>
      <c r="L82" s="1349"/>
      <c r="M82" s="1349" t="str">
        <f>IF(C82="","",VLOOKUP(C82,住戸分類!$B$5:$S$54,17,FALSE))</f>
        <v/>
      </c>
      <c r="N82" s="1349"/>
      <c r="O82" s="672" t="str">
        <f t="shared" si="10"/>
        <v/>
      </c>
      <c r="P82" s="672" t="str">
        <f t="shared" si="10"/>
        <v/>
      </c>
      <c r="Q82" s="672" t="str">
        <f t="shared" si="10"/>
        <v/>
      </c>
      <c r="R82" s="672" t="str">
        <f t="shared" si="10"/>
        <v/>
      </c>
      <c r="S82" s="672" t="str">
        <f t="shared" si="10"/>
        <v/>
      </c>
      <c r="T82" s="672" t="str">
        <f t="shared" si="10"/>
        <v/>
      </c>
      <c r="U82" s="1350"/>
      <c r="V82" s="1350"/>
      <c r="W82" s="672"/>
    </row>
    <row r="83" spans="1:23" ht="12" customHeight="1">
      <c r="A83" s="49">
        <v>78</v>
      </c>
      <c r="B83" s="49" t="str">
        <f>計算用!W82</f>
        <v/>
      </c>
      <c r="C83" s="49" t="str">
        <f>計算用!X82</f>
        <v/>
      </c>
      <c r="D83" s="672" t="str">
        <f t="shared" si="9"/>
        <v/>
      </c>
      <c r="E83" s="1349" t="str">
        <f>IF(B83="","",VLOOKUP(IF($Z$3=1,C83,B83),光視計算!$O$5:$Q$473,3,FALSE))</f>
        <v/>
      </c>
      <c r="F83" s="1349"/>
      <c r="G83" s="1349" t="str">
        <f t="shared" si="11"/>
        <v/>
      </c>
      <c r="H83" s="1349"/>
      <c r="I83" s="1349" t="str">
        <f>IF(C83="","",VLOOKUP(C83,住戸分類!$B$5:$S$54,18,FALSE))</f>
        <v/>
      </c>
      <c r="J83" s="1349"/>
      <c r="K83" s="1349" t="str">
        <f t="shared" si="5"/>
        <v/>
      </c>
      <c r="L83" s="1349"/>
      <c r="M83" s="1349" t="str">
        <f>IF(C83="","",VLOOKUP(C83,住戸分類!$B$5:$S$54,17,FALSE))</f>
        <v/>
      </c>
      <c r="N83" s="1349"/>
      <c r="O83" s="672" t="str">
        <f t="shared" si="10"/>
        <v/>
      </c>
      <c r="P83" s="672" t="str">
        <f t="shared" si="10"/>
        <v/>
      </c>
      <c r="Q83" s="672" t="str">
        <f t="shared" si="10"/>
        <v/>
      </c>
      <c r="R83" s="672" t="str">
        <f t="shared" si="10"/>
        <v/>
      </c>
      <c r="S83" s="672" t="str">
        <f t="shared" si="10"/>
        <v/>
      </c>
      <c r="T83" s="672" t="str">
        <f t="shared" si="10"/>
        <v/>
      </c>
      <c r="U83" s="1350"/>
      <c r="V83" s="1350"/>
      <c r="W83" s="672"/>
    </row>
    <row r="84" spans="1:23" ht="12" customHeight="1">
      <c r="A84" s="49">
        <v>79</v>
      </c>
      <c r="B84" s="49" t="str">
        <f>計算用!W83</f>
        <v/>
      </c>
      <c r="C84" s="49" t="str">
        <f>計算用!X83</f>
        <v/>
      </c>
      <c r="D84" s="672" t="str">
        <f t="shared" si="9"/>
        <v/>
      </c>
      <c r="E84" s="1349" t="str">
        <f>IF(B84="","",VLOOKUP(IF($Z$3=1,C84,B84),光視計算!$O$5:$Q$473,3,FALSE))</f>
        <v/>
      </c>
      <c r="F84" s="1349"/>
      <c r="G84" s="1349" t="str">
        <f t="shared" si="11"/>
        <v/>
      </c>
      <c r="H84" s="1349"/>
      <c r="I84" s="1349" t="str">
        <f>IF(C84="","",VLOOKUP(C84,住戸分類!$B$5:$S$54,18,FALSE))</f>
        <v/>
      </c>
      <c r="J84" s="1349"/>
      <c r="K84" s="1349" t="str">
        <f t="shared" si="5"/>
        <v/>
      </c>
      <c r="L84" s="1349"/>
      <c r="M84" s="1349" t="str">
        <f>IF(C84="","",VLOOKUP(C84,住戸分類!$B$5:$S$54,17,FALSE))</f>
        <v/>
      </c>
      <c r="N84" s="1349"/>
      <c r="O84" s="672" t="str">
        <f t="shared" si="10"/>
        <v/>
      </c>
      <c r="P84" s="672" t="str">
        <f t="shared" si="10"/>
        <v/>
      </c>
      <c r="Q84" s="672" t="str">
        <f t="shared" si="10"/>
        <v/>
      </c>
      <c r="R84" s="672" t="str">
        <f t="shared" si="10"/>
        <v/>
      </c>
      <c r="S84" s="672" t="str">
        <f t="shared" si="10"/>
        <v/>
      </c>
      <c r="T84" s="672" t="str">
        <f t="shared" si="10"/>
        <v/>
      </c>
      <c r="U84" s="1350"/>
      <c r="V84" s="1350"/>
      <c r="W84" s="672"/>
    </row>
    <row r="85" spans="1:23" ht="12" customHeight="1">
      <c r="A85" s="49">
        <v>80</v>
      </c>
      <c r="B85" s="49" t="str">
        <f>計算用!W84</f>
        <v/>
      </c>
      <c r="C85" s="49" t="str">
        <f>計算用!X84</f>
        <v/>
      </c>
      <c r="D85" s="672" t="str">
        <f t="shared" si="9"/>
        <v/>
      </c>
      <c r="E85" s="1349" t="str">
        <f>IF(B85="","",VLOOKUP(IF($Z$3=1,C85,B85),光視計算!$O$5:$Q$473,3,FALSE))</f>
        <v/>
      </c>
      <c r="F85" s="1349"/>
      <c r="G85" s="1349" t="str">
        <f t="shared" si="11"/>
        <v/>
      </c>
      <c r="H85" s="1349"/>
      <c r="I85" s="1349" t="str">
        <f>IF(C85="","",VLOOKUP(C85,住戸分類!$B$5:$S$54,18,FALSE))</f>
        <v/>
      </c>
      <c r="J85" s="1349"/>
      <c r="K85" s="1349" t="str">
        <f t="shared" si="5"/>
        <v/>
      </c>
      <c r="L85" s="1349"/>
      <c r="M85" s="1349" t="str">
        <f>IF(C85="","",VLOOKUP(C85,住戸分類!$B$5:$S$54,17,FALSE))</f>
        <v/>
      </c>
      <c r="N85" s="1349"/>
      <c r="O85" s="672" t="str">
        <f t="shared" si="10"/>
        <v/>
      </c>
      <c r="P85" s="672" t="str">
        <f t="shared" si="10"/>
        <v/>
      </c>
      <c r="Q85" s="672" t="str">
        <f t="shared" si="10"/>
        <v/>
      </c>
      <c r="R85" s="672" t="str">
        <f t="shared" si="10"/>
        <v/>
      </c>
      <c r="S85" s="672" t="str">
        <f t="shared" si="10"/>
        <v/>
      </c>
      <c r="T85" s="672" t="str">
        <f t="shared" si="10"/>
        <v/>
      </c>
      <c r="U85" s="1350"/>
      <c r="V85" s="1350"/>
      <c r="W85" s="672"/>
    </row>
    <row r="86" spans="1:23" ht="12" customHeight="1">
      <c r="A86" s="49">
        <v>81</v>
      </c>
      <c r="B86" s="49" t="str">
        <f>計算用!W85</f>
        <v/>
      </c>
      <c r="C86" s="49" t="str">
        <f>計算用!X85</f>
        <v/>
      </c>
      <c r="D86" s="672" t="str">
        <f t="shared" si="9"/>
        <v/>
      </c>
      <c r="E86" s="1349" t="str">
        <f>IF(B86="","",VLOOKUP(IF($Z$3=1,C86,B86),光視計算!$O$5:$Q$473,3,FALSE))</f>
        <v/>
      </c>
      <c r="F86" s="1349"/>
      <c r="G86" s="1349" t="str">
        <f t="shared" si="11"/>
        <v/>
      </c>
      <c r="H86" s="1349"/>
      <c r="I86" s="1349" t="str">
        <f>IF(C86="","",VLOOKUP(C86,住戸分類!$B$5:$S$54,18,FALSE))</f>
        <v/>
      </c>
      <c r="J86" s="1349"/>
      <c r="K86" s="1349" t="str">
        <f t="shared" ref="K86:K100" si="12">IF(E86="","",E86+G86+I86)</f>
        <v/>
      </c>
      <c r="L86" s="1349"/>
      <c r="M86" s="1349" t="str">
        <f>IF(C86="","",VLOOKUP(C86,住戸分類!$B$5:$S$54,17,FALSE))</f>
        <v/>
      </c>
      <c r="N86" s="1349"/>
      <c r="O86" s="672" t="str">
        <f t="shared" si="10"/>
        <v/>
      </c>
      <c r="P86" s="672" t="str">
        <f t="shared" si="10"/>
        <v/>
      </c>
      <c r="Q86" s="672" t="str">
        <f t="shared" si="10"/>
        <v/>
      </c>
      <c r="R86" s="672" t="str">
        <f t="shared" si="10"/>
        <v/>
      </c>
      <c r="S86" s="672" t="str">
        <f t="shared" si="10"/>
        <v/>
      </c>
      <c r="T86" s="672" t="str">
        <f t="shared" si="10"/>
        <v/>
      </c>
      <c r="U86" s="1350"/>
      <c r="V86" s="1350"/>
      <c r="W86" s="672"/>
    </row>
    <row r="87" spans="1:23" ht="12" customHeight="1">
      <c r="A87" s="49">
        <v>82</v>
      </c>
      <c r="B87" s="49" t="str">
        <f>計算用!W86</f>
        <v/>
      </c>
      <c r="C87" s="49" t="str">
        <f>計算用!X86</f>
        <v/>
      </c>
      <c r="D87" s="672" t="str">
        <f t="shared" si="9"/>
        <v/>
      </c>
      <c r="E87" s="1349" t="str">
        <f>IF(B87="","",VLOOKUP(IF($Z$3=1,C87,B87),光視計算!$O$5:$Q$473,3,FALSE))</f>
        <v/>
      </c>
      <c r="F87" s="1349"/>
      <c r="G87" s="1349" t="str">
        <f t="shared" si="11"/>
        <v/>
      </c>
      <c r="H87" s="1349"/>
      <c r="I87" s="1349" t="str">
        <f>IF(C87="","",VLOOKUP(C87,住戸分類!$B$5:$S$54,18,FALSE))</f>
        <v/>
      </c>
      <c r="J87" s="1349"/>
      <c r="K87" s="1349" t="str">
        <f t="shared" si="12"/>
        <v/>
      </c>
      <c r="L87" s="1349"/>
      <c r="M87" s="1349" t="str">
        <f>IF(C87="","",VLOOKUP(C87,住戸分類!$B$5:$S$54,17,FALSE))</f>
        <v/>
      </c>
      <c r="N87" s="1349"/>
      <c r="O87" s="672" t="str">
        <f t="shared" si="10"/>
        <v/>
      </c>
      <c r="P87" s="672" t="str">
        <f t="shared" si="10"/>
        <v/>
      </c>
      <c r="Q87" s="672" t="str">
        <f t="shared" si="10"/>
        <v/>
      </c>
      <c r="R87" s="672" t="str">
        <f t="shared" si="10"/>
        <v/>
      </c>
      <c r="S87" s="672" t="str">
        <f t="shared" si="10"/>
        <v/>
      </c>
      <c r="T87" s="672" t="str">
        <f t="shared" si="10"/>
        <v/>
      </c>
      <c r="U87" s="1350"/>
      <c r="V87" s="1350"/>
      <c r="W87" s="672"/>
    </row>
    <row r="88" spans="1:23" ht="12" customHeight="1">
      <c r="A88" s="49">
        <v>83</v>
      </c>
      <c r="B88" s="49" t="str">
        <f>計算用!W87</f>
        <v/>
      </c>
      <c r="C88" s="49" t="str">
        <f>計算用!X87</f>
        <v/>
      </c>
      <c r="D88" s="672" t="str">
        <f t="shared" si="9"/>
        <v/>
      </c>
      <c r="E88" s="1349" t="str">
        <f>IF(B88="","",VLOOKUP(IF($Z$3=1,C88,B88),光視計算!$O$5:$Q$473,3,FALSE))</f>
        <v/>
      </c>
      <c r="F88" s="1349"/>
      <c r="G88" s="1349" t="str">
        <f t="shared" si="11"/>
        <v/>
      </c>
      <c r="H88" s="1349"/>
      <c r="I88" s="1349" t="str">
        <f>IF(C88="","",VLOOKUP(C88,住戸分類!$B$5:$S$54,18,FALSE))</f>
        <v/>
      </c>
      <c r="J88" s="1349"/>
      <c r="K88" s="1349" t="str">
        <f t="shared" si="12"/>
        <v/>
      </c>
      <c r="L88" s="1349"/>
      <c r="M88" s="1349" t="str">
        <f>IF(C88="","",VLOOKUP(C88,住戸分類!$B$5:$S$54,17,FALSE))</f>
        <v/>
      </c>
      <c r="N88" s="1349"/>
      <c r="O88" s="672" t="str">
        <f t="shared" si="10"/>
        <v/>
      </c>
      <c r="P88" s="672" t="str">
        <f t="shared" si="10"/>
        <v/>
      </c>
      <c r="Q88" s="672" t="str">
        <f t="shared" si="10"/>
        <v/>
      </c>
      <c r="R88" s="672" t="str">
        <f t="shared" si="10"/>
        <v/>
      </c>
      <c r="S88" s="672" t="str">
        <f t="shared" si="10"/>
        <v/>
      </c>
      <c r="T88" s="672" t="str">
        <f t="shared" si="10"/>
        <v/>
      </c>
      <c r="U88" s="1350"/>
      <c r="V88" s="1350"/>
      <c r="W88" s="672"/>
    </row>
    <row r="89" spans="1:23" ht="12" customHeight="1">
      <c r="A89" s="49">
        <v>84</v>
      </c>
      <c r="B89" s="49" t="str">
        <f>計算用!W88</f>
        <v/>
      </c>
      <c r="C89" s="49" t="str">
        <f>計算用!X88</f>
        <v/>
      </c>
      <c r="D89" s="672" t="str">
        <f t="shared" si="9"/>
        <v/>
      </c>
      <c r="E89" s="1349" t="str">
        <f>IF(B89="","",VLOOKUP(IF($Z$3=1,C89,B89),光視計算!$O$5:$Q$473,3,FALSE))</f>
        <v/>
      </c>
      <c r="F89" s="1349"/>
      <c r="G89" s="1349" t="str">
        <f t="shared" si="11"/>
        <v/>
      </c>
      <c r="H89" s="1349"/>
      <c r="I89" s="1349" t="str">
        <f>IF(C89="","",VLOOKUP(C89,住戸分類!$B$5:$S$54,18,FALSE))</f>
        <v/>
      </c>
      <c r="J89" s="1349"/>
      <c r="K89" s="1349" t="str">
        <f t="shared" si="12"/>
        <v/>
      </c>
      <c r="L89" s="1349"/>
      <c r="M89" s="1349" t="str">
        <f>IF(C89="","",VLOOKUP(C89,住戸分類!$B$5:$S$54,17,FALSE))</f>
        <v/>
      </c>
      <c r="N89" s="1349"/>
      <c r="O89" s="672" t="str">
        <f t="shared" si="10"/>
        <v/>
      </c>
      <c r="P89" s="672" t="str">
        <f t="shared" si="10"/>
        <v/>
      </c>
      <c r="Q89" s="672" t="str">
        <f t="shared" si="10"/>
        <v/>
      </c>
      <c r="R89" s="672" t="str">
        <f t="shared" si="10"/>
        <v/>
      </c>
      <c r="S89" s="672" t="str">
        <f t="shared" si="10"/>
        <v/>
      </c>
      <c r="T89" s="672" t="str">
        <f t="shared" si="10"/>
        <v/>
      </c>
      <c r="U89" s="1350"/>
      <c r="V89" s="1350"/>
      <c r="W89" s="672"/>
    </row>
    <row r="90" spans="1:23" ht="12" customHeight="1">
      <c r="A90" s="49">
        <v>85</v>
      </c>
      <c r="B90" s="49" t="str">
        <f>計算用!W89</f>
        <v/>
      </c>
      <c r="C90" s="49" t="str">
        <f>計算用!X89</f>
        <v/>
      </c>
      <c r="D90" s="672" t="str">
        <f t="shared" si="9"/>
        <v/>
      </c>
      <c r="E90" s="1349" t="str">
        <f>IF(B90="","",VLOOKUP(IF($Z$3=1,C90,B90),光視計算!$O$5:$Q$473,3,FALSE))</f>
        <v/>
      </c>
      <c r="F90" s="1349"/>
      <c r="G90" s="1349" t="str">
        <f t="shared" si="11"/>
        <v/>
      </c>
      <c r="H90" s="1349"/>
      <c r="I90" s="1349" t="str">
        <f>IF(C90="","",VLOOKUP(C90,住戸分類!$B$5:$S$54,18,FALSE))</f>
        <v/>
      </c>
      <c r="J90" s="1349"/>
      <c r="K90" s="1349" t="str">
        <f t="shared" si="12"/>
        <v/>
      </c>
      <c r="L90" s="1349"/>
      <c r="M90" s="1349" t="str">
        <f>IF(C90="","",VLOOKUP(C90,住戸分類!$B$5:$S$54,17,FALSE))</f>
        <v/>
      </c>
      <c r="N90" s="1349"/>
      <c r="O90" s="672" t="str">
        <f t="shared" si="10"/>
        <v/>
      </c>
      <c r="P90" s="672" t="str">
        <f t="shared" si="10"/>
        <v/>
      </c>
      <c r="Q90" s="672" t="str">
        <f t="shared" si="10"/>
        <v/>
      </c>
      <c r="R90" s="672" t="str">
        <f t="shared" si="10"/>
        <v/>
      </c>
      <c r="S90" s="672" t="str">
        <f t="shared" si="10"/>
        <v/>
      </c>
      <c r="T90" s="672" t="str">
        <f t="shared" si="10"/>
        <v/>
      </c>
      <c r="U90" s="1350"/>
      <c r="V90" s="1350"/>
      <c r="W90" s="672"/>
    </row>
    <row r="91" spans="1:23" ht="12" customHeight="1">
      <c r="A91" s="49">
        <v>86</v>
      </c>
      <c r="B91" s="49" t="str">
        <f>計算用!W90</f>
        <v/>
      </c>
      <c r="C91" s="49" t="str">
        <f>計算用!X90</f>
        <v/>
      </c>
      <c r="D91" s="672" t="str">
        <f t="shared" si="9"/>
        <v/>
      </c>
      <c r="E91" s="1349" t="str">
        <f>IF(B91="","",VLOOKUP(IF($Z$3=1,C91,B91),光視計算!$O$5:$Q$473,3,FALSE))</f>
        <v/>
      </c>
      <c r="F91" s="1349"/>
      <c r="G91" s="1349" t="str">
        <f t="shared" si="11"/>
        <v/>
      </c>
      <c r="H91" s="1349"/>
      <c r="I91" s="1349" t="str">
        <f>IF(C91="","",VLOOKUP(C91,住戸分類!$B$5:$S$54,18,FALSE))</f>
        <v/>
      </c>
      <c r="J91" s="1349"/>
      <c r="K91" s="1349" t="str">
        <f t="shared" si="12"/>
        <v/>
      </c>
      <c r="L91" s="1349"/>
      <c r="M91" s="1349" t="str">
        <f>IF(C91="","",VLOOKUP(C91,住戸分類!$B$5:$S$54,17,FALSE))</f>
        <v/>
      </c>
      <c r="N91" s="1349"/>
      <c r="O91" s="672" t="str">
        <f t="shared" si="10"/>
        <v/>
      </c>
      <c r="P91" s="672" t="str">
        <f t="shared" si="10"/>
        <v/>
      </c>
      <c r="Q91" s="672" t="str">
        <f t="shared" si="10"/>
        <v/>
      </c>
      <c r="R91" s="672" t="str">
        <f t="shared" si="10"/>
        <v/>
      </c>
      <c r="S91" s="672" t="str">
        <f t="shared" si="10"/>
        <v/>
      </c>
      <c r="T91" s="672" t="str">
        <f t="shared" si="10"/>
        <v/>
      </c>
      <c r="U91" s="1350"/>
      <c r="V91" s="1350"/>
      <c r="W91" s="672"/>
    </row>
    <row r="92" spans="1:23" ht="12" customHeight="1">
      <c r="A92" s="49">
        <v>87</v>
      </c>
      <c r="B92" s="49" t="str">
        <f>計算用!W91</f>
        <v/>
      </c>
      <c r="C92" s="49" t="str">
        <f>計算用!X91</f>
        <v/>
      </c>
      <c r="D92" s="672" t="str">
        <f t="shared" si="9"/>
        <v/>
      </c>
      <c r="E92" s="1349" t="str">
        <f>IF(B92="","",VLOOKUP(IF($Z$3=1,C92,B92),光視計算!$O$5:$Q$473,3,FALSE))</f>
        <v/>
      </c>
      <c r="F92" s="1349"/>
      <c r="G92" s="1349" t="str">
        <f t="shared" si="11"/>
        <v/>
      </c>
      <c r="H92" s="1349"/>
      <c r="I92" s="1349" t="str">
        <f>IF(C92="","",VLOOKUP(C92,住戸分類!$B$5:$S$54,18,FALSE))</f>
        <v/>
      </c>
      <c r="J92" s="1349"/>
      <c r="K92" s="1349" t="str">
        <f t="shared" si="12"/>
        <v/>
      </c>
      <c r="L92" s="1349"/>
      <c r="M92" s="1349" t="str">
        <f>IF(C92="","",VLOOKUP(C92,住戸分類!$B$5:$S$54,17,FALSE))</f>
        <v/>
      </c>
      <c r="N92" s="1349"/>
      <c r="O92" s="672" t="str">
        <f t="shared" si="10"/>
        <v/>
      </c>
      <c r="P92" s="672" t="str">
        <f t="shared" si="10"/>
        <v/>
      </c>
      <c r="Q92" s="672" t="str">
        <f t="shared" si="10"/>
        <v/>
      </c>
      <c r="R92" s="672" t="str">
        <f t="shared" si="10"/>
        <v/>
      </c>
      <c r="S92" s="672" t="str">
        <f t="shared" si="10"/>
        <v/>
      </c>
      <c r="T92" s="672" t="str">
        <f t="shared" si="10"/>
        <v/>
      </c>
      <c r="U92" s="1350"/>
      <c r="V92" s="1350"/>
      <c r="W92" s="672"/>
    </row>
    <row r="93" spans="1:23" ht="12" customHeight="1">
      <c r="A93" s="49">
        <v>88</v>
      </c>
      <c r="B93" s="49" t="str">
        <f>計算用!W92</f>
        <v/>
      </c>
      <c r="C93" s="49" t="str">
        <f>計算用!X92</f>
        <v/>
      </c>
      <c r="D93" s="672" t="str">
        <f t="shared" si="9"/>
        <v/>
      </c>
      <c r="E93" s="1349" t="str">
        <f>IF(B93="","",VLOOKUP(IF($Z$3=1,C93,B93),光視計算!$O$5:$Q$473,3,FALSE))</f>
        <v/>
      </c>
      <c r="F93" s="1349"/>
      <c r="G93" s="1349" t="str">
        <f t="shared" si="11"/>
        <v/>
      </c>
      <c r="H93" s="1349"/>
      <c r="I93" s="1349" t="str">
        <f>IF(C93="","",VLOOKUP(C93,住戸分類!$B$5:$S$54,18,FALSE))</f>
        <v/>
      </c>
      <c r="J93" s="1349"/>
      <c r="K93" s="1349" t="str">
        <f t="shared" si="12"/>
        <v/>
      </c>
      <c r="L93" s="1349"/>
      <c r="M93" s="1349" t="str">
        <f>IF(C93="","",VLOOKUP(C93,住戸分類!$B$5:$S$54,17,FALSE))</f>
        <v/>
      </c>
      <c r="N93" s="1349"/>
      <c r="O93" s="672" t="str">
        <f t="shared" si="10"/>
        <v/>
      </c>
      <c r="P93" s="672" t="str">
        <f t="shared" si="10"/>
        <v/>
      </c>
      <c r="Q93" s="672" t="str">
        <f t="shared" si="10"/>
        <v/>
      </c>
      <c r="R93" s="672" t="str">
        <f t="shared" si="10"/>
        <v/>
      </c>
      <c r="S93" s="672" t="str">
        <f t="shared" si="10"/>
        <v/>
      </c>
      <c r="T93" s="672" t="str">
        <f t="shared" si="10"/>
        <v/>
      </c>
      <c r="U93" s="1350"/>
      <c r="V93" s="1350"/>
      <c r="W93" s="672"/>
    </row>
    <row r="94" spans="1:23" ht="12" customHeight="1">
      <c r="A94" s="49">
        <v>89</v>
      </c>
      <c r="B94" s="49" t="str">
        <f>計算用!W93</f>
        <v/>
      </c>
      <c r="C94" s="49" t="str">
        <f>計算用!X93</f>
        <v/>
      </c>
      <c r="D94" s="672" t="str">
        <f t="shared" si="9"/>
        <v/>
      </c>
      <c r="E94" s="1349" t="str">
        <f>IF(B94="","",VLOOKUP(IF($Z$3=1,C94,B94),光視計算!$O$5:$Q$473,3,FALSE))</f>
        <v/>
      </c>
      <c r="F94" s="1349"/>
      <c r="G94" s="1349" t="str">
        <f t="shared" si="11"/>
        <v/>
      </c>
      <c r="H94" s="1349"/>
      <c r="I94" s="1349" t="str">
        <f>IF(C94="","",VLOOKUP(C94,住戸分類!$B$5:$S$54,18,FALSE))</f>
        <v/>
      </c>
      <c r="J94" s="1349"/>
      <c r="K94" s="1349" t="str">
        <f t="shared" si="12"/>
        <v/>
      </c>
      <c r="L94" s="1349"/>
      <c r="M94" s="1349" t="str">
        <f>IF(C94="","",VLOOKUP(C94,住戸分類!$B$5:$S$54,17,FALSE))</f>
        <v/>
      </c>
      <c r="N94" s="1349"/>
      <c r="O94" s="672" t="str">
        <f t="shared" si="10"/>
        <v/>
      </c>
      <c r="P94" s="672" t="str">
        <f t="shared" si="10"/>
        <v/>
      </c>
      <c r="Q94" s="672" t="str">
        <f t="shared" si="10"/>
        <v/>
      </c>
      <c r="R94" s="672" t="str">
        <f t="shared" si="10"/>
        <v/>
      </c>
      <c r="S94" s="672" t="str">
        <f t="shared" si="10"/>
        <v/>
      </c>
      <c r="T94" s="672" t="str">
        <f t="shared" si="10"/>
        <v/>
      </c>
      <c r="U94" s="1350"/>
      <c r="V94" s="1350"/>
      <c r="W94" s="672"/>
    </row>
    <row r="95" spans="1:23" ht="12" customHeight="1">
      <c r="A95" s="49">
        <v>90</v>
      </c>
      <c r="B95" s="49" t="str">
        <f>計算用!W94</f>
        <v/>
      </c>
      <c r="C95" s="49" t="str">
        <f>計算用!X94</f>
        <v/>
      </c>
      <c r="D95" s="672" t="str">
        <f t="shared" si="9"/>
        <v/>
      </c>
      <c r="E95" s="1349" t="str">
        <f>IF(B95="","",VLOOKUP(IF($Z$3=1,C95,B95),光視計算!$O$5:$Q$473,3,FALSE))</f>
        <v/>
      </c>
      <c r="F95" s="1349"/>
      <c r="G95" s="1349" t="str">
        <f t="shared" si="11"/>
        <v/>
      </c>
      <c r="H95" s="1349"/>
      <c r="I95" s="1349" t="str">
        <f>IF(C95="","",VLOOKUP(C95,住戸分類!$B$5:$S$54,18,FALSE))</f>
        <v/>
      </c>
      <c r="J95" s="1349"/>
      <c r="K95" s="1349" t="str">
        <f t="shared" si="12"/>
        <v/>
      </c>
      <c r="L95" s="1349"/>
      <c r="M95" s="1349" t="str">
        <f>IF(C95="","",VLOOKUP(C95,住戸分類!$B$5:$S$54,17,FALSE))</f>
        <v/>
      </c>
      <c r="N95" s="1349"/>
      <c r="O95" s="672" t="str">
        <f t="shared" si="10"/>
        <v/>
      </c>
      <c r="P95" s="672" t="str">
        <f t="shared" si="10"/>
        <v/>
      </c>
      <c r="Q95" s="672" t="str">
        <f t="shared" si="10"/>
        <v/>
      </c>
      <c r="R95" s="672" t="str">
        <f t="shared" si="10"/>
        <v/>
      </c>
      <c r="S95" s="672" t="str">
        <f t="shared" si="10"/>
        <v/>
      </c>
      <c r="T95" s="672" t="str">
        <f t="shared" si="10"/>
        <v/>
      </c>
      <c r="U95" s="1350"/>
      <c r="V95" s="1350"/>
      <c r="W95" s="672"/>
    </row>
    <row r="96" spans="1:23" ht="12" customHeight="1">
      <c r="A96" s="49">
        <v>91</v>
      </c>
      <c r="B96" s="49" t="str">
        <f>計算用!W95</f>
        <v/>
      </c>
      <c r="C96" s="49" t="str">
        <f>計算用!X95</f>
        <v/>
      </c>
      <c r="D96" s="672" t="str">
        <f t="shared" si="9"/>
        <v/>
      </c>
      <c r="E96" s="1349" t="str">
        <f>IF(B96="","",VLOOKUP(IF($Z$3=1,C96,B96),光視計算!$O$5:$Q$473,3,FALSE))</f>
        <v/>
      </c>
      <c r="F96" s="1349"/>
      <c r="G96" s="1349" t="str">
        <f t="shared" si="11"/>
        <v/>
      </c>
      <c r="H96" s="1349"/>
      <c r="I96" s="1349" t="str">
        <f>IF(C96="","",VLOOKUP(C96,住戸分類!$B$5:$S$54,18,FALSE))</f>
        <v/>
      </c>
      <c r="J96" s="1349"/>
      <c r="K96" s="1349" t="str">
        <f t="shared" si="12"/>
        <v/>
      </c>
      <c r="L96" s="1349"/>
      <c r="M96" s="1349" t="str">
        <f>IF(C96="","",VLOOKUP(C96,住戸分類!$B$5:$S$54,17,FALSE))</f>
        <v/>
      </c>
      <c r="N96" s="1349"/>
      <c r="O96" s="672" t="str">
        <f t="shared" si="10"/>
        <v/>
      </c>
      <c r="P96" s="672" t="str">
        <f t="shared" si="10"/>
        <v/>
      </c>
      <c r="Q96" s="672" t="str">
        <f t="shared" si="10"/>
        <v/>
      </c>
      <c r="R96" s="672" t="str">
        <f t="shared" si="10"/>
        <v/>
      </c>
      <c r="S96" s="672" t="str">
        <f t="shared" si="10"/>
        <v/>
      </c>
      <c r="T96" s="672" t="str">
        <f t="shared" si="10"/>
        <v/>
      </c>
      <c r="U96" s="1350"/>
      <c r="V96" s="1350"/>
      <c r="W96" s="672"/>
    </row>
    <row r="97" spans="1:23" ht="12" customHeight="1">
      <c r="A97" s="49">
        <v>92</v>
      </c>
      <c r="B97" s="49" t="str">
        <f>計算用!W96</f>
        <v/>
      </c>
      <c r="C97" s="49" t="str">
        <f>計算用!X96</f>
        <v/>
      </c>
      <c r="D97" s="672" t="str">
        <f t="shared" si="9"/>
        <v/>
      </c>
      <c r="E97" s="1349" t="str">
        <f>IF(B97="","",VLOOKUP(IF($Z$3=1,C97,B97),光視計算!$O$5:$Q$473,3,FALSE))</f>
        <v/>
      </c>
      <c r="F97" s="1349"/>
      <c r="G97" s="1349" t="str">
        <f t="shared" si="11"/>
        <v/>
      </c>
      <c r="H97" s="1349"/>
      <c r="I97" s="1349" t="str">
        <f>IF(C97="","",VLOOKUP(C97,住戸分類!$B$5:$S$54,18,FALSE))</f>
        <v/>
      </c>
      <c r="J97" s="1349"/>
      <c r="K97" s="1349" t="str">
        <f t="shared" si="12"/>
        <v/>
      </c>
      <c r="L97" s="1349"/>
      <c r="M97" s="1349" t="str">
        <f>IF(C97="","",VLOOKUP(C97,住戸分類!$B$5:$S$54,17,FALSE))</f>
        <v/>
      </c>
      <c r="N97" s="1349"/>
      <c r="O97" s="672" t="str">
        <f t="shared" si="10"/>
        <v/>
      </c>
      <c r="P97" s="672" t="str">
        <f t="shared" si="10"/>
        <v/>
      </c>
      <c r="Q97" s="672" t="str">
        <f t="shared" si="10"/>
        <v/>
      </c>
      <c r="R97" s="672" t="str">
        <f t="shared" si="10"/>
        <v/>
      </c>
      <c r="S97" s="672" t="str">
        <f t="shared" si="10"/>
        <v/>
      </c>
      <c r="T97" s="672" t="str">
        <f t="shared" si="10"/>
        <v/>
      </c>
      <c r="U97" s="1350"/>
      <c r="V97" s="1350"/>
      <c r="W97" s="672"/>
    </row>
    <row r="98" spans="1:23" ht="12" customHeight="1">
      <c r="A98" s="49">
        <v>93</v>
      </c>
      <c r="B98" s="49" t="str">
        <f>計算用!W97</f>
        <v/>
      </c>
      <c r="C98" s="49" t="str">
        <f>計算用!X97</f>
        <v/>
      </c>
      <c r="D98" s="672" t="str">
        <f t="shared" si="9"/>
        <v/>
      </c>
      <c r="E98" s="1349" t="str">
        <f>IF(B98="","",VLOOKUP(IF($Z$3=1,C98,B98),光視計算!$O$5:$Q$473,3,FALSE))</f>
        <v/>
      </c>
      <c r="F98" s="1349"/>
      <c r="G98" s="1349" t="str">
        <f t="shared" si="11"/>
        <v/>
      </c>
      <c r="H98" s="1349"/>
      <c r="I98" s="1349" t="str">
        <f>IF(C98="","",VLOOKUP(C98,住戸分類!$B$5:$S$54,18,FALSE))</f>
        <v/>
      </c>
      <c r="J98" s="1349"/>
      <c r="K98" s="1349" t="str">
        <f t="shared" si="12"/>
        <v/>
      </c>
      <c r="L98" s="1349"/>
      <c r="M98" s="1349" t="str">
        <f>IF(C98="","",VLOOKUP(C98,住戸分類!$B$5:$S$54,17,FALSE))</f>
        <v/>
      </c>
      <c r="N98" s="1349"/>
      <c r="O98" s="672" t="str">
        <f t="shared" si="10"/>
        <v/>
      </c>
      <c r="P98" s="672" t="str">
        <f t="shared" si="10"/>
        <v/>
      </c>
      <c r="Q98" s="672" t="str">
        <f t="shared" si="10"/>
        <v/>
      </c>
      <c r="R98" s="672" t="str">
        <f t="shared" si="10"/>
        <v/>
      </c>
      <c r="S98" s="672" t="str">
        <f t="shared" si="10"/>
        <v/>
      </c>
      <c r="T98" s="672" t="str">
        <f t="shared" si="10"/>
        <v/>
      </c>
      <c r="U98" s="1350"/>
      <c r="V98" s="1350"/>
      <c r="W98" s="672"/>
    </row>
    <row r="99" spans="1:23" ht="12" customHeight="1">
      <c r="A99" s="49">
        <v>94</v>
      </c>
      <c r="B99" s="49" t="str">
        <f>計算用!W98</f>
        <v/>
      </c>
      <c r="C99" s="49" t="str">
        <f>計算用!X98</f>
        <v/>
      </c>
      <c r="D99" s="672" t="str">
        <f t="shared" si="9"/>
        <v/>
      </c>
      <c r="E99" s="1349" t="str">
        <f>IF(B99="","",VLOOKUP(IF($Z$3=1,C99,B99),光視計算!$O$5:$Q$473,3,FALSE))</f>
        <v/>
      </c>
      <c r="F99" s="1349"/>
      <c r="G99" s="1349" t="str">
        <f t="shared" si="11"/>
        <v/>
      </c>
      <c r="H99" s="1349"/>
      <c r="I99" s="1349" t="str">
        <f>IF(C99="","",VLOOKUP(C99,住戸分類!$B$5:$S$54,18,FALSE))</f>
        <v/>
      </c>
      <c r="J99" s="1349"/>
      <c r="K99" s="1349" t="str">
        <f t="shared" si="12"/>
        <v/>
      </c>
      <c r="L99" s="1349"/>
      <c r="M99" s="1349" t="str">
        <f>IF(C99="","",VLOOKUP(C99,住戸分類!$B$5:$S$54,17,FALSE))</f>
        <v/>
      </c>
      <c r="N99" s="1349"/>
      <c r="O99" s="672" t="str">
        <f t="shared" si="10"/>
        <v/>
      </c>
      <c r="P99" s="672" t="str">
        <f t="shared" si="10"/>
        <v/>
      </c>
      <c r="Q99" s="672" t="str">
        <f t="shared" si="10"/>
        <v/>
      </c>
      <c r="R99" s="672" t="str">
        <f t="shared" si="10"/>
        <v/>
      </c>
      <c r="S99" s="672" t="str">
        <f t="shared" si="10"/>
        <v/>
      </c>
      <c r="T99" s="672" t="str">
        <f t="shared" si="10"/>
        <v/>
      </c>
      <c r="U99" s="1350"/>
      <c r="V99" s="1350"/>
      <c r="W99" s="672"/>
    </row>
    <row r="100" spans="1:23" ht="12" customHeight="1">
      <c r="A100" s="49">
        <v>95</v>
      </c>
      <c r="B100" s="49" t="str">
        <f>計算用!W99</f>
        <v/>
      </c>
      <c r="C100" s="49" t="str">
        <f>計算用!X99</f>
        <v/>
      </c>
      <c r="D100" s="672" t="str">
        <f t="shared" si="9"/>
        <v/>
      </c>
      <c r="E100" s="1349" t="str">
        <f>IF(B100="","",VLOOKUP(IF($Z$3=1,C100,B100),光視計算!$O$5:$Q$473,3,FALSE))</f>
        <v/>
      </c>
      <c r="F100" s="1349"/>
      <c r="G100" s="1349" t="str">
        <f t="shared" si="11"/>
        <v/>
      </c>
      <c r="H100" s="1349"/>
      <c r="I100" s="1349" t="str">
        <f>IF(C100="","",VLOOKUP(C100,住戸分類!$B$5:$S$54,18,FALSE))</f>
        <v/>
      </c>
      <c r="J100" s="1349"/>
      <c r="K100" s="1349" t="str">
        <f t="shared" si="12"/>
        <v/>
      </c>
      <c r="L100" s="1349"/>
      <c r="M100" s="1349" t="str">
        <f>IF(C100="","",VLOOKUP(C100,住戸分類!$B$5:$S$54,17,FALSE))</f>
        <v/>
      </c>
      <c r="N100" s="1349"/>
      <c r="O100" s="672" t="str">
        <f t="shared" si="10"/>
        <v/>
      </c>
      <c r="P100" s="672" t="str">
        <f t="shared" si="10"/>
        <v/>
      </c>
      <c r="Q100" s="672" t="str">
        <f t="shared" si="10"/>
        <v/>
      </c>
      <c r="R100" s="672" t="str">
        <f t="shared" si="10"/>
        <v/>
      </c>
      <c r="S100" s="672" t="str">
        <f t="shared" si="10"/>
        <v/>
      </c>
      <c r="T100" s="672" t="str">
        <f t="shared" si="10"/>
        <v/>
      </c>
      <c r="U100" s="1350"/>
      <c r="V100" s="1350"/>
      <c r="W100" s="672"/>
    </row>
    <row r="101" spans="1:23" ht="12" customHeight="1">
      <c r="A101" s="49">
        <v>96</v>
      </c>
      <c r="B101" s="49" t="str">
        <f>計算用!W100</f>
        <v/>
      </c>
      <c r="C101" s="49" t="str">
        <f>計算用!X100</f>
        <v/>
      </c>
      <c r="D101" s="672" t="str">
        <f t="shared" si="9"/>
        <v/>
      </c>
      <c r="E101" s="1349" t="str">
        <f>IF(B101="","",VLOOKUP(IF($Z$3=1,C101,B101),光視計算!$O$5:$Q$473,3,FALSE))</f>
        <v/>
      </c>
      <c r="F101" s="1349"/>
      <c r="G101" s="1349" t="str">
        <f t="shared" si="11"/>
        <v/>
      </c>
      <c r="H101" s="1349"/>
      <c r="I101" s="1349" t="str">
        <f>IF(C101="","",VLOOKUP(C101,住戸分類!$B$5:$S$54,18,FALSE))</f>
        <v/>
      </c>
      <c r="J101" s="1349"/>
      <c r="K101" s="1349" t="str">
        <f t="shared" ref="K101:K125" si="13">IF(E101="","",E101+G101+I101)</f>
        <v/>
      </c>
      <c r="L101" s="1349"/>
      <c r="M101" s="1349" t="str">
        <f>IF(C101="","",VLOOKUP(C101,住戸分類!$B$5:$S$54,17,FALSE))</f>
        <v/>
      </c>
      <c r="N101" s="1349"/>
      <c r="O101" s="672" t="str">
        <f t="shared" si="10"/>
        <v/>
      </c>
      <c r="P101" s="672" t="str">
        <f t="shared" si="10"/>
        <v/>
      </c>
      <c r="Q101" s="672" t="str">
        <f t="shared" si="10"/>
        <v/>
      </c>
      <c r="R101" s="672" t="str">
        <f t="shared" si="10"/>
        <v/>
      </c>
      <c r="S101" s="672" t="str">
        <f t="shared" si="10"/>
        <v/>
      </c>
      <c r="T101" s="672" t="str">
        <f t="shared" si="10"/>
        <v/>
      </c>
      <c r="U101" s="1350"/>
      <c r="V101" s="1350"/>
      <c r="W101" s="672"/>
    </row>
    <row r="102" spans="1:23" ht="12" customHeight="1">
      <c r="A102" s="49">
        <v>97</v>
      </c>
      <c r="B102" s="49" t="str">
        <f>計算用!W101</f>
        <v/>
      </c>
      <c r="C102" s="49" t="str">
        <f>計算用!X101</f>
        <v/>
      </c>
      <c r="D102" s="672" t="str">
        <f t="shared" si="9"/>
        <v/>
      </c>
      <c r="E102" s="1349" t="str">
        <f>IF(B102="","",VLOOKUP(IF($Z$3=1,C102,B102),光視計算!$O$5:$Q$473,3,FALSE))</f>
        <v/>
      </c>
      <c r="F102" s="1349"/>
      <c r="G102" s="1349" t="str">
        <f t="shared" si="11"/>
        <v/>
      </c>
      <c r="H102" s="1349"/>
      <c r="I102" s="1349" t="str">
        <f>IF(C102="","",VLOOKUP(C102,住戸分類!$B$5:$S$54,18,FALSE))</f>
        <v/>
      </c>
      <c r="J102" s="1349"/>
      <c r="K102" s="1349" t="str">
        <f t="shared" si="13"/>
        <v/>
      </c>
      <c r="L102" s="1349"/>
      <c r="M102" s="1349" t="str">
        <f>IF(C102="","",VLOOKUP(C102,住戸分類!$B$5:$S$54,17,FALSE))</f>
        <v/>
      </c>
      <c r="N102" s="1349"/>
      <c r="O102" s="672" t="str">
        <f t="shared" si="10"/>
        <v/>
      </c>
      <c r="P102" s="672" t="str">
        <f t="shared" si="10"/>
        <v/>
      </c>
      <c r="Q102" s="672" t="str">
        <f t="shared" si="10"/>
        <v/>
      </c>
      <c r="R102" s="672" t="str">
        <f t="shared" si="10"/>
        <v/>
      </c>
      <c r="S102" s="672" t="str">
        <f t="shared" si="10"/>
        <v/>
      </c>
      <c r="T102" s="672" t="str">
        <f t="shared" si="10"/>
        <v/>
      </c>
      <c r="U102" s="1350"/>
      <c r="V102" s="1350"/>
      <c r="W102" s="672"/>
    </row>
    <row r="103" spans="1:23" ht="12" customHeight="1">
      <c r="A103" s="49">
        <v>98</v>
      </c>
      <c r="B103" s="49" t="str">
        <f>計算用!W102</f>
        <v/>
      </c>
      <c r="C103" s="49" t="str">
        <f>計算用!X102</f>
        <v/>
      </c>
      <c r="D103" s="672" t="str">
        <f t="shared" si="9"/>
        <v/>
      </c>
      <c r="E103" s="1349" t="str">
        <f>IF(B103="","",VLOOKUP(IF($Z$3=1,C103,B103),光視計算!$O$5:$Q$473,3,FALSE))</f>
        <v/>
      </c>
      <c r="F103" s="1349"/>
      <c r="G103" s="1349" t="str">
        <f t="shared" si="11"/>
        <v/>
      </c>
      <c r="H103" s="1349"/>
      <c r="I103" s="1349" t="str">
        <f>IF(C103="","",VLOOKUP(C103,住戸分類!$B$5:$S$54,18,FALSE))</f>
        <v/>
      </c>
      <c r="J103" s="1349"/>
      <c r="K103" s="1349" t="str">
        <f t="shared" si="13"/>
        <v/>
      </c>
      <c r="L103" s="1349"/>
      <c r="M103" s="1349" t="str">
        <f>IF(C103="","",VLOOKUP(C103,住戸分類!$B$5:$S$54,17,FALSE))</f>
        <v/>
      </c>
      <c r="N103" s="1349"/>
      <c r="O103" s="672" t="str">
        <f t="shared" ref="O103:T125" si="14">IF($B103="","","□")</f>
        <v/>
      </c>
      <c r="P103" s="672" t="str">
        <f t="shared" si="14"/>
        <v/>
      </c>
      <c r="Q103" s="672" t="str">
        <f t="shared" si="14"/>
        <v/>
      </c>
      <c r="R103" s="672" t="str">
        <f t="shared" si="14"/>
        <v/>
      </c>
      <c r="S103" s="672" t="str">
        <f t="shared" si="14"/>
        <v/>
      </c>
      <c r="T103" s="672" t="str">
        <f t="shared" si="14"/>
        <v/>
      </c>
      <c r="U103" s="1350"/>
      <c r="V103" s="1350"/>
      <c r="W103" s="672"/>
    </row>
    <row r="104" spans="1:23" ht="12" customHeight="1">
      <c r="A104" s="49">
        <v>99</v>
      </c>
      <c r="B104" s="49" t="str">
        <f>計算用!W103</f>
        <v/>
      </c>
      <c r="C104" s="49" t="str">
        <f>計算用!X103</f>
        <v/>
      </c>
      <c r="D104" s="672" t="str">
        <f t="shared" si="9"/>
        <v/>
      </c>
      <c r="E104" s="1349" t="str">
        <f>IF(B104="","",VLOOKUP(IF($Z$3=1,C104,B104),光視計算!$O$5:$Q$473,3,FALSE))</f>
        <v/>
      </c>
      <c r="F104" s="1349"/>
      <c r="G104" s="1349" t="str">
        <f t="shared" si="11"/>
        <v/>
      </c>
      <c r="H104" s="1349"/>
      <c r="I104" s="1349" t="str">
        <f>IF(C104="","",VLOOKUP(C104,住戸分類!$B$5:$S$54,18,FALSE))</f>
        <v/>
      </c>
      <c r="J104" s="1349"/>
      <c r="K104" s="1349" t="str">
        <f t="shared" si="13"/>
        <v/>
      </c>
      <c r="L104" s="1349"/>
      <c r="M104" s="1349" t="str">
        <f>IF(C104="","",VLOOKUP(C104,住戸分類!$B$5:$S$54,17,FALSE))</f>
        <v/>
      </c>
      <c r="N104" s="1349"/>
      <c r="O104" s="672" t="str">
        <f t="shared" si="14"/>
        <v/>
      </c>
      <c r="P104" s="672" t="str">
        <f t="shared" si="14"/>
        <v/>
      </c>
      <c r="Q104" s="672" t="str">
        <f t="shared" si="14"/>
        <v/>
      </c>
      <c r="R104" s="672" t="str">
        <f t="shared" si="14"/>
        <v/>
      </c>
      <c r="S104" s="672" t="str">
        <f t="shared" si="14"/>
        <v/>
      </c>
      <c r="T104" s="672" t="str">
        <f t="shared" si="14"/>
        <v/>
      </c>
      <c r="U104" s="1350"/>
      <c r="V104" s="1350"/>
      <c r="W104" s="672"/>
    </row>
    <row r="105" spans="1:23" ht="12" customHeight="1">
      <c r="A105" s="49">
        <v>100</v>
      </c>
      <c r="B105" s="49" t="str">
        <f>計算用!W104</f>
        <v/>
      </c>
      <c r="C105" s="49" t="str">
        <f>計算用!X104</f>
        <v/>
      </c>
      <c r="D105" s="672" t="str">
        <f t="shared" si="9"/>
        <v/>
      </c>
      <c r="E105" s="1349" t="str">
        <f>IF(B105="","",VLOOKUP(IF($Z$3=1,C105,B105),光視計算!$O$5:$Q$473,3,FALSE))</f>
        <v/>
      </c>
      <c r="F105" s="1349"/>
      <c r="G105" s="1349" t="str">
        <f t="shared" si="11"/>
        <v/>
      </c>
      <c r="H105" s="1349"/>
      <c r="I105" s="1349" t="str">
        <f>IF(C105="","",VLOOKUP(C105,住戸分類!$B$5:$S$54,18,FALSE))</f>
        <v/>
      </c>
      <c r="J105" s="1349"/>
      <c r="K105" s="1349" t="str">
        <f t="shared" si="13"/>
        <v/>
      </c>
      <c r="L105" s="1349"/>
      <c r="M105" s="1349" t="str">
        <f>IF(C105="","",VLOOKUP(C105,住戸分類!$B$5:$S$54,17,FALSE))</f>
        <v/>
      </c>
      <c r="N105" s="1349"/>
      <c r="O105" s="672" t="str">
        <f t="shared" si="14"/>
        <v/>
      </c>
      <c r="P105" s="672" t="str">
        <f t="shared" si="14"/>
        <v/>
      </c>
      <c r="Q105" s="672" t="str">
        <f t="shared" si="14"/>
        <v/>
      </c>
      <c r="R105" s="672" t="str">
        <f t="shared" si="14"/>
        <v/>
      </c>
      <c r="S105" s="672" t="str">
        <f t="shared" si="14"/>
        <v/>
      </c>
      <c r="T105" s="672" t="str">
        <f t="shared" si="14"/>
        <v/>
      </c>
      <c r="U105" s="1350"/>
      <c r="V105" s="1350"/>
      <c r="W105" s="672"/>
    </row>
    <row r="106" spans="1:23" ht="12" customHeight="1">
      <c r="A106" s="49">
        <v>101</v>
      </c>
      <c r="B106" s="49" t="str">
        <f>計算用!W105</f>
        <v/>
      </c>
      <c r="C106" s="49" t="str">
        <f>計算用!X105</f>
        <v/>
      </c>
      <c r="D106" s="672" t="str">
        <f t="shared" si="9"/>
        <v/>
      </c>
      <c r="E106" s="1349" t="str">
        <f>IF(B106="","",VLOOKUP(IF($Z$3=1,C106,B106),光視計算!$O$5:$Q$473,3,FALSE))</f>
        <v/>
      </c>
      <c r="F106" s="1349"/>
      <c r="G106" s="1349" t="str">
        <f t="shared" si="11"/>
        <v/>
      </c>
      <c r="H106" s="1349"/>
      <c r="I106" s="1349" t="str">
        <f>IF(C106="","",VLOOKUP(C106,住戸分類!$B$5:$S$54,18,FALSE))</f>
        <v/>
      </c>
      <c r="J106" s="1349"/>
      <c r="K106" s="1349" t="str">
        <f t="shared" si="13"/>
        <v/>
      </c>
      <c r="L106" s="1349"/>
      <c r="M106" s="1349" t="str">
        <f>IF(C106="","",VLOOKUP(C106,住戸分類!$B$5:$S$54,17,FALSE))</f>
        <v/>
      </c>
      <c r="N106" s="1349"/>
      <c r="O106" s="672" t="str">
        <f t="shared" si="14"/>
        <v/>
      </c>
      <c r="P106" s="672" t="str">
        <f t="shared" si="14"/>
        <v/>
      </c>
      <c r="Q106" s="672" t="str">
        <f t="shared" si="14"/>
        <v/>
      </c>
      <c r="R106" s="672" t="str">
        <f t="shared" si="14"/>
        <v/>
      </c>
      <c r="S106" s="672" t="str">
        <f t="shared" si="14"/>
        <v/>
      </c>
      <c r="T106" s="672" t="str">
        <f t="shared" si="14"/>
        <v/>
      </c>
      <c r="U106" s="1350"/>
      <c r="V106" s="1350"/>
      <c r="W106" s="672"/>
    </row>
    <row r="107" spans="1:23" ht="12" customHeight="1">
      <c r="A107" s="49">
        <v>102</v>
      </c>
      <c r="B107" s="49" t="str">
        <f>計算用!W106</f>
        <v/>
      </c>
      <c r="C107" s="49" t="str">
        <f>計算用!X106</f>
        <v/>
      </c>
      <c r="D107" s="672" t="str">
        <f t="shared" si="9"/>
        <v/>
      </c>
      <c r="E107" s="1349" t="str">
        <f>IF(B107="","",VLOOKUP(IF($Z$3=1,C107,B107),光視計算!$O$5:$Q$473,3,FALSE))</f>
        <v/>
      </c>
      <c r="F107" s="1349"/>
      <c r="G107" s="1349" t="str">
        <f t="shared" si="11"/>
        <v/>
      </c>
      <c r="H107" s="1349"/>
      <c r="I107" s="1349" t="str">
        <f>IF(C107="","",VLOOKUP(C107,住戸分類!$B$5:$S$54,18,FALSE))</f>
        <v/>
      </c>
      <c r="J107" s="1349"/>
      <c r="K107" s="1349" t="str">
        <f t="shared" si="13"/>
        <v/>
      </c>
      <c r="L107" s="1349"/>
      <c r="M107" s="1349" t="str">
        <f>IF(C107="","",VLOOKUP(C107,住戸分類!$B$5:$S$54,17,FALSE))</f>
        <v/>
      </c>
      <c r="N107" s="1349"/>
      <c r="O107" s="672" t="str">
        <f t="shared" si="14"/>
        <v/>
      </c>
      <c r="P107" s="672" t="str">
        <f t="shared" si="14"/>
        <v/>
      </c>
      <c r="Q107" s="672" t="str">
        <f t="shared" si="14"/>
        <v/>
      </c>
      <c r="R107" s="672" t="str">
        <f t="shared" si="14"/>
        <v/>
      </c>
      <c r="S107" s="672" t="str">
        <f t="shared" si="14"/>
        <v/>
      </c>
      <c r="T107" s="672" t="str">
        <f t="shared" si="14"/>
        <v/>
      </c>
      <c r="U107" s="1350"/>
      <c r="V107" s="1350"/>
      <c r="W107" s="672"/>
    </row>
    <row r="108" spans="1:23" ht="12" customHeight="1">
      <c r="A108" s="49">
        <v>103</v>
      </c>
      <c r="B108" s="49" t="str">
        <f>計算用!W107</f>
        <v/>
      </c>
      <c r="C108" s="49" t="str">
        <f>計算用!X107</f>
        <v/>
      </c>
      <c r="D108" s="672" t="str">
        <f t="shared" si="9"/>
        <v/>
      </c>
      <c r="E108" s="1349" t="str">
        <f>IF(B108="","",VLOOKUP(IF($Z$3=1,C108,B108),光視計算!$O$5:$Q$473,3,FALSE))</f>
        <v/>
      </c>
      <c r="F108" s="1349"/>
      <c r="G108" s="1349" t="str">
        <f t="shared" si="11"/>
        <v/>
      </c>
      <c r="H108" s="1349"/>
      <c r="I108" s="1349" t="str">
        <f>IF(C108="","",VLOOKUP(C108,住戸分類!$B$5:$S$54,18,FALSE))</f>
        <v/>
      </c>
      <c r="J108" s="1349"/>
      <c r="K108" s="1349" t="str">
        <f t="shared" si="13"/>
        <v/>
      </c>
      <c r="L108" s="1349"/>
      <c r="M108" s="1349" t="str">
        <f>IF(C108="","",VLOOKUP(C108,住戸分類!$B$5:$S$54,17,FALSE))</f>
        <v/>
      </c>
      <c r="N108" s="1349"/>
      <c r="O108" s="672" t="str">
        <f t="shared" si="14"/>
        <v/>
      </c>
      <c r="P108" s="672" t="str">
        <f t="shared" si="14"/>
        <v/>
      </c>
      <c r="Q108" s="672" t="str">
        <f t="shared" si="14"/>
        <v/>
      </c>
      <c r="R108" s="672" t="str">
        <f t="shared" si="14"/>
        <v/>
      </c>
      <c r="S108" s="672" t="str">
        <f t="shared" si="14"/>
        <v/>
      </c>
      <c r="T108" s="672" t="str">
        <f t="shared" si="14"/>
        <v/>
      </c>
      <c r="U108" s="1350"/>
      <c r="V108" s="1350"/>
      <c r="W108" s="672"/>
    </row>
    <row r="109" spans="1:23" ht="12" customHeight="1">
      <c r="A109" s="49">
        <v>104</v>
      </c>
      <c r="B109" s="49" t="str">
        <f>計算用!W108</f>
        <v/>
      </c>
      <c r="C109" s="49" t="str">
        <f>計算用!X108</f>
        <v/>
      </c>
      <c r="D109" s="672" t="str">
        <f t="shared" si="9"/>
        <v/>
      </c>
      <c r="E109" s="1349" t="str">
        <f>IF(B109="","",VLOOKUP(IF($Z$3=1,C109,B109),光視計算!$O$5:$Q$473,3,FALSE))</f>
        <v/>
      </c>
      <c r="F109" s="1349"/>
      <c r="G109" s="1349" t="str">
        <f t="shared" si="11"/>
        <v/>
      </c>
      <c r="H109" s="1349"/>
      <c r="I109" s="1349" t="str">
        <f>IF(C109="","",VLOOKUP(C109,住戸分類!$B$5:$S$54,18,FALSE))</f>
        <v/>
      </c>
      <c r="J109" s="1349"/>
      <c r="K109" s="1349" t="str">
        <f t="shared" si="13"/>
        <v/>
      </c>
      <c r="L109" s="1349"/>
      <c r="M109" s="1349" t="str">
        <f>IF(C109="","",VLOOKUP(C109,住戸分類!$B$5:$S$54,17,FALSE))</f>
        <v/>
      </c>
      <c r="N109" s="1349"/>
      <c r="O109" s="672" t="str">
        <f t="shared" si="14"/>
        <v/>
      </c>
      <c r="P109" s="672" t="str">
        <f t="shared" si="14"/>
        <v/>
      </c>
      <c r="Q109" s="672" t="str">
        <f t="shared" si="14"/>
        <v/>
      </c>
      <c r="R109" s="672" t="str">
        <f t="shared" si="14"/>
        <v/>
      </c>
      <c r="S109" s="672" t="str">
        <f t="shared" si="14"/>
        <v/>
      </c>
      <c r="T109" s="672" t="str">
        <f t="shared" si="14"/>
        <v/>
      </c>
      <c r="U109" s="1350"/>
      <c r="V109" s="1350"/>
      <c r="W109" s="672"/>
    </row>
    <row r="110" spans="1:23" ht="12" customHeight="1">
      <c r="A110" s="49">
        <v>105</v>
      </c>
      <c r="B110" s="49" t="str">
        <f>計算用!W109</f>
        <v/>
      </c>
      <c r="C110" s="49" t="str">
        <f>計算用!X109</f>
        <v/>
      </c>
      <c r="D110" s="672" t="str">
        <f t="shared" si="9"/>
        <v/>
      </c>
      <c r="E110" s="1349" t="str">
        <f>IF(B110="","",VLOOKUP(IF($Z$3=1,C110,B110),光視計算!$O$5:$Q$473,3,FALSE))</f>
        <v/>
      </c>
      <c r="F110" s="1349"/>
      <c r="G110" s="1349" t="str">
        <f t="shared" si="11"/>
        <v/>
      </c>
      <c r="H110" s="1349"/>
      <c r="I110" s="1349" t="str">
        <f>IF(C110="","",VLOOKUP(C110,住戸分類!$B$5:$S$54,18,FALSE))</f>
        <v/>
      </c>
      <c r="J110" s="1349"/>
      <c r="K110" s="1349" t="str">
        <f t="shared" si="13"/>
        <v/>
      </c>
      <c r="L110" s="1349"/>
      <c r="M110" s="1349" t="str">
        <f>IF(C110="","",VLOOKUP(C110,住戸分類!$B$5:$S$54,17,FALSE))</f>
        <v/>
      </c>
      <c r="N110" s="1349"/>
      <c r="O110" s="672" t="str">
        <f t="shared" si="14"/>
        <v/>
      </c>
      <c r="P110" s="672" t="str">
        <f t="shared" si="14"/>
        <v/>
      </c>
      <c r="Q110" s="672" t="str">
        <f t="shared" si="14"/>
        <v/>
      </c>
      <c r="R110" s="672" t="str">
        <f t="shared" si="14"/>
        <v/>
      </c>
      <c r="S110" s="672" t="str">
        <f t="shared" si="14"/>
        <v/>
      </c>
      <c r="T110" s="672" t="str">
        <f t="shared" si="14"/>
        <v/>
      </c>
      <c r="U110" s="1350"/>
      <c r="V110" s="1350"/>
      <c r="W110" s="672"/>
    </row>
    <row r="111" spans="1:23" ht="12" customHeight="1">
      <c r="A111" s="49">
        <v>106</v>
      </c>
      <c r="B111" s="49" t="str">
        <f>計算用!W110</f>
        <v/>
      </c>
      <c r="C111" s="49" t="str">
        <f>計算用!X110</f>
        <v/>
      </c>
      <c r="D111" s="672" t="str">
        <f t="shared" si="9"/>
        <v/>
      </c>
      <c r="E111" s="1349" t="str">
        <f>IF(B111="","",VLOOKUP(IF($Z$3=1,C111,B111),光視計算!$O$5:$Q$473,3,FALSE))</f>
        <v/>
      </c>
      <c r="F111" s="1349"/>
      <c r="G111" s="1349" t="str">
        <f t="shared" si="11"/>
        <v/>
      </c>
      <c r="H111" s="1349"/>
      <c r="I111" s="1349" t="str">
        <f>IF(C111="","",VLOOKUP(C111,住戸分類!$B$5:$S$54,18,FALSE))</f>
        <v/>
      </c>
      <c r="J111" s="1349"/>
      <c r="K111" s="1349" t="str">
        <f t="shared" si="13"/>
        <v/>
      </c>
      <c r="L111" s="1349"/>
      <c r="M111" s="1349" t="str">
        <f>IF(C111="","",VLOOKUP(C111,住戸分類!$B$5:$S$54,17,FALSE))</f>
        <v/>
      </c>
      <c r="N111" s="1349"/>
      <c r="O111" s="672" t="str">
        <f t="shared" si="14"/>
        <v/>
      </c>
      <c r="P111" s="672" t="str">
        <f t="shared" si="14"/>
        <v/>
      </c>
      <c r="Q111" s="672" t="str">
        <f t="shared" si="14"/>
        <v/>
      </c>
      <c r="R111" s="672" t="str">
        <f t="shared" si="14"/>
        <v/>
      </c>
      <c r="S111" s="672" t="str">
        <f t="shared" si="14"/>
        <v/>
      </c>
      <c r="T111" s="672" t="str">
        <f t="shared" si="14"/>
        <v/>
      </c>
      <c r="U111" s="1350"/>
      <c r="V111" s="1350"/>
      <c r="W111" s="672"/>
    </row>
    <row r="112" spans="1:23" ht="12" customHeight="1">
      <c r="A112" s="49">
        <v>107</v>
      </c>
      <c r="B112" s="49" t="str">
        <f>計算用!W111</f>
        <v/>
      </c>
      <c r="C112" s="49" t="str">
        <f>計算用!X111</f>
        <v/>
      </c>
      <c r="D112" s="672" t="str">
        <f t="shared" si="9"/>
        <v/>
      </c>
      <c r="E112" s="1349" t="str">
        <f>IF(B112="","",VLOOKUP(IF($Z$3=1,C112,B112),光視計算!$O$5:$Q$473,3,FALSE))</f>
        <v/>
      </c>
      <c r="F112" s="1349"/>
      <c r="G112" s="1349" t="str">
        <f t="shared" si="11"/>
        <v/>
      </c>
      <c r="H112" s="1349"/>
      <c r="I112" s="1349" t="str">
        <f>IF(C112="","",VLOOKUP(C112,住戸分類!$B$5:$S$54,18,FALSE))</f>
        <v/>
      </c>
      <c r="J112" s="1349"/>
      <c r="K112" s="1349" t="str">
        <f t="shared" si="13"/>
        <v/>
      </c>
      <c r="L112" s="1349"/>
      <c r="M112" s="1349" t="str">
        <f>IF(C112="","",VLOOKUP(C112,住戸分類!$B$5:$S$54,17,FALSE))</f>
        <v/>
      </c>
      <c r="N112" s="1349"/>
      <c r="O112" s="672" t="str">
        <f t="shared" si="14"/>
        <v/>
      </c>
      <c r="P112" s="672" t="str">
        <f t="shared" si="14"/>
        <v/>
      </c>
      <c r="Q112" s="672" t="str">
        <f t="shared" si="14"/>
        <v/>
      </c>
      <c r="R112" s="672" t="str">
        <f t="shared" si="14"/>
        <v/>
      </c>
      <c r="S112" s="672" t="str">
        <f t="shared" si="14"/>
        <v/>
      </c>
      <c r="T112" s="672" t="str">
        <f t="shared" si="14"/>
        <v/>
      </c>
      <c r="U112" s="1350"/>
      <c r="V112" s="1350"/>
      <c r="W112" s="672"/>
    </row>
    <row r="113" spans="1:23" ht="12" customHeight="1">
      <c r="A113" s="49">
        <v>108</v>
      </c>
      <c r="B113" s="49" t="str">
        <f>計算用!W112</f>
        <v/>
      </c>
      <c r="C113" s="49" t="str">
        <f>計算用!X112</f>
        <v/>
      </c>
      <c r="D113" s="672" t="str">
        <f t="shared" si="9"/>
        <v/>
      </c>
      <c r="E113" s="1349" t="str">
        <f>IF(B113="","",VLOOKUP(IF($Z$3=1,C113,B113),光視計算!$O$5:$Q$473,3,FALSE))</f>
        <v/>
      </c>
      <c r="F113" s="1349"/>
      <c r="G113" s="1349" t="str">
        <f t="shared" si="11"/>
        <v/>
      </c>
      <c r="H113" s="1349"/>
      <c r="I113" s="1349" t="str">
        <f>IF(C113="","",VLOOKUP(C113,住戸分類!$B$5:$S$54,18,FALSE))</f>
        <v/>
      </c>
      <c r="J113" s="1349"/>
      <c r="K113" s="1349" t="str">
        <f t="shared" si="13"/>
        <v/>
      </c>
      <c r="L113" s="1349"/>
      <c r="M113" s="1349" t="str">
        <f>IF(C113="","",VLOOKUP(C113,住戸分類!$B$5:$S$54,17,FALSE))</f>
        <v/>
      </c>
      <c r="N113" s="1349"/>
      <c r="O113" s="672" t="str">
        <f t="shared" si="14"/>
        <v/>
      </c>
      <c r="P113" s="672" t="str">
        <f t="shared" si="14"/>
        <v/>
      </c>
      <c r="Q113" s="672" t="str">
        <f t="shared" si="14"/>
        <v/>
      </c>
      <c r="R113" s="672" t="str">
        <f t="shared" si="14"/>
        <v/>
      </c>
      <c r="S113" s="672" t="str">
        <f t="shared" si="14"/>
        <v/>
      </c>
      <c r="T113" s="672" t="str">
        <f t="shared" si="14"/>
        <v/>
      </c>
      <c r="U113" s="1350"/>
      <c r="V113" s="1350"/>
      <c r="W113" s="672"/>
    </row>
    <row r="114" spans="1:23" ht="12" customHeight="1">
      <c r="A114" s="49">
        <v>109</v>
      </c>
      <c r="B114" s="49" t="str">
        <f>計算用!W113</f>
        <v/>
      </c>
      <c r="C114" s="49" t="str">
        <f>計算用!X113</f>
        <v/>
      </c>
      <c r="D114" s="672" t="str">
        <f t="shared" si="9"/>
        <v/>
      </c>
      <c r="E114" s="1349" t="str">
        <f>IF(B114="","",VLOOKUP(IF($Z$3=1,C114,B114),光視計算!$O$5:$Q$473,3,FALSE))</f>
        <v/>
      </c>
      <c r="F114" s="1349"/>
      <c r="G114" s="1349" t="str">
        <f t="shared" si="11"/>
        <v/>
      </c>
      <c r="H114" s="1349"/>
      <c r="I114" s="1349" t="str">
        <f>IF(C114="","",VLOOKUP(C114,住戸分類!$B$5:$S$54,18,FALSE))</f>
        <v/>
      </c>
      <c r="J114" s="1349"/>
      <c r="K114" s="1349" t="str">
        <f t="shared" si="13"/>
        <v/>
      </c>
      <c r="L114" s="1349"/>
      <c r="M114" s="1349" t="str">
        <f>IF(C114="","",VLOOKUP(C114,住戸分類!$B$5:$S$54,17,FALSE))</f>
        <v/>
      </c>
      <c r="N114" s="1349"/>
      <c r="O114" s="672" t="str">
        <f t="shared" si="14"/>
        <v/>
      </c>
      <c r="P114" s="672" t="str">
        <f t="shared" si="14"/>
        <v/>
      </c>
      <c r="Q114" s="672" t="str">
        <f t="shared" si="14"/>
        <v/>
      </c>
      <c r="R114" s="672" t="str">
        <f t="shared" si="14"/>
        <v/>
      </c>
      <c r="S114" s="672" t="str">
        <f t="shared" si="14"/>
        <v/>
      </c>
      <c r="T114" s="672" t="str">
        <f t="shared" si="14"/>
        <v/>
      </c>
      <c r="U114" s="1350"/>
      <c r="V114" s="1350"/>
      <c r="W114" s="672"/>
    </row>
    <row r="115" spans="1:23" ht="12" customHeight="1">
      <c r="A115" s="49">
        <v>110</v>
      </c>
      <c r="B115" s="49" t="str">
        <f>計算用!W114</f>
        <v/>
      </c>
      <c r="C115" s="49" t="str">
        <f>計算用!X114</f>
        <v/>
      </c>
      <c r="D115" s="672" t="str">
        <f t="shared" si="9"/>
        <v/>
      </c>
      <c r="E115" s="1349" t="str">
        <f>IF(B115="","",VLOOKUP(IF($Z$3=1,C115,B115),光視計算!$O$5:$Q$473,3,FALSE))</f>
        <v/>
      </c>
      <c r="F115" s="1349"/>
      <c r="G115" s="1349" t="str">
        <f t="shared" si="11"/>
        <v/>
      </c>
      <c r="H115" s="1349"/>
      <c r="I115" s="1349" t="str">
        <f>IF(C115="","",VLOOKUP(C115,住戸分類!$B$5:$S$54,18,FALSE))</f>
        <v/>
      </c>
      <c r="J115" s="1349"/>
      <c r="K115" s="1349" t="str">
        <f t="shared" si="13"/>
        <v/>
      </c>
      <c r="L115" s="1349"/>
      <c r="M115" s="1349" t="str">
        <f>IF(C115="","",VLOOKUP(C115,住戸分類!$B$5:$S$54,17,FALSE))</f>
        <v/>
      </c>
      <c r="N115" s="1349"/>
      <c r="O115" s="672" t="str">
        <f t="shared" si="14"/>
        <v/>
      </c>
      <c r="P115" s="672" t="str">
        <f t="shared" si="14"/>
        <v/>
      </c>
      <c r="Q115" s="672" t="str">
        <f t="shared" si="14"/>
        <v/>
      </c>
      <c r="R115" s="672" t="str">
        <f t="shared" si="14"/>
        <v/>
      </c>
      <c r="S115" s="672" t="str">
        <f t="shared" si="14"/>
        <v/>
      </c>
      <c r="T115" s="672" t="str">
        <f t="shared" si="14"/>
        <v/>
      </c>
      <c r="U115" s="1350"/>
      <c r="V115" s="1350"/>
      <c r="W115" s="672"/>
    </row>
    <row r="116" spans="1:23" ht="12" customHeight="1">
      <c r="A116" s="49">
        <v>111</v>
      </c>
      <c r="B116" s="49" t="str">
        <f>計算用!W115</f>
        <v/>
      </c>
      <c r="C116" s="49" t="str">
        <f>計算用!X115</f>
        <v/>
      </c>
      <c r="D116" s="672" t="str">
        <f t="shared" si="9"/>
        <v/>
      </c>
      <c r="E116" s="1349" t="str">
        <f>IF(B116="","",VLOOKUP(IF($Z$3=1,C116,B116),光視計算!$O$5:$Q$473,3,FALSE))</f>
        <v/>
      </c>
      <c r="F116" s="1349"/>
      <c r="G116" s="1349" t="str">
        <f t="shared" si="11"/>
        <v/>
      </c>
      <c r="H116" s="1349"/>
      <c r="I116" s="1349" t="str">
        <f>IF(C116="","",VLOOKUP(C116,住戸分類!$B$5:$S$54,18,FALSE))</f>
        <v/>
      </c>
      <c r="J116" s="1349"/>
      <c r="K116" s="1349" t="str">
        <f t="shared" si="13"/>
        <v/>
      </c>
      <c r="L116" s="1349"/>
      <c r="M116" s="1349" t="str">
        <f>IF(C116="","",VLOOKUP(C116,住戸分類!$B$5:$S$54,17,FALSE))</f>
        <v/>
      </c>
      <c r="N116" s="1349"/>
      <c r="O116" s="672" t="str">
        <f t="shared" si="14"/>
        <v/>
      </c>
      <c r="P116" s="672" t="str">
        <f t="shared" si="14"/>
        <v/>
      </c>
      <c r="Q116" s="672" t="str">
        <f t="shared" si="14"/>
        <v/>
      </c>
      <c r="R116" s="672" t="str">
        <f t="shared" si="14"/>
        <v/>
      </c>
      <c r="S116" s="672" t="str">
        <f t="shared" si="14"/>
        <v/>
      </c>
      <c r="T116" s="672" t="str">
        <f t="shared" si="14"/>
        <v/>
      </c>
      <c r="U116" s="1350"/>
      <c r="V116" s="1350"/>
      <c r="W116" s="672"/>
    </row>
    <row r="117" spans="1:23" ht="12" customHeight="1">
      <c r="A117" s="49">
        <v>112</v>
      </c>
      <c r="B117" s="49" t="str">
        <f>計算用!W116</f>
        <v/>
      </c>
      <c r="C117" s="49" t="str">
        <f>計算用!X116</f>
        <v/>
      </c>
      <c r="D117" s="672" t="str">
        <f t="shared" si="9"/>
        <v/>
      </c>
      <c r="E117" s="1349" t="str">
        <f>IF(B117="","",VLOOKUP(IF($Z$3=1,C117,B117),光視計算!$O$5:$Q$473,3,FALSE))</f>
        <v/>
      </c>
      <c r="F117" s="1349"/>
      <c r="G117" s="1349" t="str">
        <f t="shared" si="11"/>
        <v/>
      </c>
      <c r="H117" s="1349"/>
      <c r="I117" s="1349" t="str">
        <f>IF(C117="","",VLOOKUP(C117,住戸分類!$B$5:$S$54,18,FALSE))</f>
        <v/>
      </c>
      <c r="J117" s="1349"/>
      <c r="K117" s="1349" t="str">
        <f t="shared" si="13"/>
        <v/>
      </c>
      <c r="L117" s="1349"/>
      <c r="M117" s="1349" t="str">
        <f>IF(C117="","",VLOOKUP(C117,住戸分類!$B$5:$S$54,17,FALSE))</f>
        <v/>
      </c>
      <c r="N117" s="1349"/>
      <c r="O117" s="672" t="str">
        <f t="shared" si="14"/>
        <v/>
      </c>
      <c r="P117" s="672" t="str">
        <f t="shared" si="14"/>
        <v/>
      </c>
      <c r="Q117" s="672" t="str">
        <f t="shared" si="14"/>
        <v/>
      </c>
      <c r="R117" s="672" t="str">
        <f t="shared" si="14"/>
        <v/>
      </c>
      <c r="S117" s="672" t="str">
        <f t="shared" si="14"/>
        <v/>
      </c>
      <c r="T117" s="672" t="str">
        <f t="shared" si="14"/>
        <v/>
      </c>
      <c r="U117" s="1350"/>
      <c r="V117" s="1350"/>
      <c r="W117" s="672"/>
    </row>
    <row r="118" spans="1:23" ht="12" customHeight="1">
      <c r="A118" s="49">
        <v>113</v>
      </c>
      <c r="B118" s="49" t="str">
        <f>計算用!W117</f>
        <v/>
      </c>
      <c r="C118" s="49" t="str">
        <f>計算用!X117</f>
        <v/>
      </c>
      <c r="D118" s="672" t="str">
        <f t="shared" si="9"/>
        <v/>
      </c>
      <c r="E118" s="1349" t="str">
        <f>IF(B118="","",VLOOKUP(IF($Z$3=1,C118,B118),光視計算!$O$5:$Q$473,3,FALSE))</f>
        <v/>
      </c>
      <c r="F118" s="1349"/>
      <c r="G118" s="1349" t="str">
        <f t="shared" si="11"/>
        <v/>
      </c>
      <c r="H118" s="1349"/>
      <c r="I118" s="1349" t="str">
        <f>IF(C118="","",VLOOKUP(C118,住戸分類!$B$5:$S$54,18,FALSE))</f>
        <v/>
      </c>
      <c r="J118" s="1349"/>
      <c r="K118" s="1349" t="str">
        <f t="shared" si="13"/>
        <v/>
      </c>
      <c r="L118" s="1349"/>
      <c r="M118" s="1349" t="str">
        <f>IF(C118="","",VLOOKUP(C118,住戸分類!$B$5:$S$54,17,FALSE))</f>
        <v/>
      </c>
      <c r="N118" s="1349"/>
      <c r="O118" s="672" t="str">
        <f t="shared" si="14"/>
        <v/>
      </c>
      <c r="P118" s="672" t="str">
        <f t="shared" si="14"/>
        <v/>
      </c>
      <c r="Q118" s="672" t="str">
        <f t="shared" si="14"/>
        <v/>
      </c>
      <c r="R118" s="672" t="str">
        <f t="shared" si="14"/>
        <v/>
      </c>
      <c r="S118" s="672" t="str">
        <f t="shared" si="14"/>
        <v/>
      </c>
      <c r="T118" s="672" t="str">
        <f t="shared" si="14"/>
        <v/>
      </c>
      <c r="U118" s="1350"/>
      <c r="V118" s="1350"/>
      <c r="W118" s="672"/>
    </row>
    <row r="119" spans="1:23" ht="12" customHeight="1">
      <c r="A119" s="49">
        <v>114</v>
      </c>
      <c r="B119" s="49" t="str">
        <f>計算用!W118</f>
        <v/>
      </c>
      <c r="C119" s="49" t="str">
        <f>計算用!X118</f>
        <v/>
      </c>
      <c r="D119" s="672" t="str">
        <f t="shared" si="9"/>
        <v/>
      </c>
      <c r="E119" s="1349" t="str">
        <f>IF(B119="","",VLOOKUP(IF($Z$3=1,C119,B119),光視計算!$O$5:$Q$473,3,FALSE))</f>
        <v/>
      </c>
      <c r="F119" s="1349"/>
      <c r="G119" s="1349" t="str">
        <f t="shared" si="11"/>
        <v/>
      </c>
      <c r="H119" s="1349"/>
      <c r="I119" s="1349" t="str">
        <f>IF(C119="","",VLOOKUP(C119,住戸分類!$B$5:$S$54,18,FALSE))</f>
        <v/>
      </c>
      <c r="J119" s="1349"/>
      <c r="K119" s="1349" t="str">
        <f t="shared" si="13"/>
        <v/>
      </c>
      <c r="L119" s="1349"/>
      <c r="M119" s="1349" t="str">
        <f>IF(C119="","",VLOOKUP(C119,住戸分類!$B$5:$S$54,17,FALSE))</f>
        <v/>
      </c>
      <c r="N119" s="1349"/>
      <c r="O119" s="672" t="str">
        <f t="shared" si="14"/>
        <v/>
      </c>
      <c r="P119" s="672" t="str">
        <f t="shared" si="14"/>
        <v/>
      </c>
      <c r="Q119" s="672" t="str">
        <f t="shared" si="14"/>
        <v/>
      </c>
      <c r="R119" s="672" t="str">
        <f t="shared" si="14"/>
        <v/>
      </c>
      <c r="S119" s="672" t="str">
        <f t="shared" si="14"/>
        <v/>
      </c>
      <c r="T119" s="672" t="str">
        <f t="shared" si="14"/>
        <v/>
      </c>
      <c r="U119" s="1350"/>
      <c r="V119" s="1350"/>
      <c r="W119" s="672"/>
    </row>
    <row r="120" spans="1:23" ht="12" customHeight="1">
      <c r="A120" s="49">
        <v>115</v>
      </c>
      <c r="B120" s="49" t="str">
        <f>計算用!W119</f>
        <v/>
      </c>
      <c r="C120" s="49" t="str">
        <f>計算用!X119</f>
        <v/>
      </c>
      <c r="D120" s="672" t="str">
        <f t="shared" si="9"/>
        <v/>
      </c>
      <c r="E120" s="1349" t="str">
        <f>IF(B120="","",VLOOKUP(IF($Z$3=1,C120,B120),光視計算!$O$5:$Q$473,3,FALSE))</f>
        <v/>
      </c>
      <c r="F120" s="1349"/>
      <c r="G120" s="1349" t="str">
        <f t="shared" si="11"/>
        <v/>
      </c>
      <c r="H120" s="1349"/>
      <c r="I120" s="1349" t="str">
        <f>IF(C120="","",VLOOKUP(C120,住戸分類!$B$5:$S$54,18,FALSE))</f>
        <v/>
      </c>
      <c r="J120" s="1349"/>
      <c r="K120" s="1349" t="str">
        <f t="shared" si="13"/>
        <v/>
      </c>
      <c r="L120" s="1349"/>
      <c r="M120" s="1349" t="str">
        <f>IF(C120="","",VLOOKUP(C120,住戸分類!$B$5:$S$54,17,FALSE))</f>
        <v/>
      </c>
      <c r="N120" s="1349"/>
      <c r="O120" s="672" t="str">
        <f t="shared" si="14"/>
        <v/>
      </c>
      <c r="P120" s="672" t="str">
        <f t="shared" si="14"/>
        <v/>
      </c>
      <c r="Q120" s="672" t="str">
        <f t="shared" si="14"/>
        <v/>
      </c>
      <c r="R120" s="672" t="str">
        <f t="shared" si="14"/>
        <v/>
      </c>
      <c r="S120" s="672" t="str">
        <f t="shared" si="14"/>
        <v/>
      </c>
      <c r="T120" s="672" t="str">
        <f t="shared" si="14"/>
        <v/>
      </c>
      <c r="U120" s="1350"/>
      <c r="V120" s="1350"/>
      <c r="W120" s="672"/>
    </row>
    <row r="121" spans="1:23" ht="12" customHeight="1">
      <c r="A121" s="49">
        <v>116</v>
      </c>
      <c r="B121" s="49" t="str">
        <f>計算用!W120</f>
        <v/>
      </c>
      <c r="C121" s="49" t="str">
        <f>計算用!X120</f>
        <v/>
      </c>
      <c r="D121" s="672" t="str">
        <f t="shared" si="9"/>
        <v/>
      </c>
      <c r="E121" s="1349" t="str">
        <f>IF(B121="","",VLOOKUP(IF($Z$3=1,C121,B121),光視計算!$O$5:$Q$473,3,FALSE))</f>
        <v/>
      </c>
      <c r="F121" s="1349"/>
      <c r="G121" s="1349" t="str">
        <f t="shared" si="11"/>
        <v/>
      </c>
      <c r="H121" s="1349"/>
      <c r="I121" s="1349" t="str">
        <f>IF(C121="","",VLOOKUP(C121,住戸分類!$B$5:$S$54,18,FALSE))</f>
        <v/>
      </c>
      <c r="J121" s="1349"/>
      <c r="K121" s="1349" t="str">
        <f t="shared" si="13"/>
        <v/>
      </c>
      <c r="L121" s="1349"/>
      <c r="M121" s="1349" t="str">
        <f>IF(C121="","",VLOOKUP(C121,住戸分類!$B$5:$S$54,17,FALSE))</f>
        <v/>
      </c>
      <c r="N121" s="1349"/>
      <c r="O121" s="672" t="str">
        <f t="shared" si="14"/>
        <v/>
      </c>
      <c r="P121" s="672" t="str">
        <f t="shared" si="14"/>
        <v/>
      </c>
      <c r="Q121" s="672" t="str">
        <f t="shared" si="14"/>
        <v/>
      </c>
      <c r="R121" s="672" t="str">
        <f t="shared" si="14"/>
        <v/>
      </c>
      <c r="S121" s="672" t="str">
        <f t="shared" si="14"/>
        <v/>
      </c>
      <c r="T121" s="672" t="str">
        <f t="shared" si="14"/>
        <v/>
      </c>
      <c r="U121" s="1350"/>
      <c r="V121" s="1350"/>
      <c r="W121" s="672"/>
    </row>
    <row r="122" spans="1:23" ht="12" customHeight="1">
      <c r="A122" s="49">
        <v>117</v>
      </c>
      <c r="B122" s="49" t="str">
        <f>計算用!W121</f>
        <v/>
      </c>
      <c r="C122" s="49" t="str">
        <f>計算用!X121</f>
        <v/>
      </c>
      <c r="D122" s="672" t="str">
        <f t="shared" si="9"/>
        <v/>
      </c>
      <c r="E122" s="1349" t="str">
        <f>IF(B122="","",VLOOKUP(IF($Z$3=1,C122,B122),光視計算!$O$5:$Q$473,3,FALSE))</f>
        <v/>
      </c>
      <c r="F122" s="1349"/>
      <c r="G122" s="1349" t="str">
        <f t="shared" si="11"/>
        <v/>
      </c>
      <c r="H122" s="1349"/>
      <c r="I122" s="1349" t="str">
        <f>IF(C122="","",VLOOKUP(C122,住戸分類!$B$5:$S$54,18,FALSE))</f>
        <v/>
      </c>
      <c r="J122" s="1349"/>
      <c r="K122" s="1349" t="str">
        <f t="shared" si="13"/>
        <v/>
      </c>
      <c r="L122" s="1349"/>
      <c r="M122" s="1349" t="str">
        <f>IF(C122="","",VLOOKUP(C122,住戸分類!$B$5:$S$54,17,FALSE))</f>
        <v/>
      </c>
      <c r="N122" s="1349"/>
      <c r="O122" s="672" t="str">
        <f t="shared" si="14"/>
        <v/>
      </c>
      <c r="P122" s="672" t="str">
        <f t="shared" si="14"/>
        <v/>
      </c>
      <c r="Q122" s="672" t="str">
        <f t="shared" si="14"/>
        <v/>
      </c>
      <c r="R122" s="672" t="str">
        <f t="shared" si="14"/>
        <v/>
      </c>
      <c r="S122" s="672" t="str">
        <f t="shared" si="14"/>
        <v/>
      </c>
      <c r="T122" s="672" t="str">
        <f t="shared" si="14"/>
        <v/>
      </c>
      <c r="U122" s="1350"/>
      <c r="V122" s="1350"/>
      <c r="W122" s="672"/>
    </row>
    <row r="123" spans="1:23" ht="12" customHeight="1">
      <c r="A123" s="49">
        <v>118</v>
      </c>
      <c r="B123" s="49" t="str">
        <f>計算用!W122</f>
        <v/>
      </c>
      <c r="C123" s="49" t="str">
        <f>計算用!X122</f>
        <v/>
      </c>
      <c r="D123" s="672" t="str">
        <f t="shared" si="9"/>
        <v/>
      </c>
      <c r="E123" s="1349" t="str">
        <f>IF(B123="","",VLOOKUP(IF($Z$3=1,C123,B123),光視計算!$O$5:$Q$473,3,FALSE))</f>
        <v/>
      </c>
      <c r="F123" s="1349"/>
      <c r="G123" s="1349" t="str">
        <f t="shared" si="11"/>
        <v/>
      </c>
      <c r="H123" s="1349"/>
      <c r="I123" s="1349" t="str">
        <f>IF(C123="","",VLOOKUP(C123,住戸分類!$B$5:$S$54,18,FALSE))</f>
        <v/>
      </c>
      <c r="J123" s="1349"/>
      <c r="K123" s="1349" t="str">
        <f t="shared" si="13"/>
        <v/>
      </c>
      <c r="L123" s="1349"/>
      <c r="M123" s="1349" t="str">
        <f>IF(C123="","",VLOOKUP(C123,住戸分類!$B$5:$S$54,17,FALSE))</f>
        <v/>
      </c>
      <c r="N123" s="1349"/>
      <c r="O123" s="672" t="str">
        <f t="shared" si="14"/>
        <v/>
      </c>
      <c r="P123" s="672" t="str">
        <f t="shared" si="14"/>
        <v/>
      </c>
      <c r="Q123" s="672" t="str">
        <f t="shared" si="14"/>
        <v/>
      </c>
      <c r="R123" s="672" t="str">
        <f t="shared" si="14"/>
        <v/>
      </c>
      <c r="S123" s="672" t="str">
        <f t="shared" si="14"/>
        <v/>
      </c>
      <c r="T123" s="672" t="str">
        <f t="shared" si="14"/>
        <v/>
      </c>
      <c r="U123" s="1350"/>
      <c r="V123" s="1350"/>
      <c r="W123" s="672"/>
    </row>
    <row r="124" spans="1:23" ht="12" customHeight="1">
      <c r="A124" s="49">
        <v>119</v>
      </c>
      <c r="B124" s="49" t="str">
        <f>計算用!W123</f>
        <v/>
      </c>
      <c r="C124" s="49" t="str">
        <f>計算用!X123</f>
        <v/>
      </c>
      <c r="D124" s="672" t="str">
        <f t="shared" si="9"/>
        <v/>
      </c>
      <c r="E124" s="1349" t="str">
        <f>IF(B124="","",VLOOKUP(IF($Z$3=1,C124,B124),光視計算!$O$5:$Q$473,3,FALSE))</f>
        <v/>
      </c>
      <c r="F124" s="1349"/>
      <c r="G124" s="1349" t="str">
        <f t="shared" si="11"/>
        <v/>
      </c>
      <c r="H124" s="1349"/>
      <c r="I124" s="1349" t="str">
        <f>IF(C124="","",VLOOKUP(C124,住戸分類!$B$5:$S$54,18,FALSE))</f>
        <v/>
      </c>
      <c r="J124" s="1349"/>
      <c r="K124" s="1349" t="str">
        <f t="shared" si="13"/>
        <v/>
      </c>
      <c r="L124" s="1349"/>
      <c r="M124" s="1349" t="str">
        <f>IF(C124="","",VLOOKUP(C124,住戸分類!$B$5:$S$54,17,FALSE))</f>
        <v/>
      </c>
      <c r="N124" s="1349"/>
      <c r="O124" s="672" t="str">
        <f t="shared" si="14"/>
        <v/>
      </c>
      <c r="P124" s="672" t="str">
        <f t="shared" si="14"/>
        <v/>
      </c>
      <c r="Q124" s="672" t="str">
        <f t="shared" si="14"/>
        <v/>
      </c>
      <c r="R124" s="672" t="str">
        <f t="shared" si="14"/>
        <v/>
      </c>
      <c r="S124" s="672" t="str">
        <f t="shared" si="14"/>
        <v/>
      </c>
      <c r="T124" s="672" t="str">
        <f t="shared" si="14"/>
        <v/>
      </c>
      <c r="U124" s="1350"/>
      <c r="V124" s="1350"/>
      <c r="W124" s="672"/>
    </row>
    <row r="125" spans="1:23" ht="12" customHeight="1">
      <c r="A125" s="49">
        <v>120</v>
      </c>
      <c r="B125" s="49" t="str">
        <f>計算用!W124</f>
        <v/>
      </c>
      <c r="C125" s="49" t="str">
        <f>計算用!X124</f>
        <v/>
      </c>
      <c r="D125" s="672" t="str">
        <f t="shared" si="9"/>
        <v/>
      </c>
      <c r="E125" s="1349" t="str">
        <f>IF(B125="","",VLOOKUP(IF($Z$3=1,C125,B125),光視計算!$O$5:$Q$473,3,FALSE))</f>
        <v/>
      </c>
      <c r="F125" s="1349"/>
      <c r="G125" s="1349" t="str">
        <f t="shared" si="11"/>
        <v/>
      </c>
      <c r="H125" s="1349"/>
      <c r="I125" s="1349" t="str">
        <f>IF(C125="","",VLOOKUP(C125,住戸分類!$B$5:$S$54,18,FALSE))</f>
        <v/>
      </c>
      <c r="J125" s="1349"/>
      <c r="K125" s="1349" t="str">
        <f t="shared" si="13"/>
        <v/>
      </c>
      <c r="L125" s="1349"/>
      <c r="M125" s="1349" t="str">
        <f>IF(C125="","",VLOOKUP(C125,住戸分類!$B$5:$S$54,17,FALSE))</f>
        <v/>
      </c>
      <c r="N125" s="1349"/>
      <c r="O125" s="672" t="str">
        <f t="shared" si="14"/>
        <v/>
      </c>
      <c r="P125" s="672" t="str">
        <f t="shared" si="14"/>
        <v/>
      </c>
      <c r="Q125" s="672" t="str">
        <f t="shared" si="14"/>
        <v/>
      </c>
      <c r="R125" s="672" t="str">
        <f t="shared" si="14"/>
        <v/>
      </c>
      <c r="S125" s="672" t="str">
        <f t="shared" si="14"/>
        <v/>
      </c>
      <c r="T125" s="672" t="str">
        <f t="shared" si="14"/>
        <v/>
      </c>
      <c r="U125" s="1350"/>
      <c r="V125" s="1350"/>
      <c r="W125" s="672"/>
    </row>
    <row r="126" spans="1:23" ht="12" customHeight="1"/>
    <row r="127" spans="1:23" ht="12" customHeight="1"/>
    <row r="128" spans="1:23" ht="12" customHeight="1"/>
  </sheetData>
  <mergeCells count="739">
    <mergeCell ref="U124:V124"/>
    <mergeCell ref="U125:V125"/>
    <mergeCell ref="U116:V116"/>
    <mergeCell ref="U117:V117"/>
    <mergeCell ref="U118:V118"/>
    <mergeCell ref="U119:V119"/>
    <mergeCell ref="U120:V120"/>
    <mergeCell ref="U121:V121"/>
    <mergeCell ref="M119:N119"/>
    <mergeCell ref="M120:N120"/>
    <mergeCell ref="M121:N121"/>
    <mergeCell ref="M122:N122"/>
    <mergeCell ref="M123:N123"/>
    <mergeCell ref="M124:N124"/>
    <mergeCell ref="M125:N125"/>
    <mergeCell ref="U101:V101"/>
    <mergeCell ref="U102:V102"/>
    <mergeCell ref="U103:V103"/>
    <mergeCell ref="U104:V104"/>
    <mergeCell ref="U105:V105"/>
    <mergeCell ref="U106:V106"/>
    <mergeCell ref="U107:V107"/>
    <mergeCell ref="U108:V108"/>
    <mergeCell ref="U109:V109"/>
    <mergeCell ref="U110:V110"/>
    <mergeCell ref="U111:V111"/>
    <mergeCell ref="U112:V112"/>
    <mergeCell ref="U113:V113"/>
    <mergeCell ref="U114:V114"/>
    <mergeCell ref="U115:V115"/>
    <mergeCell ref="U122:V122"/>
    <mergeCell ref="U123:V123"/>
    <mergeCell ref="M110:N110"/>
    <mergeCell ref="M111:N111"/>
    <mergeCell ref="M112:N112"/>
    <mergeCell ref="M113:N113"/>
    <mergeCell ref="M114:N114"/>
    <mergeCell ref="M115:N115"/>
    <mergeCell ref="M116:N116"/>
    <mergeCell ref="M117:N117"/>
    <mergeCell ref="M118:N118"/>
    <mergeCell ref="M101:N101"/>
    <mergeCell ref="M102:N102"/>
    <mergeCell ref="M103:N103"/>
    <mergeCell ref="M104:N104"/>
    <mergeCell ref="M105:N105"/>
    <mergeCell ref="M106:N106"/>
    <mergeCell ref="M107:N107"/>
    <mergeCell ref="M108:N108"/>
    <mergeCell ref="M109:N109"/>
    <mergeCell ref="K117:L117"/>
    <mergeCell ref="K118:L118"/>
    <mergeCell ref="K119:L119"/>
    <mergeCell ref="K120:L120"/>
    <mergeCell ref="K121:L121"/>
    <mergeCell ref="K122:L122"/>
    <mergeCell ref="K123:L123"/>
    <mergeCell ref="K124:L124"/>
    <mergeCell ref="K125:L125"/>
    <mergeCell ref="I118:J118"/>
    <mergeCell ref="I119:J119"/>
    <mergeCell ref="I120:J120"/>
    <mergeCell ref="I121:J121"/>
    <mergeCell ref="I122:J122"/>
    <mergeCell ref="I123:J123"/>
    <mergeCell ref="I124:J124"/>
    <mergeCell ref="I125:J125"/>
    <mergeCell ref="K101:L101"/>
    <mergeCell ref="K102:L102"/>
    <mergeCell ref="K103:L103"/>
    <mergeCell ref="K104:L104"/>
    <mergeCell ref="K105:L105"/>
    <mergeCell ref="K106:L106"/>
    <mergeCell ref="K107:L107"/>
    <mergeCell ref="K108:L108"/>
    <mergeCell ref="K109:L109"/>
    <mergeCell ref="K110:L110"/>
    <mergeCell ref="K111:L111"/>
    <mergeCell ref="K112:L112"/>
    <mergeCell ref="K113:L113"/>
    <mergeCell ref="K114:L114"/>
    <mergeCell ref="K115:L115"/>
    <mergeCell ref="K116:L116"/>
    <mergeCell ref="G119:H119"/>
    <mergeCell ref="G120:H120"/>
    <mergeCell ref="G121:H121"/>
    <mergeCell ref="G122:H122"/>
    <mergeCell ref="G123:H123"/>
    <mergeCell ref="G124:H124"/>
    <mergeCell ref="G125:H125"/>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E120:F120"/>
    <mergeCell ref="E121:F121"/>
    <mergeCell ref="E122:F122"/>
    <mergeCell ref="E123:F123"/>
    <mergeCell ref="E124:F124"/>
    <mergeCell ref="E125:F125"/>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E111:F111"/>
    <mergeCell ref="E112:F112"/>
    <mergeCell ref="E113:F113"/>
    <mergeCell ref="E114:F114"/>
    <mergeCell ref="E115:F115"/>
    <mergeCell ref="E116:F116"/>
    <mergeCell ref="E117:F117"/>
    <mergeCell ref="E118:F118"/>
    <mergeCell ref="E119:F119"/>
    <mergeCell ref="E102:F102"/>
    <mergeCell ref="E103:F103"/>
    <mergeCell ref="E104:F104"/>
    <mergeCell ref="E105:F105"/>
    <mergeCell ref="E106:F106"/>
    <mergeCell ref="E107:F107"/>
    <mergeCell ref="E108:F108"/>
    <mergeCell ref="E109:F109"/>
    <mergeCell ref="E110:F110"/>
    <mergeCell ref="E28:F28"/>
    <mergeCell ref="E29:F29"/>
    <mergeCell ref="E34:F34"/>
    <mergeCell ref="E38:F38"/>
    <mergeCell ref="E30:F30"/>
    <mergeCell ref="E31:F31"/>
    <mergeCell ref="E32:F32"/>
    <mergeCell ref="E36:F36"/>
    <mergeCell ref="E101:F101"/>
    <mergeCell ref="E37:F37"/>
    <mergeCell ref="E35:F35"/>
    <mergeCell ref="E54:F54"/>
    <mergeCell ref="E52:F52"/>
    <mergeCell ref="E53:F53"/>
    <mergeCell ref="E16:F16"/>
    <mergeCell ref="E17:F17"/>
    <mergeCell ref="E23:F23"/>
    <mergeCell ref="E27:F27"/>
    <mergeCell ref="E18:F18"/>
    <mergeCell ref="E19:F19"/>
    <mergeCell ref="E20:F20"/>
    <mergeCell ref="E21:F21"/>
    <mergeCell ref="E26:F26"/>
    <mergeCell ref="E25:F25"/>
    <mergeCell ref="R3:T3"/>
    <mergeCell ref="S4:T4"/>
    <mergeCell ref="U3:V5"/>
    <mergeCell ref="W3:W5"/>
    <mergeCell ref="O4:O5"/>
    <mergeCell ref="P4:P5"/>
    <mergeCell ref="R4:R5"/>
    <mergeCell ref="B3:C4"/>
    <mergeCell ref="D3:D5"/>
    <mergeCell ref="E3:N3"/>
    <mergeCell ref="O3:Q3"/>
    <mergeCell ref="Q4:Q5"/>
    <mergeCell ref="E4:F5"/>
    <mergeCell ref="G4:H5"/>
    <mergeCell ref="I4:J5"/>
    <mergeCell ref="K4:L5"/>
    <mergeCell ref="M4:N5"/>
    <mergeCell ref="E8:F8"/>
    <mergeCell ref="G8:H8"/>
    <mergeCell ref="I8:J8"/>
    <mergeCell ref="E9:F9"/>
    <mergeCell ref="G9:H9"/>
    <mergeCell ref="U6:V6"/>
    <mergeCell ref="M7:N7"/>
    <mergeCell ref="M6:N6"/>
    <mergeCell ref="M9:N9"/>
    <mergeCell ref="E6:F6"/>
    <mergeCell ref="G6:H6"/>
    <mergeCell ref="I6:J6"/>
    <mergeCell ref="K6:L6"/>
    <mergeCell ref="U8:V8"/>
    <mergeCell ref="I9:J9"/>
    <mergeCell ref="U7:V7"/>
    <mergeCell ref="E7:F7"/>
    <mergeCell ref="I7:J7"/>
    <mergeCell ref="K7:L7"/>
    <mergeCell ref="M8:N8"/>
    <mergeCell ref="G7:H7"/>
    <mergeCell ref="K8:L8"/>
    <mergeCell ref="I12:J12"/>
    <mergeCell ref="K12:L12"/>
    <mergeCell ref="I11:J11"/>
    <mergeCell ref="K11:L11"/>
    <mergeCell ref="E12:F12"/>
    <mergeCell ref="G12:H12"/>
    <mergeCell ref="K9:L9"/>
    <mergeCell ref="G10:H10"/>
    <mergeCell ref="U10:V10"/>
    <mergeCell ref="E11:F11"/>
    <mergeCell ref="G11:H11"/>
    <mergeCell ref="E10:F10"/>
    <mergeCell ref="I10:J10"/>
    <mergeCell ref="M11:N11"/>
    <mergeCell ref="U11:V11"/>
    <mergeCell ref="M12:N12"/>
    <mergeCell ref="U12:V12"/>
    <mergeCell ref="K10:L10"/>
    <mergeCell ref="M10:N10"/>
    <mergeCell ref="U9:V9"/>
    <mergeCell ref="K14:L14"/>
    <mergeCell ref="G14:H14"/>
    <mergeCell ref="U13:V13"/>
    <mergeCell ref="M14:N14"/>
    <mergeCell ref="U14:V14"/>
    <mergeCell ref="M13:N13"/>
    <mergeCell ref="I13:J13"/>
    <mergeCell ref="K13:L13"/>
    <mergeCell ref="E15:F15"/>
    <mergeCell ref="G15:H15"/>
    <mergeCell ref="E13:F13"/>
    <mergeCell ref="G13:H13"/>
    <mergeCell ref="E14:F14"/>
    <mergeCell ref="I14:J14"/>
    <mergeCell ref="G17:H17"/>
    <mergeCell ref="I17:J17"/>
    <mergeCell ref="K17:L17"/>
    <mergeCell ref="U16:V16"/>
    <mergeCell ref="M17:N17"/>
    <mergeCell ref="U17:V17"/>
    <mergeCell ref="M15:N15"/>
    <mergeCell ref="U15:V15"/>
    <mergeCell ref="G16:H16"/>
    <mergeCell ref="I16:J16"/>
    <mergeCell ref="K16:L16"/>
    <mergeCell ref="M16:N16"/>
    <mergeCell ref="I15:J15"/>
    <mergeCell ref="K15:L15"/>
    <mergeCell ref="M19:N19"/>
    <mergeCell ref="U19:V19"/>
    <mergeCell ref="M18:N18"/>
    <mergeCell ref="U18:V18"/>
    <mergeCell ref="G19:H19"/>
    <mergeCell ref="I19:J19"/>
    <mergeCell ref="K19:L19"/>
    <mergeCell ref="I18:J18"/>
    <mergeCell ref="K18:L18"/>
    <mergeCell ref="G18:H18"/>
    <mergeCell ref="M26:N26"/>
    <mergeCell ref="U26:V26"/>
    <mergeCell ref="M27:N27"/>
    <mergeCell ref="G20:H20"/>
    <mergeCell ref="I20:J20"/>
    <mergeCell ref="K20:L20"/>
    <mergeCell ref="U22:V22"/>
    <mergeCell ref="G21:H21"/>
    <mergeCell ref="I21:J21"/>
    <mergeCell ref="K21:L21"/>
    <mergeCell ref="M20:N20"/>
    <mergeCell ref="U20:V20"/>
    <mergeCell ref="M21:N21"/>
    <mergeCell ref="I25:J25"/>
    <mergeCell ref="K25:L25"/>
    <mergeCell ref="M34:N34"/>
    <mergeCell ref="U34:V34"/>
    <mergeCell ref="E33:F33"/>
    <mergeCell ref="G33:H33"/>
    <mergeCell ref="G34:H34"/>
    <mergeCell ref="I34:J34"/>
    <mergeCell ref="K34:L34"/>
    <mergeCell ref="I33:J33"/>
    <mergeCell ref="K33:L33"/>
    <mergeCell ref="M33:N33"/>
    <mergeCell ref="U33:V33"/>
    <mergeCell ref="G38:H38"/>
    <mergeCell ref="I38:J38"/>
    <mergeCell ref="K38:L38"/>
    <mergeCell ref="I37:J37"/>
    <mergeCell ref="K37:L37"/>
    <mergeCell ref="G37:H37"/>
    <mergeCell ref="U35:V35"/>
    <mergeCell ref="M36:N36"/>
    <mergeCell ref="U36:V36"/>
    <mergeCell ref="U38:V38"/>
    <mergeCell ref="U37:V37"/>
    <mergeCell ref="M38:N38"/>
    <mergeCell ref="M37:N37"/>
    <mergeCell ref="I36:J36"/>
    <mergeCell ref="K36:L36"/>
    <mergeCell ref="M35:N35"/>
    <mergeCell ref="G35:H35"/>
    <mergeCell ref="I35:J35"/>
    <mergeCell ref="K35:L35"/>
    <mergeCell ref="G36:H36"/>
    <mergeCell ref="K42:L42"/>
    <mergeCell ref="I41:J41"/>
    <mergeCell ref="K41:L41"/>
    <mergeCell ref="I42:J42"/>
    <mergeCell ref="G41:H41"/>
    <mergeCell ref="E41:F41"/>
    <mergeCell ref="E42:F42"/>
    <mergeCell ref="G42:H42"/>
    <mergeCell ref="U39:V39"/>
    <mergeCell ref="M40:N40"/>
    <mergeCell ref="U40:V40"/>
    <mergeCell ref="M42:N42"/>
    <mergeCell ref="U42:V42"/>
    <mergeCell ref="M41:N41"/>
    <mergeCell ref="U41:V41"/>
    <mergeCell ref="M39:N39"/>
    <mergeCell ref="G40:H40"/>
    <mergeCell ref="I40:J40"/>
    <mergeCell ref="K40:L40"/>
    <mergeCell ref="G39:H39"/>
    <mergeCell ref="I39:J39"/>
    <mergeCell ref="K39:L39"/>
    <mergeCell ref="E39:F39"/>
    <mergeCell ref="E40:F40"/>
    <mergeCell ref="U43:V43"/>
    <mergeCell ref="M44:N44"/>
    <mergeCell ref="U44:V44"/>
    <mergeCell ref="I43:J43"/>
    <mergeCell ref="K43:L43"/>
    <mergeCell ref="E43:F43"/>
    <mergeCell ref="G43:H43"/>
    <mergeCell ref="M46:N46"/>
    <mergeCell ref="U46:V46"/>
    <mergeCell ref="M45:N45"/>
    <mergeCell ref="U45:V45"/>
    <mergeCell ref="E44:F44"/>
    <mergeCell ref="G44:H44"/>
    <mergeCell ref="I44:J44"/>
    <mergeCell ref="K44:L44"/>
    <mergeCell ref="I45:J45"/>
    <mergeCell ref="K45:L45"/>
    <mergeCell ref="E46:F46"/>
    <mergeCell ref="G46:H46"/>
    <mergeCell ref="I47:J47"/>
    <mergeCell ref="K47:L47"/>
    <mergeCell ref="I46:J46"/>
    <mergeCell ref="K46:L46"/>
    <mergeCell ref="E45:F45"/>
    <mergeCell ref="G45:H45"/>
    <mergeCell ref="M43:N43"/>
    <mergeCell ref="M50:N50"/>
    <mergeCell ref="U50:V50"/>
    <mergeCell ref="E49:F49"/>
    <mergeCell ref="G49:H49"/>
    <mergeCell ref="E50:F50"/>
    <mergeCell ref="G50:H50"/>
    <mergeCell ref="M49:N49"/>
    <mergeCell ref="U49:V49"/>
    <mergeCell ref="M47:N47"/>
    <mergeCell ref="U47:V47"/>
    <mergeCell ref="M48:N48"/>
    <mergeCell ref="U48:V48"/>
    <mergeCell ref="E47:F47"/>
    <mergeCell ref="G47:H47"/>
    <mergeCell ref="I50:J50"/>
    <mergeCell ref="K50:L50"/>
    <mergeCell ref="I49:J49"/>
    <mergeCell ref="K49:L49"/>
    <mergeCell ref="E51:F51"/>
    <mergeCell ref="G51:H51"/>
    <mergeCell ref="I51:J51"/>
    <mergeCell ref="K51:L51"/>
    <mergeCell ref="E48:F48"/>
    <mergeCell ref="G48:H48"/>
    <mergeCell ref="I48:J48"/>
    <mergeCell ref="K48:L48"/>
    <mergeCell ref="G54:H54"/>
    <mergeCell ref="I54:J54"/>
    <mergeCell ref="K54:L54"/>
    <mergeCell ref="I53:J53"/>
    <mergeCell ref="K53:L53"/>
    <mergeCell ref="M51:N51"/>
    <mergeCell ref="U51:V51"/>
    <mergeCell ref="M52:N52"/>
    <mergeCell ref="U52:V52"/>
    <mergeCell ref="M54:N54"/>
    <mergeCell ref="U54:V54"/>
    <mergeCell ref="M53:N53"/>
    <mergeCell ref="U53:V53"/>
    <mergeCell ref="G52:H52"/>
    <mergeCell ref="I52:J52"/>
    <mergeCell ref="K52:L52"/>
    <mergeCell ref="G53:H53"/>
    <mergeCell ref="U55:V55"/>
    <mergeCell ref="M56:N56"/>
    <mergeCell ref="U56:V56"/>
    <mergeCell ref="M58:N58"/>
    <mergeCell ref="U58:V58"/>
    <mergeCell ref="E55:F55"/>
    <mergeCell ref="G55:H55"/>
    <mergeCell ref="I55:J55"/>
    <mergeCell ref="K55:L55"/>
    <mergeCell ref="M57:N57"/>
    <mergeCell ref="U57:V57"/>
    <mergeCell ref="E56:F56"/>
    <mergeCell ref="G56:H56"/>
    <mergeCell ref="I56:J56"/>
    <mergeCell ref="K56:L56"/>
    <mergeCell ref="E57:F57"/>
    <mergeCell ref="G57:H57"/>
    <mergeCell ref="E58:F58"/>
    <mergeCell ref="G58:H58"/>
    <mergeCell ref="I58:J58"/>
    <mergeCell ref="K58:L58"/>
    <mergeCell ref="I57:J57"/>
    <mergeCell ref="K57:L57"/>
    <mergeCell ref="M55:N55"/>
    <mergeCell ref="U59:V59"/>
    <mergeCell ref="M60:N60"/>
    <mergeCell ref="U60:V60"/>
    <mergeCell ref="M62:N62"/>
    <mergeCell ref="U62:V62"/>
    <mergeCell ref="E59:F59"/>
    <mergeCell ref="G59:H59"/>
    <mergeCell ref="I59:J59"/>
    <mergeCell ref="K59:L59"/>
    <mergeCell ref="M61:N61"/>
    <mergeCell ref="U61:V61"/>
    <mergeCell ref="E60:F60"/>
    <mergeCell ref="G60:H60"/>
    <mergeCell ref="I60:J60"/>
    <mergeCell ref="K60:L60"/>
    <mergeCell ref="E61:F61"/>
    <mergeCell ref="G61:H61"/>
    <mergeCell ref="E62:F62"/>
    <mergeCell ref="G62:H62"/>
    <mergeCell ref="I62:J62"/>
    <mergeCell ref="K62:L62"/>
    <mergeCell ref="I61:J61"/>
    <mergeCell ref="K61:L61"/>
    <mergeCell ref="M59:N59"/>
    <mergeCell ref="U63:V63"/>
    <mergeCell ref="M64:N64"/>
    <mergeCell ref="U64:V64"/>
    <mergeCell ref="M66:N66"/>
    <mergeCell ref="U66:V66"/>
    <mergeCell ref="E63:F63"/>
    <mergeCell ref="G63:H63"/>
    <mergeCell ref="I63:J63"/>
    <mergeCell ref="K63:L63"/>
    <mergeCell ref="M65:N65"/>
    <mergeCell ref="U65:V65"/>
    <mergeCell ref="E64:F64"/>
    <mergeCell ref="G64:H64"/>
    <mergeCell ref="I64:J64"/>
    <mergeCell ref="K64:L64"/>
    <mergeCell ref="E65:F65"/>
    <mergeCell ref="G65:H65"/>
    <mergeCell ref="E66:F66"/>
    <mergeCell ref="G66:H66"/>
    <mergeCell ref="I66:J66"/>
    <mergeCell ref="K66:L66"/>
    <mergeCell ref="I65:J65"/>
    <mergeCell ref="K65:L65"/>
    <mergeCell ref="M63:N63"/>
    <mergeCell ref="U67:V67"/>
    <mergeCell ref="M68:N68"/>
    <mergeCell ref="U68:V68"/>
    <mergeCell ref="M70:N70"/>
    <mergeCell ref="U70:V70"/>
    <mergeCell ref="E67:F67"/>
    <mergeCell ref="G67:H67"/>
    <mergeCell ref="I67:J67"/>
    <mergeCell ref="K67:L67"/>
    <mergeCell ref="M69:N69"/>
    <mergeCell ref="U69:V69"/>
    <mergeCell ref="E68:F68"/>
    <mergeCell ref="G68:H68"/>
    <mergeCell ref="I68:J68"/>
    <mergeCell ref="K68:L68"/>
    <mergeCell ref="E69:F69"/>
    <mergeCell ref="G69:H69"/>
    <mergeCell ref="E70:F70"/>
    <mergeCell ref="G70:H70"/>
    <mergeCell ref="I70:J70"/>
    <mergeCell ref="K70:L70"/>
    <mergeCell ref="I69:J69"/>
    <mergeCell ref="K69:L69"/>
    <mergeCell ref="M67:N67"/>
    <mergeCell ref="U71:V71"/>
    <mergeCell ref="M72:N72"/>
    <mergeCell ref="U72:V72"/>
    <mergeCell ref="M74:N74"/>
    <mergeCell ref="U74:V74"/>
    <mergeCell ref="E71:F71"/>
    <mergeCell ref="G71:H71"/>
    <mergeCell ref="I71:J71"/>
    <mergeCell ref="K71:L71"/>
    <mergeCell ref="M73:N73"/>
    <mergeCell ref="U73:V73"/>
    <mergeCell ref="E72:F72"/>
    <mergeCell ref="G72:H72"/>
    <mergeCell ref="I72:J72"/>
    <mergeCell ref="K72:L72"/>
    <mergeCell ref="E73:F73"/>
    <mergeCell ref="G73:H73"/>
    <mergeCell ref="E74:F74"/>
    <mergeCell ref="G74:H74"/>
    <mergeCell ref="I74:J74"/>
    <mergeCell ref="K74:L74"/>
    <mergeCell ref="I73:J73"/>
    <mergeCell ref="K73:L73"/>
    <mergeCell ref="M71:N71"/>
    <mergeCell ref="U75:V75"/>
    <mergeCell ref="M76:N76"/>
    <mergeCell ref="U76:V76"/>
    <mergeCell ref="M78:N78"/>
    <mergeCell ref="U78:V78"/>
    <mergeCell ref="E75:F75"/>
    <mergeCell ref="G75:H75"/>
    <mergeCell ref="I75:J75"/>
    <mergeCell ref="K75:L75"/>
    <mergeCell ref="M77:N77"/>
    <mergeCell ref="U77:V77"/>
    <mergeCell ref="E76:F76"/>
    <mergeCell ref="G76:H76"/>
    <mergeCell ref="I76:J76"/>
    <mergeCell ref="K76:L76"/>
    <mergeCell ref="E77:F77"/>
    <mergeCell ref="G77:H77"/>
    <mergeCell ref="E78:F78"/>
    <mergeCell ref="G78:H78"/>
    <mergeCell ref="I78:J78"/>
    <mergeCell ref="K78:L78"/>
    <mergeCell ref="I77:J77"/>
    <mergeCell ref="K77:L77"/>
    <mergeCell ref="M75:N75"/>
    <mergeCell ref="U79:V79"/>
    <mergeCell ref="M80:N80"/>
    <mergeCell ref="U80:V80"/>
    <mergeCell ref="M82:N82"/>
    <mergeCell ref="U82:V82"/>
    <mergeCell ref="E79:F79"/>
    <mergeCell ref="G79:H79"/>
    <mergeCell ref="I79:J79"/>
    <mergeCell ref="K79:L79"/>
    <mergeCell ref="M81:N81"/>
    <mergeCell ref="U81:V81"/>
    <mergeCell ref="E80:F80"/>
    <mergeCell ref="G80:H80"/>
    <mergeCell ref="I80:J80"/>
    <mergeCell ref="K80:L80"/>
    <mergeCell ref="E81:F81"/>
    <mergeCell ref="G81:H81"/>
    <mergeCell ref="E82:F82"/>
    <mergeCell ref="G82:H82"/>
    <mergeCell ref="I82:J82"/>
    <mergeCell ref="K82:L82"/>
    <mergeCell ref="I81:J81"/>
    <mergeCell ref="K81:L81"/>
    <mergeCell ref="M79:N79"/>
    <mergeCell ref="U83:V83"/>
    <mergeCell ref="M84:N84"/>
    <mergeCell ref="U84:V84"/>
    <mergeCell ref="M86:N86"/>
    <mergeCell ref="U86:V86"/>
    <mergeCell ref="E83:F83"/>
    <mergeCell ref="G83:H83"/>
    <mergeCell ref="I83:J83"/>
    <mergeCell ref="K83:L83"/>
    <mergeCell ref="M85:N85"/>
    <mergeCell ref="U85:V85"/>
    <mergeCell ref="E84:F84"/>
    <mergeCell ref="G84:H84"/>
    <mergeCell ref="I84:J84"/>
    <mergeCell ref="K84:L84"/>
    <mergeCell ref="E85:F85"/>
    <mergeCell ref="G85:H85"/>
    <mergeCell ref="E86:F86"/>
    <mergeCell ref="G86:H86"/>
    <mergeCell ref="I86:J86"/>
    <mergeCell ref="K86:L86"/>
    <mergeCell ref="I85:J85"/>
    <mergeCell ref="K85:L85"/>
    <mergeCell ref="M83:N83"/>
    <mergeCell ref="U87:V87"/>
    <mergeCell ref="M88:N88"/>
    <mergeCell ref="U88:V88"/>
    <mergeCell ref="M90:N90"/>
    <mergeCell ref="U90:V90"/>
    <mergeCell ref="E87:F87"/>
    <mergeCell ref="G87:H87"/>
    <mergeCell ref="I87:J87"/>
    <mergeCell ref="K87:L87"/>
    <mergeCell ref="M89:N89"/>
    <mergeCell ref="U89:V89"/>
    <mergeCell ref="E88:F88"/>
    <mergeCell ref="G88:H88"/>
    <mergeCell ref="I88:J88"/>
    <mergeCell ref="K88:L88"/>
    <mergeCell ref="E89:F89"/>
    <mergeCell ref="G89:H89"/>
    <mergeCell ref="E90:F90"/>
    <mergeCell ref="G90:H90"/>
    <mergeCell ref="I90:J90"/>
    <mergeCell ref="K90:L90"/>
    <mergeCell ref="I89:J89"/>
    <mergeCell ref="K89:L89"/>
    <mergeCell ref="M87:N87"/>
    <mergeCell ref="U91:V91"/>
    <mergeCell ref="M92:N92"/>
    <mergeCell ref="U92:V92"/>
    <mergeCell ref="M94:N94"/>
    <mergeCell ref="U94:V94"/>
    <mergeCell ref="E91:F91"/>
    <mergeCell ref="G91:H91"/>
    <mergeCell ref="I91:J91"/>
    <mergeCell ref="K91:L91"/>
    <mergeCell ref="M93:N93"/>
    <mergeCell ref="U93:V93"/>
    <mergeCell ref="E92:F92"/>
    <mergeCell ref="G92:H92"/>
    <mergeCell ref="I92:J92"/>
    <mergeCell ref="K92:L92"/>
    <mergeCell ref="E93:F93"/>
    <mergeCell ref="G93:H93"/>
    <mergeCell ref="E94:F94"/>
    <mergeCell ref="G94:H94"/>
    <mergeCell ref="I94:J94"/>
    <mergeCell ref="K94:L94"/>
    <mergeCell ref="I93:J93"/>
    <mergeCell ref="K93:L93"/>
    <mergeCell ref="M91:N91"/>
    <mergeCell ref="U95:V95"/>
    <mergeCell ref="M96:N96"/>
    <mergeCell ref="U96:V96"/>
    <mergeCell ref="M98:N98"/>
    <mergeCell ref="U98:V98"/>
    <mergeCell ref="E95:F95"/>
    <mergeCell ref="G95:H95"/>
    <mergeCell ref="I95:J95"/>
    <mergeCell ref="K95:L95"/>
    <mergeCell ref="M97:N97"/>
    <mergeCell ref="U97:V97"/>
    <mergeCell ref="E96:F96"/>
    <mergeCell ref="G96:H96"/>
    <mergeCell ref="I96:J96"/>
    <mergeCell ref="K96:L96"/>
    <mergeCell ref="E97:F97"/>
    <mergeCell ref="G97:H97"/>
    <mergeCell ref="E98:F98"/>
    <mergeCell ref="G98:H98"/>
    <mergeCell ref="I98:J98"/>
    <mergeCell ref="K98:L98"/>
    <mergeCell ref="I97:J97"/>
    <mergeCell ref="K97:L97"/>
    <mergeCell ref="M95:N95"/>
    <mergeCell ref="K100:L100"/>
    <mergeCell ref="M99:N99"/>
    <mergeCell ref="U99:V99"/>
    <mergeCell ref="M100:N100"/>
    <mergeCell ref="U100:V100"/>
    <mergeCell ref="K99:L99"/>
    <mergeCell ref="E99:F99"/>
    <mergeCell ref="G99:H99"/>
    <mergeCell ref="I99:J99"/>
    <mergeCell ref="E100:F100"/>
    <mergeCell ref="G100:H100"/>
    <mergeCell ref="I100:J100"/>
    <mergeCell ref="A1:W1"/>
    <mergeCell ref="A3:A5"/>
    <mergeCell ref="G22:H22"/>
    <mergeCell ref="G27:H27"/>
    <mergeCell ref="G25:H25"/>
    <mergeCell ref="U27:V27"/>
    <mergeCell ref="E24:F24"/>
    <mergeCell ref="G24:H24"/>
    <mergeCell ref="I24:J24"/>
    <mergeCell ref="K24:L24"/>
    <mergeCell ref="U24:V24"/>
    <mergeCell ref="M25:N25"/>
    <mergeCell ref="U25:V25"/>
    <mergeCell ref="M24:N24"/>
    <mergeCell ref="U21:V21"/>
    <mergeCell ref="M23:N23"/>
    <mergeCell ref="U23:V23"/>
    <mergeCell ref="M22:N22"/>
    <mergeCell ref="E22:F22"/>
    <mergeCell ref="G23:H23"/>
    <mergeCell ref="I23:J23"/>
    <mergeCell ref="K23:L23"/>
    <mergeCell ref="I22:J22"/>
    <mergeCell ref="K22:L22"/>
    <mergeCell ref="G32:H32"/>
    <mergeCell ref="G31:H31"/>
    <mergeCell ref="G30:H30"/>
    <mergeCell ref="G28:H28"/>
    <mergeCell ref="G29:H29"/>
    <mergeCell ref="I32:J32"/>
    <mergeCell ref="K32:L32"/>
    <mergeCell ref="G26:H26"/>
    <mergeCell ref="I26:J26"/>
    <mergeCell ref="K26:L26"/>
    <mergeCell ref="I27:J27"/>
    <mergeCell ref="K27:L27"/>
    <mergeCell ref="I30:J30"/>
    <mergeCell ref="K30:L30"/>
    <mergeCell ref="I28:J28"/>
    <mergeCell ref="K28:L28"/>
    <mergeCell ref="I29:J29"/>
    <mergeCell ref="M31:N31"/>
    <mergeCell ref="U31:V31"/>
    <mergeCell ref="M32:N32"/>
    <mergeCell ref="U32:V32"/>
    <mergeCell ref="I31:J31"/>
    <mergeCell ref="K31:L31"/>
    <mergeCell ref="K29:L29"/>
    <mergeCell ref="M28:N28"/>
    <mergeCell ref="U28:V28"/>
    <mergeCell ref="M30:N30"/>
    <mergeCell ref="U30:V30"/>
    <mergeCell ref="M29:N29"/>
    <mergeCell ref="U29:V29"/>
  </mergeCells>
  <phoneticPr fontId="4"/>
  <dataValidations disablePrompts="1" count="1">
    <dataValidation type="list" allowBlank="1" showInputMessage="1" showErrorMessage="1" sqref="O6:T125" xr:uid="{00000000-0002-0000-0300-000000000000}">
      <formula1>"■,□"</formula1>
    </dataValidation>
  </dataValidations>
  <printOptions horizontalCentered="1"/>
  <pageMargins left="0.39370078740157483" right="0.39370078740157483" top="0.59055118110236227" bottom="0.39370078740157483" header="0.19685039370078741" footer="0.19685039370078741"/>
  <pageSetup paperSize="9" scale="70" orientation="landscape" blackAndWhite="1" r:id="rId1"/>
  <headerFooter alignWithMargins="0"/>
  <rowBreaks count="1" manualBreakCount="1">
    <brk id="65" max="2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tabColor rgb="FF92D050"/>
  </sheetPr>
  <dimension ref="A1:M30"/>
  <sheetViews>
    <sheetView showGridLines="0" showZeros="0" workbookViewId="0">
      <selection activeCell="V79" sqref="V79"/>
    </sheetView>
  </sheetViews>
  <sheetFormatPr defaultRowHeight="13.5"/>
  <cols>
    <col min="6" max="6" width="15.625" customWidth="1"/>
    <col min="7" max="7" width="9.5" bestFit="1" customWidth="1"/>
    <col min="9" max="9" width="9.125" bestFit="1" customWidth="1"/>
    <col min="10" max="11" width="10.875" customWidth="1"/>
    <col min="12" max="13" width="10.125" customWidth="1"/>
  </cols>
  <sheetData>
    <row r="1" spans="1:13" ht="32.25" customHeight="1">
      <c r="A1" s="433" t="s">
        <v>866</v>
      </c>
      <c r="B1" s="2325">
        <f>申請書!D97</f>
        <v>0</v>
      </c>
      <c r="C1" s="2325"/>
      <c r="D1" s="2325"/>
      <c r="E1" s="2325"/>
      <c r="F1" s="2325"/>
      <c r="G1" s="2325"/>
      <c r="H1" s="2325"/>
      <c r="I1" s="2325"/>
      <c r="J1" s="434" t="s">
        <v>867</v>
      </c>
    </row>
    <row r="3" spans="1:13" ht="50.1" customHeight="1">
      <c r="A3" s="435" t="s">
        <v>868</v>
      </c>
      <c r="B3" s="436" t="s">
        <v>869</v>
      </c>
      <c r="C3" s="436" t="s">
        <v>870</v>
      </c>
      <c r="D3" s="435" t="s">
        <v>1100</v>
      </c>
      <c r="E3" s="435" t="s">
        <v>871</v>
      </c>
      <c r="F3" s="435" t="s">
        <v>1568</v>
      </c>
      <c r="G3" s="437" t="s">
        <v>872</v>
      </c>
      <c r="H3" s="437" t="s">
        <v>873</v>
      </c>
      <c r="I3" s="437" t="s">
        <v>874</v>
      </c>
      <c r="J3" s="436" t="s">
        <v>875</v>
      </c>
      <c r="K3" s="438" t="s">
        <v>876</v>
      </c>
      <c r="L3" s="437" t="s">
        <v>877</v>
      </c>
      <c r="M3" s="436" t="s">
        <v>878</v>
      </c>
    </row>
    <row r="4" spans="1:13" ht="28.5" customHeight="1">
      <c r="A4" s="437" t="s">
        <v>898</v>
      </c>
      <c r="B4" s="439"/>
      <c r="C4" s="439"/>
      <c r="D4" s="440"/>
      <c r="E4" s="440"/>
      <c r="F4" s="440"/>
      <c r="G4" s="439"/>
      <c r="H4" s="439"/>
      <c r="I4" s="439"/>
      <c r="J4" s="440"/>
      <c r="K4" s="439"/>
      <c r="L4" s="441"/>
      <c r="M4" s="440"/>
    </row>
    <row r="5" spans="1:13" ht="45" customHeight="1">
      <c r="A5" s="442" t="s">
        <v>879</v>
      </c>
      <c r="B5" s="443"/>
      <c r="C5" s="443"/>
      <c r="D5" s="444"/>
      <c r="E5" s="445"/>
      <c r="F5" s="446"/>
      <c r="G5" s="447"/>
      <c r="H5" s="444"/>
      <c r="I5" s="447"/>
      <c r="J5" s="448"/>
      <c r="K5" s="447"/>
      <c r="L5" s="447"/>
      <c r="M5" s="448"/>
    </row>
    <row r="6" spans="1:13" ht="45" customHeight="1">
      <c r="A6" s="442" t="s">
        <v>880</v>
      </c>
      <c r="B6" s="443"/>
      <c r="C6" s="443"/>
      <c r="D6" s="444"/>
      <c r="E6" s="444"/>
      <c r="F6" s="446"/>
      <c r="G6" s="447"/>
      <c r="H6" s="444"/>
      <c r="I6" s="447"/>
      <c r="J6" s="448"/>
      <c r="K6" s="444"/>
      <c r="L6" s="447"/>
      <c r="M6" s="448"/>
    </row>
    <row r="7" spans="1:13" ht="45" customHeight="1">
      <c r="A7" s="442" t="s">
        <v>881</v>
      </c>
      <c r="B7" s="443"/>
      <c r="C7" s="449"/>
      <c r="D7" s="445"/>
      <c r="E7" s="445"/>
      <c r="F7" s="446"/>
      <c r="G7" s="450"/>
      <c r="H7" s="445"/>
      <c r="I7" s="450"/>
      <c r="J7" s="451"/>
      <c r="K7" s="445"/>
      <c r="L7" s="450"/>
      <c r="M7" s="448"/>
    </row>
    <row r="8" spans="1:13" ht="45" customHeight="1">
      <c r="A8" s="442" t="s">
        <v>882</v>
      </c>
      <c r="B8" s="443"/>
      <c r="C8" s="449"/>
      <c r="D8" s="445"/>
      <c r="E8" s="445"/>
      <c r="F8" s="446"/>
      <c r="G8" s="450"/>
      <c r="H8" s="445"/>
      <c r="I8" s="450"/>
      <c r="J8" s="451"/>
      <c r="K8" s="445"/>
      <c r="L8" s="450"/>
      <c r="M8" s="448"/>
    </row>
    <row r="9" spans="1:13" ht="45" customHeight="1">
      <c r="A9" s="442" t="s">
        <v>883</v>
      </c>
      <c r="B9" s="443"/>
      <c r="C9" s="449"/>
      <c r="D9" s="445"/>
      <c r="E9" s="445"/>
      <c r="F9" s="446"/>
      <c r="G9" s="450"/>
      <c r="H9" s="445"/>
      <c r="I9" s="450"/>
      <c r="J9" s="451"/>
      <c r="K9" s="445"/>
      <c r="L9" s="450"/>
      <c r="M9" s="448"/>
    </row>
    <row r="10" spans="1:13" ht="45" customHeight="1">
      <c r="A10" s="442" t="s">
        <v>884</v>
      </c>
      <c r="B10" s="443"/>
      <c r="C10" s="449"/>
      <c r="D10" s="445"/>
      <c r="E10" s="445"/>
      <c r="F10" s="446"/>
      <c r="G10" s="450"/>
      <c r="H10" s="445"/>
      <c r="I10" s="450"/>
      <c r="J10" s="451"/>
      <c r="K10" s="445"/>
      <c r="L10" s="450"/>
      <c r="M10" s="448"/>
    </row>
    <row r="11" spans="1:13" ht="45" customHeight="1">
      <c r="A11" s="442" t="s">
        <v>885</v>
      </c>
      <c r="B11" s="443"/>
      <c r="C11" s="449"/>
      <c r="D11" s="445"/>
      <c r="E11" s="445"/>
      <c r="F11" s="446"/>
      <c r="G11" s="450"/>
      <c r="H11" s="445"/>
      <c r="I11" s="450"/>
      <c r="J11" s="451"/>
      <c r="K11" s="445"/>
      <c r="L11" s="450"/>
      <c r="M11" s="448"/>
    </row>
    <row r="12" spans="1:13" ht="39.950000000000003" customHeight="1">
      <c r="A12" s="442" t="s">
        <v>886</v>
      </c>
      <c r="B12" s="443"/>
      <c r="C12" s="449"/>
      <c r="D12" s="445"/>
      <c r="E12" s="445"/>
      <c r="F12" s="446"/>
      <c r="G12" s="450"/>
      <c r="H12" s="445"/>
      <c r="I12" s="450"/>
      <c r="J12" s="451"/>
      <c r="K12" s="445"/>
      <c r="L12" s="450"/>
      <c r="M12" s="448"/>
    </row>
    <row r="13" spans="1:13" ht="39.950000000000003" customHeight="1">
      <c r="A13" s="442" t="s">
        <v>887</v>
      </c>
      <c r="B13" s="449"/>
      <c r="C13" s="449"/>
      <c r="D13" s="445"/>
      <c r="E13" s="445"/>
      <c r="F13" s="446"/>
      <c r="G13" s="450"/>
      <c r="H13" s="445"/>
      <c r="I13" s="450"/>
      <c r="J13" s="451"/>
      <c r="K13" s="445"/>
      <c r="L13" s="450"/>
      <c r="M13" s="448"/>
    </row>
    <row r="14" spans="1:13" ht="45" customHeight="1">
      <c r="A14" s="442" t="s">
        <v>888</v>
      </c>
      <c r="B14" s="443"/>
      <c r="C14" s="449"/>
      <c r="D14" s="445"/>
      <c r="E14" s="445"/>
      <c r="F14" s="446"/>
      <c r="G14" s="450"/>
      <c r="H14" s="445"/>
      <c r="I14" s="450"/>
      <c r="J14" s="451"/>
      <c r="K14" s="445"/>
      <c r="L14" s="450"/>
      <c r="M14" s="448"/>
    </row>
    <row r="15" spans="1:13" ht="45" customHeight="1">
      <c r="A15" s="442" t="s">
        <v>889</v>
      </c>
      <c r="B15" s="443"/>
      <c r="C15" s="449"/>
      <c r="D15" s="445"/>
      <c r="E15" s="445"/>
      <c r="F15" s="446"/>
      <c r="G15" s="450"/>
      <c r="H15" s="445"/>
      <c r="I15" s="450"/>
      <c r="J15" s="451"/>
      <c r="K15" s="445"/>
      <c r="L15" s="450"/>
      <c r="M15" s="448"/>
    </row>
    <row r="16" spans="1:13" ht="45" customHeight="1">
      <c r="A16" s="442" t="s">
        <v>890</v>
      </c>
      <c r="B16" s="443"/>
      <c r="C16" s="449"/>
      <c r="D16" s="445"/>
      <c r="E16" s="445"/>
      <c r="F16" s="446"/>
      <c r="G16" s="450"/>
      <c r="H16" s="445"/>
      <c r="I16" s="450"/>
      <c r="J16" s="451"/>
      <c r="K16" s="445"/>
      <c r="L16" s="450"/>
      <c r="M16" s="448"/>
    </row>
    <row r="17" spans="1:13" ht="45" customHeight="1">
      <c r="A17" s="442" t="s">
        <v>891</v>
      </c>
      <c r="B17" s="449"/>
      <c r="C17" s="449"/>
      <c r="D17" s="445"/>
      <c r="E17" s="445"/>
      <c r="F17" s="446"/>
      <c r="G17" s="450"/>
      <c r="H17" s="445"/>
      <c r="I17" s="450"/>
      <c r="J17" s="451"/>
      <c r="K17" s="445"/>
      <c r="L17" s="450"/>
      <c r="M17" s="448"/>
    </row>
    <row r="18" spans="1:13" ht="45" customHeight="1">
      <c r="A18" s="442" t="s">
        <v>892</v>
      </c>
      <c r="B18" s="443"/>
      <c r="C18" s="449"/>
      <c r="D18" s="445"/>
      <c r="E18" s="445"/>
      <c r="F18" s="446"/>
      <c r="G18" s="450"/>
      <c r="H18" s="445"/>
      <c r="I18" s="450"/>
      <c r="J18" s="451"/>
      <c r="K18" s="445"/>
      <c r="L18" s="450"/>
      <c r="M18" s="448"/>
    </row>
    <row r="19" spans="1:13" ht="45" customHeight="1">
      <c r="A19" s="442" t="s">
        <v>893</v>
      </c>
      <c r="B19" s="443"/>
      <c r="C19" s="449"/>
      <c r="D19" s="445"/>
      <c r="E19" s="445"/>
      <c r="F19" s="446"/>
      <c r="G19" s="450"/>
      <c r="H19" s="445"/>
      <c r="I19" s="450"/>
      <c r="J19" s="451"/>
      <c r="K19" s="445"/>
      <c r="L19" s="450"/>
      <c r="M19" s="448"/>
    </row>
    <row r="20" spans="1:13" ht="45" customHeight="1">
      <c r="A20" s="442" t="s">
        <v>894</v>
      </c>
      <c r="B20" s="443"/>
      <c r="C20" s="449"/>
      <c r="D20" s="445"/>
      <c r="E20" s="445"/>
      <c r="F20" s="446"/>
      <c r="G20" s="450"/>
      <c r="H20" s="445"/>
      <c r="I20" s="450"/>
      <c r="J20" s="451"/>
      <c r="K20" s="445"/>
      <c r="L20" s="450"/>
      <c r="M20" s="448"/>
    </row>
    <row r="21" spans="1:13" ht="45" customHeight="1">
      <c r="A21" s="442" t="s">
        <v>895</v>
      </c>
      <c r="B21" s="449"/>
      <c r="C21" s="449"/>
      <c r="D21" s="445"/>
      <c r="E21" s="445"/>
      <c r="F21" s="446"/>
      <c r="G21" s="450"/>
      <c r="H21" s="445"/>
      <c r="I21" s="450"/>
      <c r="J21" s="451"/>
      <c r="K21" s="445"/>
      <c r="L21" s="450"/>
      <c r="M21" s="448"/>
    </row>
    <row r="22" spans="1:13" ht="45" customHeight="1">
      <c r="A22" s="442" t="s">
        <v>896</v>
      </c>
      <c r="B22" s="443"/>
      <c r="C22" s="449"/>
      <c r="D22" s="445"/>
      <c r="E22" s="445"/>
      <c r="F22" s="446"/>
      <c r="G22" s="450"/>
      <c r="H22" s="445"/>
      <c r="I22" s="450"/>
      <c r="J22" s="451"/>
      <c r="K22" s="445"/>
      <c r="L22" s="450"/>
      <c r="M22" s="448"/>
    </row>
    <row r="23" spans="1:13" ht="45" customHeight="1">
      <c r="A23" s="442" t="s">
        <v>897</v>
      </c>
      <c r="B23" s="449"/>
      <c r="C23" s="449"/>
      <c r="D23" s="445"/>
      <c r="E23" s="445"/>
      <c r="F23" s="446"/>
      <c r="G23" s="450"/>
      <c r="H23" s="445"/>
      <c r="I23" s="450"/>
      <c r="J23" s="451"/>
      <c r="K23" s="445"/>
      <c r="L23" s="450"/>
      <c r="M23" s="448"/>
    </row>
    <row r="24" spans="1:13" ht="45" customHeight="1">
      <c r="A24" s="442"/>
      <c r="B24" s="449"/>
      <c r="C24" s="449"/>
      <c r="D24" s="445"/>
      <c r="E24" s="445"/>
      <c r="F24" s="446"/>
      <c r="G24" s="450"/>
      <c r="H24" s="445"/>
      <c r="I24" s="450"/>
      <c r="J24" s="451"/>
      <c r="K24" s="445"/>
      <c r="L24" s="450"/>
      <c r="M24" s="448"/>
    </row>
    <row r="25" spans="1:13" ht="45" customHeight="1">
      <c r="A25" s="442"/>
      <c r="B25" s="443"/>
      <c r="C25" s="449"/>
      <c r="D25" s="445"/>
      <c r="E25" s="445"/>
      <c r="F25" s="446"/>
      <c r="G25" s="450"/>
      <c r="H25" s="445"/>
      <c r="I25" s="450"/>
      <c r="J25" s="451">
        <f t="shared" ref="J25:J30" si="0">G25-I25</f>
        <v>0</v>
      </c>
      <c r="K25" s="445"/>
      <c r="L25" s="450"/>
      <c r="M25" s="451">
        <f t="shared" ref="M25:M30" si="1">G25-L25</f>
        <v>0</v>
      </c>
    </row>
    <row r="26" spans="1:13" ht="45" customHeight="1">
      <c r="A26" s="442"/>
      <c r="B26" s="443"/>
      <c r="C26" s="449"/>
      <c r="D26" s="445"/>
      <c r="E26" s="445"/>
      <c r="F26" s="446"/>
      <c r="G26" s="450"/>
      <c r="H26" s="445"/>
      <c r="I26" s="450"/>
      <c r="J26" s="451">
        <f t="shared" si="0"/>
        <v>0</v>
      </c>
      <c r="K26" s="445"/>
      <c r="L26" s="450"/>
      <c r="M26" s="451">
        <f t="shared" si="1"/>
        <v>0</v>
      </c>
    </row>
    <row r="27" spans="1:13" ht="45" customHeight="1">
      <c r="A27" s="442"/>
      <c r="B27" s="443"/>
      <c r="C27" s="449"/>
      <c r="D27" s="445"/>
      <c r="E27" s="445"/>
      <c r="F27" s="446"/>
      <c r="G27" s="450"/>
      <c r="H27" s="445"/>
      <c r="I27" s="450"/>
      <c r="J27" s="451">
        <f t="shared" si="0"/>
        <v>0</v>
      </c>
      <c r="K27" s="445"/>
      <c r="L27" s="450"/>
      <c r="M27" s="451">
        <f t="shared" si="1"/>
        <v>0</v>
      </c>
    </row>
    <row r="28" spans="1:13" ht="45" customHeight="1">
      <c r="A28" s="442"/>
      <c r="B28" s="443"/>
      <c r="C28" s="449"/>
      <c r="D28" s="445"/>
      <c r="E28" s="445"/>
      <c r="F28" s="446"/>
      <c r="G28" s="450"/>
      <c r="H28" s="445"/>
      <c r="I28" s="450"/>
      <c r="J28" s="451">
        <f t="shared" si="0"/>
        <v>0</v>
      </c>
      <c r="K28" s="445"/>
      <c r="L28" s="450"/>
      <c r="M28" s="451">
        <f t="shared" si="1"/>
        <v>0</v>
      </c>
    </row>
    <row r="29" spans="1:13" ht="45" customHeight="1">
      <c r="A29" s="442"/>
      <c r="B29" s="443"/>
      <c r="C29" s="449"/>
      <c r="D29" s="445"/>
      <c r="E29" s="445"/>
      <c r="F29" s="446"/>
      <c r="G29" s="450"/>
      <c r="H29" s="445"/>
      <c r="I29" s="450"/>
      <c r="J29" s="451">
        <f t="shared" si="0"/>
        <v>0</v>
      </c>
      <c r="K29" s="445"/>
      <c r="L29" s="450"/>
      <c r="M29" s="451">
        <f t="shared" si="1"/>
        <v>0</v>
      </c>
    </row>
    <row r="30" spans="1:13" ht="45" customHeight="1">
      <c r="A30" s="442"/>
      <c r="B30" s="443"/>
      <c r="C30" s="449"/>
      <c r="D30" s="445"/>
      <c r="E30" s="445"/>
      <c r="F30" s="446"/>
      <c r="G30" s="450"/>
      <c r="H30" s="445"/>
      <c r="I30" s="450"/>
      <c r="J30" s="451">
        <f t="shared" si="0"/>
        <v>0</v>
      </c>
      <c r="K30" s="445"/>
      <c r="L30" s="450"/>
      <c r="M30" s="451">
        <f t="shared" si="1"/>
        <v>0</v>
      </c>
    </row>
  </sheetData>
  <mergeCells count="1">
    <mergeCell ref="B1:I1"/>
  </mergeCells>
  <phoneticPr fontId="4"/>
  <conditionalFormatting sqref="M5:M30">
    <cfRule type="expression" dxfId="0" priority="1" stopIfTrue="1">
      <formula>ISERROR($M$5:$M$24)</formula>
    </cfRule>
  </conditionalFormatting>
  <dataValidations count="1">
    <dataValidation type="list" allowBlank="1" showInputMessage="1" showErrorMessage="1" sqref="C7:C30 B17 B13 B21 B23:B24" xr:uid="{00000000-0002-0000-2800-000000000000}">
      <formula1>"有,無"</formula1>
    </dataValidation>
  </dataValidations>
  <pageMargins left="0.74803149606299213" right="0.74803149606299213" top="0.23622047244094491" bottom="0.23622047244094491" header="0.19685039370078741" footer="0.19685039370078741"/>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1:BA58"/>
  <sheetViews>
    <sheetView view="pageBreakPreview" zoomScaleNormal="100" zoomScaleSheetLayoutView="100" workbookViewId="0">
      <selection activeCell="V79" sqref="V79"/>
    </sheetView>
  </sheetViews>
  <sheetFormatPr defaultColWidth="9" defaultRowHeight="13.5"/>
  <cols>
    <col min="1" max="1" width="3" style="814" bestFit="1" customWidth="1"/>
    <col min="2" max="2" width="15.625" style="779" customWidth="1"/>
    <col min="3" max="31" width="5.625" style="780" customWidth="1"/>
    <col min="32" max="16384" width="9" style="780"/>
  </cols>
  <sheetData>
    <row r="1" spans="1:51" ht="15" customHeight="1" thickBot="1">
      <c r="A1" s="2328"/>
    </row>
    <row r="2" spans="1:51" ht="15" customHeight="1">
      <c r="A2" s="2328"/>
      <c r="B2" s="781"/>
      <c r="L2" s="2329" t="s">
        <v>2117</v>
      </c>
      <c r="M2" s="2329"/>
      <c r="N2" s="2329"/>
      <c r="O2" s="2329"/>
      <c r="P2" s="2329"/>
      <c r="Q2" s="2329"/>
      <c r="R2" s="2329"/>
      <c r="S2" s="2329"/>
      <c r="T2" s="2329"/>
      <c r="U2" s="782"/>
      <c r="X2" s="783">
        <v>1</v>
      </c>
      <c r="Y2" s="784"/>
      <c r="Z2" s="785"/>
      <c r="AA2" s="786" t="s">
        <v>2118</v>
      </c>
      <c r="AB2" s="786"/>
    </row>
    <row r="3" spans="1:51" ht="15" customHeight="1">
      <c r="A3" s="2328"/>
      <c r="B3" s="781"/>
      <c r="F3" s="787"/>
      <c r="J3" s="787"/>
      <c r="K3" s="787"/>
      <c r="L3" s="2329"/>
      <c r="M3" s="2329"/>
      <c r="N3" s="2329"/>
      <c r="O3" s="2329"/>
      <c r="P3" s="2329"/>
      <c r="Q3" s="2329"/>
      <c r="R3" s="2329"/>
      <c r="S3" s="2329"/>
      <c r="T3" s="2329"/>
      <c r="U3" s="782"/>
      <c r="X3" s="788"/>
      <c r="Y3" s="789" t="s">
        <v>195</v>
      </c>
      <c r="Z3" s="790"/>
      <c r="AA3" s="786" t="s">
        <v>2119</v>
      </c>
      <c r="AB3" s="786"/>
    </row>
    <row r="4" spans="1:51" ht="15" customHeight="1" thickBot="1">
      <c r="A4" s="2328"/>
      <c r="B4" s="781"/>
      <c r="F4" s="787"/>
      <c r="J4" s="787"/>
      <c r="K4" s="787"/>
      <c r="X4" s="791"/>
      <c r="Y4" s="792"/>
      <c r="Z4" s="793">
        <v>201</v>
      </c>
      <c r="AA4" s="786" t="s">
        <v>2120</v>
      </c>
      <c r="AB4" s="786"/>
      <c r="AI4" s="787"/>
      <c r="AJ4" s="787"/>
    </row>
    <row r="5" spans="1:51" ht="15" customHeight="1">
      <c r="A5" s="2328"/>
      <c r="B5" s="781"/>
      <c r="F5" s="787"/>
      <c r="J5" s="787"/>
      <c r="K5" s="787"/>
      <c r="X5" s="786"/>
      <c r="Y5" s="786"/>
      <c r="Z5" s="786"/>
      <c r="AA5" s="786"/>
      <c r="AB5" s="786"/>
      <c r="AI5" s="787"/>
      <c r="AJ5" s="787"/>
    </row>
    <row r="6" spans="1:51" ht="15" customHeight="1">
      <c r="A6" s="2328"/>
      <c r="B6" s="781"/>
      <c r="C6" s="794"/>
      <c r="F6" s="787"/>
      <c r="J6" s="787"/>
      <c r="K6" s="787"/>
      <c r="AI6" s="787"/>
      <c r="AJ6" s="787"/>
    </row>
    <row r="7" spans="1:51" ht="15" customHeight="1" thickBot="1">
      <c r="A7" s="2328"/>
      <c r="B7" s="781"/>
      <c r="F7" s="787"/>
      <c r="J7" s="787"/>
      <c r="K7" s="787"/>
      <c r="R7" s="787"/>
      <c r="S7" s="787"/>
      <c r="T7" s="787"/>
      <c r="AI7" s="787"/>
      <c r="AJ7" s="787"/>
      <c r="AQ7" s="787"/>
      <c r="AR7" s="787"/>
      <c r="AS7" s="787"/>
    </row>
    <row r="8" spans="1:51" ht="15" customHeight="1">
      <c r="A8" s="2328"/>
      <c r="B8" s="781"/>
      <c r="F8" s="789"/>
      <c r="G8" s="789"/>
      <c r="H8" s="795"/>
      <c r="I8" s="783"/>
      <c r="J8" s="796"/>
      <c r="K8" s="796"/>
      <c r="L8" s="796">
        <v>43</v>
      </c>
      <c r="M8" s="796"/>
      <c r="N8" s="797"/>
      <c r="O8" s="783">
        <v>44</v>
      </c>
      <c r="P8" s="796"/>
      <c r="Q8" s="797"/>
      <c r="R8" s="783">
        <v>45</v>
      </c>
      <c r="S8" s="796"/>
      <c r="T8" s="797"/>
      <c r="U8" s="783">
        <v>46</v>
      </c>
      <c r="V8" s="796"/>
      <c r="W8" s="796"/>
      <c r="X8" s="796"/>
      <c r="Y8" s="798"/>
      <c r="Z8" s="789"/>
      <c r="AA8" s="789"/>
      <c r="AB8" s="789"/>
      <c r="AC8" s="789"/>
      <c r="AI8" s="787"/>
      <c r="AJ8" s="787"/>
    </row>
    <row r="9" spans="1:51" ht="15" customHeight="1">
      <c r="A9" s="2328"/>
      <c r="B9" s="781"/>
      <c r="F9" s="789"/>
      <c r="G9" s="789"/>
      <c r="H9" s="795"/>
      <c r="I9" s="798"/>
      <c r="J9" s="789"/>
      <c r="K9" s="789"/>
      <c r="L9" s="789"/>
      <c r="M9" s="789" t="s">
        <v>2121</v>
      </c>
      <c r="N9" s="795"/>
      <c r="O9" s="798"/>
      <c r="P9" s="789" t="s">
        <v>187</v>
      </c>
      <c r="Q9" s="795"/>
      <c r="R9" s="798"/>
      <c r="S9" s="789" t="s">
        <v>2122</v>
      </c>
      <c r="T9" s="795"/>
      <c r="U9" s="798"/>
      <c r="V9" s="789" t="s">
        <v>2123</v>
      </c>
      <c r="W9" s="789"/>
      <c r="X9" s="789"/>
      <c r="Y9" s="798"/>
      <c r="Z9" s="789"/>
      <c r="AA9" s="789"/>
      <c r="AB9" s="789"/>
      <c r="AC9" s="789"/>
      <c r="AI9" s="787"/>
      <c r="AJ9" s="787"/>
    </row>
    <row r="10" spans="1:51" ht="15" customHeight="1" thickBot="1">
      <c r="A10" s="2328"/>
      <c r="B10" s="781"/>
      <c r="C10" s="792" t="s">
        <v>2124</v>
      </c>
      <c r="D10" s="799"/>
      <c r="E10" s="794"/>
      <c r="F10" s="789"/>
      <c r="G10" s="789"/>
      <c r="H10" s="800"/>
      <c r="I10" s="801"/>
      <c r="J10" s="802"/>
      <c r="K10" s="802"/>
      <c r="L10" s="802"/>
      <c r="M10" s="802"/>
      <c r="N10" s="800">
        <v>701</v>
      </c>
      <c r="O10" s="801"/>
      <c r="P10" s="802"/>
      <c r="Q10" s="800">
        <v>702</v>
      </c>
      <c r="R10" s="801"/>
      <c r="S10" s="802"/>
      <c r="T10" s="800">
        <v>703</v>
      </c>
      <c r="U10" s="801"/>
      <c r="V10" s="802"/>
      <c r="W10" s="802">
        <v>704</v>
      </c>
      <c r="X10" s="802"/>
      <c r="Y10" s="798"/>
      <c r="Z10" s="789"/>
      <c r="AA10" s="789"/>
      <c r="AB10" s="789"/>
      <c r="AC10" s="789"/>
    </row>
    <row r="11" spans="1:51" ht="15" customHeight="1">
      <c r="A11" s="2328"/>
      <c r="B11" s="781"/>
      <c r="F11" s="789"/>
      <c r="G11" s="795"/>
      <c r="H11" s="783"/>
      <c r="I11" s="796">
        <v>38</v>
      </c>
      <c r="J11" s="796"/>
      <c r="K11" s="797"/>
      <c r="L11" s="783">
        <v>39</v>
      </c>
      <c r="M11" s="796"/>
      <c r="N11" s="797"/>
      <c r="O11" s="783">
        <v>40</v>
      </c>
      <c r="P11" s="796"/>
      <c r="Q11" s="797"/>
      <c r="R11" s="783">
        <v>41</v>
      </c>
      <c r="S11" s="796"/>
      <c r="T11" s="797"/>
      <c r="U11" s="783">
        <v>42</v>
      </c>
      <c r="V11" s="796"/>
      <c r="W11" s="796"/>
      <c r="X11" s="796"/>
      <c r="Y11" s="798"/>
      <c r="Z11" s="789"/>
      <c r="AA11" s="789"/>
      <c r="AB11" s="789"/>
      <c r="AC11" s="789"/>
      <c r="AF11" s="787"/>
      <c r="AG11" s="787"/>
      <c r="AH11" s="787"/>
      <c r="AI11" s="787"/>
      <c r="AJ11" s="787"/>
      <c r="AK11" s="787"/>
      <c r="AL11" s="787"/>
      <c r="AM11" s="787"/>
      <c r="AN11" s="787"/>
      <c r="AO11" s="787"/>
      <c r="AP11" s="787"/>
      <c r="AQ11" s="787"/>
      <c r="AR11" s="787"/>
      <c r="AS11" s="787"/>
      <c r="AT11" s="787"/>
      <c r="AU11" s="787"/>
      <c r="AV11" s="787"/>
      <c r="AW11" s="787"/>
      <c r="AX11" s="787"/>
      <c r="AY11" s="787"/>
    </row>
    <row r="12" spans="1:51" ht="15" customHeight="1">
      <c r="A12" s="2328"/>
      <c r="B12" s="781"/>
      <c r="F12" s="789"/>
      <c r="G12" s="795"/>
      <c r="H12" s="798"/>
      <c r="I12" s="789"/>
      <c r="J12" s="789" t="s">
        <v>2125</v>
      </c>
      <c r="K12" s="795"/>
      <c r="L12" s="798"/>
      <c r="M12" s="789" t="s">
        <v>2126</v>
      </c>
      <c r="N12" s="795"/>
      <c r="O12" s="798"/>
      <c r="P12" s="789" t="s">
        <v>187</v>
      </c>
      <c r="Q12" s="795"/>
      <c r="R12" s="798"/>
      <c r="S12" s="789" t="s">
        <v>2122</v>
      </c>
      <c r="T12" s="795"/>
      <c r="U12" s="798"/>
      <c r="V12" s="789" t="s">
        <v>2127</v>
      </c>
      <c r="W12" s="789"/>
      <c r="X12" s="789"/>
      <c r="Y12" s="798"/>
      <c r="Z12" s="789"/>
      <c r="AA12" s="789"/>
      <c r="AB12" s="789"/>
      <c r="AC12" s="789"/>
    </row>
    <row r="13" spans="1:51" ht="15" customHeight="1" thickBot="1">
      <c r="A13" s="2328"/>
      <c r="B13" s="781"/>
      <c r="C13" s="792" t="s">
        <v>2128</v>
      </c>
      <c r="D13" s="799"/>
      <c r="F13" s="802"/>
      <c r="G13" s="800"/>
      <c r="H13" s="801"/>
      <c r="I13" s="802"/>
      <c r="J13" s="802"/>
      <c r="K13" s="800">
        <v>601</v>
      </c>
      <c r="L13" s="801"/>
      <c r="M13" s="802"/>
      <c r="N13" s="800">
        <v>602</v>
      </c>
      <c r="O13" s="801"/>
      <c r="P13" s="802"/>
      <c r="Q13" s="800">
        <v>603</v>
      </c>
      <c r="R13" s="801"/>
      <c r="S13" s="802"/>
      <c r="T13" s="800">
        <v>604</v>
      </c>
      <c r="U13" s="801"/>
      <c r="V13" s="802"/>
      <c r="W13" s="802">
        <v>605</v>
      </c>
      <c r="X13" s="802"/>
      <c r="Y13" s="801"/>
      <c r="Z13" s="802"/>
      <c r="AA13" s="789"/>
      <c r="AB13" s="789"/>
      <c r="AC13" s="789"/>
      <c r="AG13" s="803" t="s">
        <v>2129</v>
      </c>
    </row>
    <row r="14" spans="1:51" ht="15" customHeight="1">
      <c r="A14" s="2328"/>
      <c r="B14" s="781"/>
      <c r="E14" s="794"/>
      <c r="F14" s="783">
        <v>31</v>
      </c>
      <c r="G14" s="796"/>
      <c r="H14" s="797"/>
      <c r="I14" s="783">
        <v>32</v>
      </c>
      <c r="J14" s="796"/>
      <c r="K14" s="797"/>
      <c r="L14" s="783">
        <v>33</v>
      </c>
      <c r="M14" s="796"/>
      <c r="N14" s="797"/>
      <c r="O14" s="783">
        <v>34</v>
      </c>
      <c r="P14" s="796"/>
      <c r="Q14" s="797"/>
      <c r="R14" s="783">
        <v>35</v>
      </c>
      <c r="S14" s="796"/>
      <c r="T14" s="797"/>
      <c r="U14" s="783">
        <v>36</v>
      </c>
      <c r="V14" s="796"/>
      <c r="W14" s="797"/>
      <c r="X14" s="783">
        <v>37</v>
      </c>
      <c r="Y14" s="796"/>
      <c r="Z14" s="797"/>
      <c r="AA14" s="798"/>
      <c r="AB14" s="789"/>
      <c r="AC14" s="789"/>
      <c r="AD14" s="787"/>
      <c r="AF14" s="787"/>
      <c r="AG14" s="787"/>
      <c r="AH14" s="787"/>
      <c r="AI14" s="787"/>
      <c r="AJ14" s="787"/>
      <c r="AK14" s="787"/>
      <c r="AL14" s="787"/>
      <c r="AM14" s="787"/>
      <c r="AN14" s="787"/>
      <c r="AO14" s="787"/>
      <c r="AP14" s="787"/>
      <c r="AQ14" s="787"/>
      <c r="AR14" s="787"/>
      <c r="AS14" s="787"/>
      <c r="AT14" s="787"/>
      <c r="AU14" s="787"/>
      <c r="AV14" s="787"/>
      <c r="AW14" s="787"/>
      <c r="AX14" s="787"/>
      <c r="AY14" s="787"/>
    </row>
    <row r="15" spans="1:51" ht="15" customHeight="1">
      <c r="A15" s="2328"/>
      <c r="B15" s="781"/>
      <c r="C15" s="794"/>
      <c r="F15" s="798"/>
      <c r="G15" s="789" t="s">
        <v>195</v>
      </c>
      <c r="H15" s="795"/>
      <c r="I15" s="798"/>
      <c r="J15" s="789" t="s">
        <v>2130</v>
      </c>
      <c r="K15" s="795"/>
      <c r="L15" s="798"/>
      <c r="M15" s="789" t="s">
        <v>2126</v>
      </c>
      <c r="N15" s="795"/>
      <c r="O15" s="798"/>
      <c r="P15" s="789" t="s">
        <v>187</v>
      </c>
      <c r="Q15" s="795"/>
      <c r="R15" s="798"/>
      <c r="S15" s="789" t="s">
        <v>2122</v>
      </c>
      <c r="T15" s="795"/>
      <c r="U15" s="798"/>
      <c r="V15" s="789" t="s">
        <v>2131</v>
      </c>
      <c r="W15" s="795"/>
      <c r="X15" s="798"/>
      <c r="Y15" s="789" t="s">
        <v>2132</v>
      </c>
      <c r="Z15" s="795"/>
      <c r="AA15" s="798"/>
      <c r="AB15" s="789"/>
      <c r="AC15" s="789"/>
    </row>
    <row r="16" spans="1:51" ht="15" customHeight="1" thickBot="1">
      <c r="A16" s="2328"/>
      <c r="B16" s="781"/>
      <c r="C16" s="792" t="s">
        <v>2133</v>
      </c>
      <c r="D16" s="799"/>
      <c r="F16" s="801"/>
      <c r="G16" s="802"/>
      <c r="H16" s="800">
        <v>501</v>
      </c>
      <c r="I16" s="801"/>
      <c r="J16" s="802"/>
      <c r="K16" s="800">
        <v>502</v>
      </c>
      <c r="L16" s="801"/>
      <c r="M16" s="802"/>
      <c r="N16" s="800">
        <v>503</v>
      </c>
      <c r="O16" s="801"/>
      <c r="P16" s="802"/>
      <c r="Q16" s="800">
        <v>504</v>
      </c>
      <c r="R16" s="801"/>
      <c r="S16" s="802"/>
      <c r="T16" s="800">
        <v>505</v>
      </c>
      <c r="U16" s="801"/>
      <c r="V16" s="802"/>
      <c r="W16" s="800">
        <v>506</v>
      </c>
      <c r="X16" s="801"/>
      <c r="Y16" s="802"/>
      <c r="Z16" s="800">
        <v>507</v>
      </c>
      <c r="AA16" s="801"/>
      <c r="AB16" s="802"/>
      <c r="AC16" s="802"/>
    </row>
    <row r="17" spans="1:53" ht="15" customHeight="1">
      <c r="A17" s="2328"/>
      <c r="B17" s="781"/>
      <c r="F17" s="783">
        <v>23</v>
      </c>
      <c r="G17" s="796"/>
      <c r="H17" s="797"/>
      <c r="I17" s="783">
        <v>24</v>
      </c>
      <c r="J17" s="796"/>
      <c r="K17" s="797"/>
      <c r="L17" s="783">
        <v>25</v>
      </c>
      <c r="M17" s="796"/>
      <c r="N17" s="797"/>
      <c r="O17" s="783">
        <v>26</v>
      </c>
      <c r="P17" s="796"/>
      <c r="Q17" s="797"/>
      <c r="R17" s="783">
        <v>27</v>
      </c>
      <c r="S17" s="796"/>
      <c r="T17" s="797"/>
      <c r="U17" s="783">
        <v>28</v>
      </c>
      <c r="V17" s="796"/>
      <c r="W17" s="797"/>
      <c r="X17" s="783">
        <v>29</v>
      </c>
      <c r="Y17" s="796"/>
      <c r="Z17" s="797"/>
      <c r="AA17" s="783">
        <v>30</v>
      </c>
      <c r="AB17" s="796"/>
      <c r="AC17" s="797"/>
      <c r="AF17" s="787"/>
      <c r="AG17" s="787"/>
      <c r="AH17" s="787"/>
      <c r="AI17" s="787"/>
      <c r="AJ17" s="787"/>
      <c r="AK17" s="787"/>
      <c r="AL17" s="787"/>
      <c r="AM17" s="787"/>
      <c r="AN17" s="787"/>
      <c r="AO17" s="787"/>
      <c r="AP17" s="787"/>
      <c r="AQ17" s="787"/>
      <c r="AR17" s="787"/>
      <c r="AS17" s="787"/>
      <c r="AT17" s="787"/>
      <c r="AU17" s="787"/>
      <c r="AV17" s="787"/>
      <c r="AW17" s="787"/>
      <c r="AX17" s="787"/>
      <c r="AY17" s="787"/>
    </row>
    <row r="18" spans="1:53" ht="15" customHeight="1">
      <c r="A18" s="2328"/>
      <c r="B18" s="781"/>
      <c r="F18" s="798"/>
      <c r="G18" s="789" t="s">
        <v>195</v>
      </c>
      <c r="H18" s="795"/>
      <c r="I18" s="798"/>
      <c r="J18" s="789" t="s">
        <v>2130</v>
      </c>
      <c r="K18" s="795"/>
      <c r="L18" s="798"/>
      <c r="M18" s="789" t="s">
        <v>2126</v>
      </c>
      <c r="N18" s="795"/>
      <c r="O18" s="798"/>
      <c r="P18" s="789" t="s">
        <v>187</v>
      </c>
      <c r="Q18" s="795"/>
      <c r="R18" s="798"/>
      <c r="S18" s="789" t="s">
        <v>2122</v>
      </c>
      <c r="T18" s="795"/>
      <c r="U18" s="798"/>
      <c r="V18" s="789" t="s">
        <v>2131</v>
      </c>
      <c r="W18" s="795"/>
      <c r="X18" s="798"/>
      <c r="Y18" s="789" t="s">
        <v>2132</v>
      </c>
      <c r="Z18" s="795"/>
      <c r="AA18" s="798"/>
      <c r="AB18" s="789" t="s">
        <v>2134</v>
      </c>
      <c r="AC18" s="795"/>
    </row>
    <row r="19" spans="1:53" ht="15" customHeight="1" thickBot="1">
      <c r="A19" s="2328"/>
      <c r="B19" s="781"/>
      <c r="C19" s="792" t="s">
        <v>2135</v>
      </c>
      <c r="D19" s="799"/>
      <c r="F19" s="801"/>
      <c r="G19" s="802"/>
      <c r="H19" s="800">
        <v>401</v>
      </c>
      <c r="I19" s="801"/>
      <c r="J19" s="802"/>
      <c r="K19" s="800">
        <v>402</v>
      </c>
      <c r="L19" s="801"/>
      <c r="M19" s="802"/>
      <c r="N19" s="800">
        <v>403</v>
      </c>
      <c r="O19" s="801"/>
      <c r="P19" s="802"/>
      <c r="Q19" s="800">
        <v>404</v>
      </c>
      <c r="R19" s="801"/>
      <c r="S19" s="802"/>
      <c r="T19" s="800">
        <v>405</v>
      </c>
      <c r="U19" s="801"/>
      <c r="V19" s="802"/>
      <c r="W19" s="800">
        <v>406</v>
      </c>
      <c r="X19" s="801"/>
      <c r="Y19" s="802"/>
      <c r="Z19" s="800">
        <v>407</v>
      </c>
      <c r="AA19" s="801"/>
      <c r="AB19" s="802"/>
      <c r="AC19" s="800">
        <v>408</v>
      </c>
    </row>
    <row r="20" spans="1:53" ht="15" customHeight="1">
      <c r="A20" s="2328"/>
      <c r="B20" s="781"/>
      <c r="F20" s="783">
        <v>15</v>
      </c>
      <c r="G20" s="796"/>
      <c r="H20" s="797"/>
      <c r="I20" s="783">
        <v>16</v>
      </c>
      <c r="J20" s="796"/>
      <c r="K20" s="797"/>
      <c r="L20" s="783">
        <v>17</v>
      </c>
      <c r="M20" s="796"/>
      <c r="N20" s="797"/>
      <c r="O20" s="783">
        <v>18</v>
      </c>
      <c r="P20" s="796"/>
      <c r="Q20" s="797"/>
      <c r="R20" s="783">
        <v>19</v>
      </c>
      <c r="S20" s="796"/>
      <c r="T20" s="797"/>
      <c r="U20" s="783">
        <v>20</v>
      </c>
      <c r="V20" s="796"/>
      <c r="W20" s="797"/>
      <c r="X20" s="783">
        <v>21</v>
      </c>
      <c r="Y20" s="796"/>
      <c r="Z20" s="797"/>
      <c r="AA20" s="783">
        <v>22</v>
      </c>
      <c r="AB20" s="796"/>
      <c r="AC20" s="797"/>
      <c r="AF20" s="787"/>
      <c r="AG20" s="787"/>
      <c r="AH20" s="787"/>
      <c r="AI20" s="787"/>
      <c r="AJ20" s="787"/>
      <c r="AK20" s="787"/>
      <c r="AL20" s="787"/>
      <c r="AM20" s="787"/>
      <c r="AN20" s="787"/>
      <c r="AO20" s="787"/>
      <c r="AP20" s="787"/>
      <c r="AQ20" s="787"/>
      <c r="AR20" s="787"/>
      <c r="AS20" s="787"/>
      <c r="AT20" s="787"/>
      <c r="AU20" s="787"/>
      <c r="AV20" s="787"/>
      <c r="AW20" s="787"/>
      <c r="AX20" s="787"/>
      <c r="AY20" s="787"/>
    </row>
    <row r="21" spans="1:53" ht="15" customHeight="1">
      <c r="A21" s="2328"/>
      <c r="B21" s="781"/>
      <c r="F21" s="798"/>
      <c r="G21" s="789" t="s">
        <v>195</v>
      </c>
      <c r="H21" s="795"/>
      <c r="I21" s="798"/>
      <c r="J21" s="789" t="s">
        <v>2130</v>
      </c>
      <c r="K21" s="795"/>
      <c r="L21" s="798"/>
      <c r="M21" s="789" t="s">
        <v>2126</v>
      </c>
      <c r="N21" s="795"/>
      <c r="O21" s="798"/>
      <c r="P21" s="789" t="s">
        <v>187</v>
      </c>
      <c r="Q21" s="795"/>
      <c r="R21" s="798"/>
      <c r="S21" s="789" t="s">
        <v>2122</v>
      </c>
      <c r="T21" s="795"/>
      <c r="U21" s="798"/>
      <c r="V21" s="789" t="s">
        <v>2131</v>
      </c>
      <c r="W21" s="795"/>
      <c r="X21" s="798"/>
      <c r="Y21" s="789" t="s">
        <v>2132</v>
      </c>
      <c r="Z21" s="795"/>
      <c r="AA21" s="798"/>
      <c r="AB21" s="789" t="s">
        <v>2134</v>
      </c>
      <c r="AC21" s="795"/>
    </row>
    <row r="22" spans="1:53" ht="15" customHeight="1" thickBot="1">
      <c r="A22" s="2328"/>
      <c r="B22" s="781"/>
      <c r="C22" s="792" t="s">
        <v>2136</v>
      </c>
      <c r="D22" s="799"/>
      <c r="F22" s="801"/>
      <c r="G22" s="802"/>
      <c r="H22" s="800">
        <v>301</v>
      </c>
      <c r="I22" s="801"/>
      <c r="J22" s="802"/>
      <c r="K22" s="800">
        <v>302</v>
      </c>
      <c r="L22" s="801"/>
      <c r="M22" s="802"/>
      <c r="N22" s="800">
        <v>303</v>
      </c>
      <c r="O22" s="801"/>
      <c r="P22" s="802"/>
      <c r="Q22" s="800">
        <v>304</v>
      </c>
      <c r="R22" s="801"/>
      <c r="S22" s="802"/>
      <c r="T22" s="800">
        <v>305</v>
      </c>
      <c r="U22" s="801"/>
      <c r="V22" s="802"/>
      <c r="W22" s="800">
        <v>306</v>
      </c>
      <c r="X22" s="801"/>
      <c r="Y22" s="802"/>
      <c r="Z22" s="800">
        <v>307</v>
      </c>
      <c r="AA22" s="801"/>
      <c r="AB22" s="802"/>
      <c r="AC22" s="800">
        <v>308</v>
      </c>
      <c r="AF22" s="2327"/>
      <c r="AG22" s="2327"/>
      <c r="AH22" s="2327"/>
      <c r="AI22" s="2327"/>
      <c r="AJ22" s="2327"/>
      <c r="AK22" s="2327"/>
      <c r="AL22" s="2327"/>
      <c r="AM22" s="2327"/>
      <c r="AN22" s="2327"/>
      <c r="AO22" s="2327"/>
      <c r="AP22" s="2327"/>
      <c r="AQ22" s="2327"/>
      <c r="AR22" s="2327"/>
      <c r="AS22" s="2327"/>
      <c r="AT22" s="2327"/>
      <c r="AU22" s="2327"/>
      <c r="AV22" s="2327"/>
      <c r="AW22" s="2327"/>
      <c r="AX22" s="2327"/>
      <c r="AY22" s="2327"/>
    </row>
    <row r="23" spans="1:53" ht="15" customHeight="1">
      <c r="A23" s="2328"/>
      <c r="B23" s="781"/>
      <c r="F23" s="783">
        <v>7</v>
      </c>
      <c r="G23" s="796"/>
      <c r="H23" s="797"/>
      <c r="I23" s="783">
        <v>8</v>
      </c>
      <c r="J23" s="796"/>
      <c r="K23" s="797"/>
      <c r="L23" s="783">
        <v>9</v>
      </c>
      <c r="M23" s="796"/>
      <c r="N23" s="797"/>
      <c r="O23" s="783">
        <v>10</v>
      </c>
      <c r="P23" s="796"/>
      <c r="Q23" s="797"/>
      <c r="R23" s="783">
        <v>11</v>
      </c>
      <c r="S23" s="796"/>
      <c r="T23" s="797"/>
      <c r="U23" s="783">
        <v>12</v>
      </c>
      <c r="V23" s="796"/>
      <c r="W23" s="797"/>
      <c r="X23" s="783">
        <v>13</v>
      </c>
      <c r="Y23" s="796"/>
      <c r="Z23" s="797"/>
      <c r="AA23" s="783">
        <v>14</v>
      </c>
      <c r="AB23" s="796"/>
      <c r="AC23" s="797"/>
      <c r="AF23" s="805"/>
      <c r="AG23" s="805"/>
      <c r="AH23" s="805"/>
      <c r="AI23" s="805"/>
      <c r="AJ23" s="805"/>
      <c r="AK23" s="805"/>
      <c r="AL23" s="805"/>
      <c r="AM23" s="805"/>
      <c r="AN23" s="805"/>
      <c r="AO23" s="805"/>
      <c r="AP23" s="805"/>
      <c r="AQ23" s="805"/>
      <c r="AR23" s="805"/>
      <c r="AS23" s="787"/>
      <c r="AT23" s="787"/>
      <c r="AU23" s="787"/>
      <c r="AV23" s="787"/>
      <c r="AW23" s="787"/>
      <c r="AX23" s="787"/>
      <c r="AY23" s="787"/>
      <c r="AZ23" s="805"/>
      <c r="BA23" s="805"/>
    </row>
    <row r="24" spans="1:53" ht="15" customHeight="1">
      <c r="A24" s="2328"/>
      <c r="B24" s="781"/>
      <c r="F24" s="798"/>
      <c r="G24" s="789" t="s">
        <v>195</v>
      </c>
      <c r="H24" s="795"/>
      <c r="I24" s="798"/>
      <c r="J24" s="789" t="s">
        <v>2130</v>
      </c>
      <c r="K24" s="795"/>
      <c r="L24" s="798"/>
      <c r="M24" s="789" t="s">
        <v>2126</v>
      </c>
      <c r="N24" s="795"/>
      <c r="O24" s="798"/>
      <c r="P24" s="789" t="s">
        <v>187</v>
      </c>
      <c r="Q24" s="795"/>
      <c r="R24" s="798"/>
      <c r="S24" s="789" t="s">
        <v>2122</v>
      </c>
      <c r="T24" s="795"/>
      <c r="U24" s="798"/>
      <c r="V24" s="789" t="s">
        <v>2131</v>
      </c>
      <c r="W24" s="795"/>
      <c r="X24" s="798"/>
      <c r="Y24" s="789" t="s">
        <v>2132</v>
      </c>
      <c r="Z24" s="795"/>
      <c r="AA24" s="798"/>
      <c r="AB24" s="789" t="s">
        <v>2134</v>
      </c>
      <c r="AC24" s="795"/>
      <c r="AD24" s="805"/>
      <c r="AF24" s="805"/>
      <c r="AG24" s="805"/>
      <c r="AH24" s="805"/>
      <c r="AI24" s="805"/>
      <c r="AJ24" s="805"/>
      <c r="AK24" s="805"/>
      <c r="AL24" s="805"/>
      <c r="AM24" s="805"/>
      <c r="AN24" s="805"/>
      <c r="AO24" s="805"/>
      <c r="AP24" s="805"/>
      <c r="AQ24" s="805"/>
      <c r="AR24" s="805"/>
      <c r="AS24" s="2330"/>
      <c r="AT24" s="2330"/>
      <c r="AU24" s="2330"/>
      <c r="AV24" s="2330"/>
      <c r="AW24" s="2330"/>
      <c r="AX24" s="2330"/>
      <c r="AY24" s="2330"/>
      <c r="AZ24" s="805"/>
      <c r="BA24" s="805"/>
    </row>
    <row r="25" spans="1:53" ht="15" customHeight="1" thickBot="1">
      <c r="A25" s="2328"/>
      <c r="B25" s="781"/>
      <c r="C25" s="792" t="s">
        <v>2137</v>
      </c>
      <c r="D25" s="799"/>
      <c r="E25" s="787"/>
      <c r="F25" s="801"/>
      <c r="G25" s="802"/>
      <c r="H25" s="800">
        <v>201</v>
      </c>
      <c r="I25" s="801"/>
      <c r="J25" s="802"/>
      <c r="K25" s="800">
        <v>202</v>
      </c>
      <c r="L25" s="801"/>
      <c r="M25" s="802"/>
      <c r="N25" s="800">
        <v>203</v>
      </c>
      <c r="O25" s="801"/>
      <c r="P25" s="802"/>
      <c r="Q25" s="800">
        <v>204</v>
      </c>
      <c r="R25" s="801"/>
      <c r="S25" s="802"/>
      <c r="T25" s="800">
        <v>205</v>
      </c>
      <c r="U25" s="801"/>
      <c r="V25" s="802"/>
      <c r="W25" s="800">
        <v>206</v>
      </c>
      <c r="X25" s="801"/>
      <c r="Y25" s="802"/>
      <c r="Z25" s="800">
        <v>207</v>
      </c>
      <c r="AA25" s="801"/>
      <c r="AB25" s="802"/>
      <c r="AC25" s="800">
        <v>208</v>
      </c>
      <c r="AE25" s="787"/>
      <c r="AF25" s="787"/>
      <c r="AG25" s="787"/>
      <c r="AH25" s="787"/>
      <c r="AL25" s="787"/>
      <c r="AM25" s="787"/>
      <c r="AN25" s="787"/>
    </row>
    <row r="26" spans="1:53" ht="15" customHeight="1">
      <c r="A26" s="2328"/>
      <c r="B26" s="781"/>
      <c r="F26" s="783"/>
      <c r="G26" s="796"/>
      <c r="H26" s="797"/>
      <c r="I26" s="783">
        <v>1</v>
      </c>
      <c r="J26" s="796"/>
      <c r="K26" s="797"/>
      <c r="L26" s="783">
        <v>2</v>
      </c>
      <c r="M26" s="796"/>
      <c r="N26" s="797"/>
      <c r="O26" s="783">
        <v>3</v>
      </c>
      <c r="P26" s="796"/>
      <c r="Q26" s="797"/>
      <c r="R26" s="783">
        <v>4</v>
      </c>
      <c r="S26" s="796"/>
      <c r="T26" s="797"/>
      <c r="U26" s="783">
        <v>5</v>
      </c>
      <c r="V26" s="796"/>
      <c r="W26" s="797"/>
      <c r="X26" s="783">
        <v>6</v>
      </c>
      <c r="Y26" s="796"/>
      <c r="Z26" s="797"/>
      <c r="AA26" s="783"/>
      <c r="AB26" s="796"/>
      <c r="AC26" s="797"/>
    </row>
    <row r="27" spans="1:53" ht="15" customHeight="1">
      <c r="A27" s="2328"/>
      <c r="B27" s="781"/>
      <c r="C27" s="794"/>
      <c r="E27" s="804"/>
      <c r="F27" s="798"/>
      <c r="G27" s="789" t="s">
        <v>2138</v>
      </c>
      <c r="H27" s="795"/>
      <c r="I27" s="798"/>
      <c r="J27" s="789" t="s">
        <v>2139</v>
      </c>
      <c r="K27" s="795"/>
      <c r="L27" s="798"/>
      <c r="M27" s="789" t="s">
        <v>2140</v>
      </c>
      <c r="N27" s="795"/>
      <c r="O27" s="798"/>
      <c r="P27" s="789" t="s">
        <v>2141</v>
      </c>
      <c r="Q27" s="795"/>
      <c r="R27" s="798"/>
      <c r="S27" s="789" t="s">
        <v>2142</v>
      </c>
      <c r="T27" s="795"/>
      <c r="U27" s="798"/>
      <c r="V27" s="789" t="s">
        <v>2143</v>
      </c>
      <c r="W27" s="795"/>
      <c r="X27" s="798"/>
      <c r="Y27" s="789" t="s">
        <v>2144</v>
      </c>
      <c r="Z27" s="795"/>
      <c r="AA27" s="798"/>
      <c r="AB27" s="789" t="s">
        <v>2145</v>
      </c>
      <c r="AC27" s="795"/>
      <c r="AE27" s="804"/>
      <c r="AF27" s="804"/>
      <c r="AG27" s="804"/>
      <c r="AH27" s="804"/>
      <c r="AL27" s="804"/>
      <c r="AM27" s="804"/>
      <c r="AN27" s="804"/>
    </row>
    <row r="28" spans="1:53" ht="15" customHeight="1" thickBot="1">
      <c r="A28" s="2328"/>
      <c r="B28" s="781"/>
      <c r="C28" s="792" t="s">
        <v>2146</v>
      </c>
      <c r="D28" s="799"/>
      <c r="E28" s="787"/>
      <c r="F28" s="801"/>
      <c r="G28" s="802"/>
      <c r="H28" s="800"/>
      <c r="I28" s="801"/>
      <c r="J28" s="802"/>
      <c r="K28" s="800">
        <v>101</v>
      </c>
      <c r="L28" s="801"/>
      <c r="M28" s="802"/>
      <c r="N28" s="800">
        <v>102</v>
      </c>
      <c r="O28" s="801"/>
      <c r="P28" s="802"/>
      <c r="Q28" s="800">
        <v>103</v>
      </c>
      <c r="R28" s="801"/>
      <c r="S28" s="802"/>
      <c r="T28" s="800">
        <v>104</v>
      </c>
      <c r="U28" s="801"/>
      <c r="V28" s="802"/>
      <c r="W28" s="800">
        <v>105</v>
      </c>
      <c r="X28" s="801"/>
      <c r="Y28" s="802"/>
      <c r="Z28" s="800">
        <v>106</v>
      </c>
      <c r="AA28" s="801"/>
      <c r="AB28" s="802"/>
      <c r="AC28" s="800"/>
    </row>
    <row r="29" spans="1:53" ht="15" customHeight="1">
      <c r="A29" s="2328"/>
      <c r="B29" s="781"/>
      <c r="E29" s="787"/>
      <c r="F29" s="783"/>
      <c r="G29" s="796"/>
      <c r="H29" s="797"/>
      <c r="I29" s="783"/>
      <c r="J29" s="796"/>
      <c r="K29" s="797"/>
      <c r="L29" s="783"/>
      <c r="M29" s="796"/>
      <c r="N29" s="797"/>
      <c r="O29" s="783"/>
      <c r="P29" s="796"/>
      <c r="Q29" s="797"/>
      <c r="R29" s="783"/>
      <c r="S29" s="796"/>
      <c r="T29" s="797"/>
      <c r="U29" s="783"/>
      <c r="V29" s="796"/>
      <c r="W29" s="797"/>
      <c r="X29" s="783"/>
      <c r="Y29" s="796"/>
      <c r="Z29" s="797"/>
      <c r="AA29" s="783"/>
      <c r="AB29" s="796"/>
      <c r="AC29" s="797"/>
    </row>
    <row r="30" spans="1:53" ht="15" customHeight="1">
      <c r="A30" s="2328"/>
      <c r="B30" s="781"/>
      <c r="E30" s="787"/>
      <c r="F30" s="798"/>
      <c r="G30" s="789" t="s">
        <v>1881</v>
      </c>
      <c r="H30" s="795"/>
      <c r="I30" s="798"/>
      <c r="J30" s="789" t="s">
        <v>1881</v>
      </c>
      <c r="K30" s="795"/>
      <c r="L30" s="798"/>
      <c r="M30" s="789" t="s">
        <v>1881</v>
      </c>
      <c r="N30" s="795"/>
      <c r="O30" s="798"/>
      <c r="P30" s="789" t="s">
        <v>1881</v>
      </c>
      <c r="Q30" s="795"/>
      <c r="R30" s="798"/>
      <c r="S30" s="789" t="s">
        <v>1881</v>
      </c>
      <c r="T30" s="795"/>
      <c r="U30" s="798"/>
      <c r="V30" s="789" t="s">
        <v>1881</v>
      </c>
      <c r="W30" s="795"/>
      <c r="X30" s="798"/>
      <c r="Y30" s="789" t="s">
        <v>1881</v>
      </c>
      <c r="Z30" s="795"/>
      <c r="AA30" s="798"/>
      <c r="AB30" s="789" t="s">
        <v>1881</v>
      </c>
      <c r="AC30" s="795"/>
    </row>
    <row r="31" spans="1:53" ht="15" customHeight="1" thickBot="1">
      <c r="A31" s="2328"/>
      <c r="B31" s="781"/>
      <c r="C31" s="786"/>
      <c r="E31" s="787"/>
      <c r="F31" s="801"/>
      <c r="G31" s="802"/>
      <c r="H31" s="800"/>
      <c r="I31" s="801"/>
      <c r="J31" s="802"/>
      <c r="K31" s="800"/>
      <c r="L31" s="801"/>
      <c r="M31" s="802"/>
      <c r="N31" s="800"/>
      <c r="O31" s="801"/>
      <c r="P31" s="802"/>
      <c r="Q31" s="800"/>
      <c r="R31" s="801"/>
      <c r="S31" s="802"/>
      <c r="T31" s="800"/>
      <c r="U31" s="801"/>
      <c r="V31" s="802"/>
      <c r="W31" s="800"/>
      <c r="X31" s="801"/>
      <c r="Y31" s="802"/>
      <c r="Z31" s="800"/>
      <c r="AA31" s="801"/>
      <c r="AB31" s="802"/>
      <c r="AC31" s="800"/>
    </row>
    <row r="32" spans="1:53" ht="15" customHeight="1">
      <c r="A32" s="2328"/>
      <c r="B32" s="781"/>
      <c r="E32" s="787"/>
      <c r="I32" s="787"/>
      <c r="J32" s="787"/>
      <c r="Q32" s="787"/>
      <c r="R32" s="787"/>
      <c r="S32" s="787"/>
    </row>
    <row r="33" spans="1:45" ht="15" customHeight="1">
      <c r="A33" s="2328"/>
      <c r="B33" s="781"/>
      <c r="E33" s="787"/>
      <c r="I33" s="787"/>
      <c r="J33" s="787"/>
    </row>
    <row r="34" spans="1:45" ht="15" customHeight="1">
      <c r="A34" s="2328"/>
      <c r="B34" s="781"/>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row>
    <row r="35" spans="1:45" ht="15" customHeight="1">
      <c r="A35" s="2328"/>
      <c r="B35" s="781"/>
      <c r="C35" s="806"/>
      <c r="D35" s="806"/>
      <c r="E35" s="806"/>
      <c r="F35" s="806"/>
      <c r="G35" s="806"/>
      <c r="H35" s="806"/>
      <c r="I35" s="807"/>
      <c r="J35" s="808"/>
      <c r="K35" s="808"/>
      <c r="L35" s="807"/>
      <c r="M35" s="808"/>
      <c r="N35" s="808"/>
      <c r="O35" s="806"/>
      <c r="P35" s="806"/>
      <c r="Q35" s="806"/>
      <c r="R35" s="807"/>
      <c r="S35" s="808"/>
      <c r="T35" s="808"/>
      <c r="U35" s="807"/>
      <c r="V35" s="808"/>
      <c r="W35" s="808"/>
      <c r="X35" s="807"/>
      <c r="Y35" s="808"/>
      <c r="Z35" s="808"/>
      <c r="AA35" s="789"/>
      <c r="AB35" s="789"/>
      <c r="AC35" s="786"/>
      <c r="AD35" s="786"/>
      <c r="AF35" s="809"/>
      <c r="AG35" s="2326"/>
      <c r="AH35" s="2326"/>
      <c r="AI35" s="2326"/>
      <c r="AJ35" s="2326"/>
      <c r="AK35" s="2326"/>
      <c r="AL35" s="2326"/>
      <c r="AM35" s="2326"/>
      <c r="AN35" s="2326"/>
      <c r="AO35" s="2326"/>
      <c r="AP35" s="2326"/>
      <c r="AQ35" s="2326"/>
      <c r="AR35" s="2326"/>
      <c r="AS35" s="2326"/>
    </row>
    <row r="36" spans="1:45" ht="15" customHeight="1">
      <c r="A36" s="2328"/>
      <c r="B36" s="781"/>
      <c r="C36" s="806"/>
      <c r="D36" s="806"/>
      <c r="E36" s="806"/>
      <c r="F36" s="806"/>
      <c r="G36" s="806"/>
      <c r="H36" s="806"/>
      <c r="I36" s="808"/>
      <c r="J36" s="808"/>
      <c r="K36" s="808"/>
      <c r="L36" s="808"/>
      <c r="M36" s="808"/>
      <c r="N36" s="808"/>
      <c r="O36" s="806"/>
      <c r="P36" s="806"/>
      <c r="Q36" s="806"/>
      <c r="R36" s="808"/>
      <c r="S36" s="808"/>
      <c r="T36" s="808"/>
      <c r="U36" s="808"/>
      <c r="V36" s="808"/>
      <c r="W36" s="808"/>
      <c r="X36" s="808"/>
      <c r="Y36" s="808"/>
      <c r="Z36" s="808"/>
      <c r="AA36" s="789"/>
      <c r="AB36" s="789"/>
      <c r="AC36" s="786"/>
      <c r="AD36" s="786"/>
      <c r="AF36" s="809"/>
      <c r="AG36" s="2326"/>
      <c r="AH36" s="2326"/>
      <c r="AI36" s="2326"/>
      <c r="AJ36" s="2326"/>
      <c r="AK36" s="2326"/>
      <c r="AL36" s="2326"/>
      <c r="AM36" s="2326"/>
      <c r="AN36" s="2326"/>
      <c r="AO36" s="2326"/>
      <c r="AP36" s="805"/>
      <c r="AQ36" s="805"/>
      <c r="AR36" s="805"/>
      <c r="AS36" s="805"/>
    </row>
    <row r="37" spans="1:45" ht="15" customHeight="1">
      <c r="A37" s="2328"/>
      <c r="B37" s="781"/>
      <c r="D37" s="787"/>
      <c r="G37" s="787"/>
      <c r="I37" s="810"/>
      <c r="J37" s="810"/>
      <c r="K37" s="810"/>
      <c r="L37" s="810"/>
      <c r="M37" s="810"/>
      <c r="N37" s="810"/>
      <c r="O37" s="810"/>
      <c r="P37" s="810"/>
      <c r="Q37" s="810"/>
      <c r="R37" s="810"/>
      <c r="S37" s="810"/>
      <c r="T37" s="810"/>
      <c r="U37" s="810"/>
      <c r="V37" s="810"/>
      <c r="W37" s="810"/>
      <c r="X37" s="810"/>
      <c r="Y37" s="789"/>
      <c r="Z37" s="789"/>
      <c r="AA37" s="789"/>
      <c r="AB37" s="789"/>
      <c r="AC37" s="786"/>
      <c r="AF37" s="809"/>
      <c r="AG37" s="2326"/>
      <c r="AH37" s="2326"/>
      <c r="AI37" s="2326"/>
      <c r="AJ37" s="2326"/>
      <c r="AK37" s="2326"/>
      <c r="AL37" s="2326"/>
      <c r="AM37" s="2326"/>
      <c r="AN37" s="2326"/>
      <c r="AO37" s="2326"/>
      <c r="AP37" s="805"/>
      <c r="AQ37" s="805"/>
      <c r="AR37" s="805"/>
      <c r="AS37" s="805"/>
    </row>
    <row r="38" spans="1:45" ht="15" customHeight="1">
      <c r="A38" s="2328"/>
      <c r="B38" s="781"/>
      <c r="D38" s="787"/>
      <c r="G38" s="787"/>
      <c r="I38" s="810"/>
      <c r="J38" s="810"/>
      <c r="K38" s="810"/>
      <c r="L38" s="810"/>
      <c r="M38" s="810"/>
      <c r="N38" s="810"/>
      <c r="O38" s="810"/>
      <c r="P38" s="810"/>
      <c r="Q38" s="810"/>
      <c r="R38" s="810"/>
      <c r="S38" s="810"/>
      <c r="T38" s="810"/>
      <c r="U38" s="810"/>
      <c r="V38" s="810"/>
      <c r="W38" s="810"/>
      <c r="X38" s="810"/>
      <c r="Y38" s="789"/>
      <c r="Z38" s="789"/>
      <c r="AA38" s="789"/>
      <c r="AB38" s="789"/>
      <c r="AC38" s="786"/>
      <c r="AF38" s="809"/>
      <c r="AG38" s="805"/>
      <c r="AH38" s="805"/>
      <c r="AI38" s="805"/>
      <c r="AJ38" s="805"/>
      <c r="AK38" s="805"/>
      <c r="AL38" s="805"/>
      <c r="AM38" s="805"/>
      <c r="AN38" s="805"/>
      <c r="AO38" s="805"/>
      <c r="AP38" s="805"/>
      <c r="AQ38" s="805"/>
      <c r="AR38" s="805"/>
      <c r="AS38" s="805"/>
    </row>
    <row r="39" spans="1:45" ht="15" customHeight="1">
      <c r="A39" s="2328"/>
      <c r="B39" s="811"/>
      <c r="D39" s="787"/>
      <c r="G39" s="787"/>
      <c r="I39" s="810"/>
      <c r="J39" s="810"/>
      <c r="K39" s="810"/>
      <c r="L39" s="810"/>
      <c r="M39" s="810"/>
      <c r="N39" s="810"/>
      <c r="O39" s="810"/>
      <c r="P39" s="810"/>
      <c r="Q39" s="810"/>
      <c r="R39" s="810"/>
      <c r="S39" s="810"/>
      <c r="T39" s="810"/>
      <c r="U39" s="810"/>
      <c r="V39" s="810"/>
      <c r="W39" s="810"/>
      <c r="X39" s="810"/>
      <c r="Y39" s="789"/>
      <c r="Z39" s="789"/>
      <c r="AA39" s="789"/>
      <c r="AB39" s="789"/>
      <c r="AC39" s="786"/>
      <c r="AF39" s="809"/>
      <c r="AG39" s="805"/>
      <c r="AH39" s="805"/>
      <c r="AI39" s="805"/>
      <c r="AJ39" s="805"/>
      <c r="AK39" s="805"/>
      <c r="AL39" s="805"/>
      <c r="AM39" s="805"/>
      <c r="AN39" s="805"/>
      <c r="AO39" s="805"/>
      <c r="AP39" s="805"/>
      <c r="AQ39" s="805"/>
      <c r="AR39" s="805"/>
      <c r="AS39" s="805"/>
    </row>
    <row r="40" spans="1:45" ht="15" customHeight="1">
      <c r="A40" s="2331"/>
      <c r="B40" s="811"/>
      <c r="D40" s="787"/>
      <c r="G40" s="787"/>
      <c r="I40" s="810"/>
      <c r="J40" s="810"/>
      <c r="K40" s="810"/>
      <c r="L40" s="810"/>
      <c r="M40" s="810"/>
      <c r="N40" s="810"/>
      <c r="O40" s="810"/>
      <c r="P40" s="810"/>
      <c r="Q40" s="810"/>
      <c r="R40" s="810"/>
      <c r="S40" s="810"/>
      <c r="T40" s="810"/>
      <c r="U40" s="810"/>
      <c r="V40" s="810"/>
      <c r="W40" s="810"/>
      <c r="X40" s="810"/>
      <c r="Y40" s="789"/>
      <c r="Z40" s="789"/>
      <c r="AA40" s="789"/>
      <c r="AB40" s="789"/>
      <c r="AC40" s="786"/>
      <c r="AF40" s="809"/>
      <c r="AG40" s="805"/>
      <c r="AH40" s="805"/>
      <c r="AI40" s="805"/>
      <c r="AJ40" s="805"/>
      <c r="AK40" s="805"/>
      <c r="AL40" s="805"/>
      <c r="AM40" s="805"/>
      <c r="AN40" s="805"/>
      <c r="AO40" s="805"/>
      <c r="AP40" s="805"/>
      <c r="AQ40" s="805"/>
      <c r="AR40" s="805"/>
      <c r="AS40" s="805"/>
    </row>
    <row r="41" spans="1:45" ht="15" customHeight="1">
      <c r="A41" s="2331"/>
      <c r="B41" s="811"/>
      <c r="G41" s="787"/>
      <c r="I41" s="810"/>
      <c r="J41" s="810"/>
      <c r="K41" s="810"/>
      <c r="L41" s="810"/>
      <c r="M41" s="810"/>
      <c r="N41" s="810"/>
      <c r="O41" s="810"/>
      <c r="P41" s="810"/>
      <c r="Q41" s="810"/>
      <c r="R41" s="810"/>
      <c r="S41" s="810"/>
      <c r="T41" s="810"/>
      <c r="U41" s="810"/>
      <c r="V41" s="810"/>
      <c r="W41" s="810"/>
      <c r="X41" s="810"/>
      <c r="Y41" s="789"/>
      <c r="Z41" s="789"/>
      <c r="AA41" s="789"/>
      <c r="AB41" s="789"/>
      <c r="AF41" s="809"/>
      <c r="AG41" s="2326"/>
      <c r="AH41" s="2326"/>
      <c r="AI41" s="2326"/>
      <c r="AJ41" s="2326"/>
      <c r="AK41" s="2326"/>
      <c r="AL41" s="2326"/>
      <c r="AM41" s="2326"/>
      <c r="AN41" s="2326"/>
      <c r="AO41" s="2326"/>
      <c r="AP41" s="805"/>
      <c r="AQ41" s="805"/>
      <c r="AR41" s="805"/>
      <c r="AS41" s="805"/>
    </row>
    <row r="42" spans="1:45" ht="15" customHeight="1">
      <c r="A42" s="2331"/>
      <c r="B42" s="811"/>
      <c r="G42" s="787"/>
      <c r="I42" s="812"/>
      <c r="J42" s="812"/>
      <c r="K42" s="812"/>
      <c r="L42" s="812"/>
      <c r="M42" s="812"/>
      <c r="N42" s="812"/>
      <c r="O42" s="812"/>
      <c r="P42" s="812"/>
      <c r="Q42" s="812"/>
      <c r="R42" s="812"/>
      <c r="S42" s="812"/>
      <c r="T42" s="812"/>
      <c r="U42" s="812"/>
      <c r="V42" s="812"/>
      <c r="W42" s="812"/>
      <c r="X42" s="812"/>
      <c r="Y42" s="812"/>
      <c r="Z42" s="812"/>
      <c r="AA42" s="789"/>
      <c r="AB42" s="789"/>
      <c r="AF42" s="809"/>
      <c r="AG42" s="2326"/>
      <c r="AH42" s="2326"/>
      <c r="AI42" s="2326"/>
      <c r="AJ42" s="2326"/>
      <c r="AK42" s="2326"/>
      <c r="AL42" s="2326"/>
      <c r="AM42" s="2326"/>
      <c r="AN42" s="2326"/>
      <c r="AO42" s="2326"/>
      <c r="AP42" s="805"/>
      <c r="AQ42" s="805"/>
      <c r="AR42" s="805"/>
      <c r="AS42" s="805"/>
    </row>
    <row r="43" spans="1:45" ht="15" customHeight="1">
      <c r="A43" s="2331"/>
      <c r="B43" s="811"/>
      <c r="E43" s="787"/>
      <c r="J43" s="809"/>
      <c r="X43" s="787"/>
      <c r="Y43" s="787"/>
      <c r="AG43" s="809"/>
    </row>
    <row r="44" spans="1:45" ht="15" customHeight="1">
      <c r="A44" s="813"/>
    </row>
    <row r="45" spans="1:45" ht="13.5" customHeight="1">
      <c r="F45" s="809"/>
      <c r="G45" s="809"/>
      <c r="H45" s="809"/>
      <c r="I45" s="2326"/>
      <c r="J45" s="2326"/>
      <c r="K45" s="2326"/>
      <c r="L45" s="2326"/>
      <c r="M45" s="2326"/>
      <c r="N45" s="2326"/>
      <c r="O45" s="2326"/>
      <c r="P45" s="2326"/>
      <c r="Q45" s="2326"/>
      <c r="R45" s="805"/>
      <c r="S45" s="805"/>
      <c r="T45" s="805"/>
      <c r="U45" s="805"/>
      <c r="W45" s="805"/>
      <c r="X45" s="805"/>
      <c r="Y45" s="805"/>
      <c r="Z45" s="805"/>
      <c r="AA45" s="805"/>
      <c r="AB45" s="805"/>
      <c r="AC45" s="805"/>
      <c r="AD45" s="805"/>
    </row>
    <row r="46" spans="1:45" ht="13.5" customHeight="1">
      <c r="F46" s="809"/>
      <c r="G46" s="809"/>
      <c r="H46" s="809"/>
      <c r="I46" s="2326"/>
      <c r="J46" s="2326"/>
      <c r="K46" s="2326"/>
      <c r="L46" s="2326"/>
      <c r="M46" s="2326"/>
      <c r="N46" s="2326"/>
      <c r="O46" s="2326"/>
      <c r="P46" s="2326"/>
      <c r="Q46" s="2326"/>
      <c r="R46" s="805"/>
      <c r="S46" s="805"/>
      <c r="T46" s="805"/>
      <c r="U46" s="805"/>
      <c r="W46" s="805"/>
      <c r="X46" s="805"/>
      <c r="Y46" s="805"/>
      <c r="Z46" s="805"/>
      <c r="AA46" s="805"/>
      <c r="AB46" s="805"/>
      <c r="AC46" s="805"/>
      <c r="AD46" s="805"/>
    </row>
    <row r="47" spans="1:45" ht="13.5" customHeight="1">
      <c r="F47" s="809"/>
      <c r="G47" s="809"/>
      <c r="H47" s="809"/>
      <c r="I47" s="2326"/>
      <c r="J47" s="2326"/>
      <c r="K47" s="2326"/>
      <c r="L47" s="2326"/>
      <c r="M47" s="2326"/>
      <c r="N47" s="2326"/>
      <c r="O47" s="2326"/>
      <c r="P47" s="2326"/>
      <c r="Q47" s="2326"/>
      <c r="R47" s="805"/>
      <c r="S47" s="805"/>
      <c r="T47" s="805"/>
      <c r="U47" s="805"/>
    </row>
    <row r="48" spans="1:45" ht="13.5" customHeight="1">
      <c r="F48" s="809"/>
      <c r="G48" s="809"/>
      <c r="H48" s="809"/>
      <c r="I48" s="2326"/>
      <c r="J48" s="2326"/>
      <c r="K48" s="2326"/>
      <c r="L48" s="2326"/>
      <c r="M48" s="2326"/>
      <c r="N48" s="2326"/>
      <c r="O48" s="2326"/>
      <c r="P48" s="2326"/>
      <c r="Q48" s="2326"/>
      <c r="R48" s="805"/>
      <c r="S48" s="805"/>
      <c r="T48" s="805"/>
      <c r="U48" s="805"/>
    </row>
    <row r="49" spans="4:21" ht="13.5" customHeight="1">
      <c r="F49" s="809"/>
      <c r="G49" s="809"/>
      <c r="H49" s="809"/>
      <c r="I49" s="2326"/>
      <c r="J49" s="2326"/>
      <c r="K49" s="2326"/>
      <c r="L49" s="2326"/>
      <c r="M49" s="2326"/>
      <c r="N49" s="2326"/>
      <c r="O49" s="2326"/>
      <c r="P49" s="2326"/>
      <c r="Q49" s="2326"/>
      <c r="R49" s="805"/>
      <c r="S49" s="805"/>
      <c r="T49" s="805"/>
      <c r="U49" s="805"/>
    </row>
    <row r="50" spans="4:21" ht="13.5" customHeight="1">
      <c r="F50" s="809"/>
      <c r="G50" s="809"/>
      <c r="H50" s="809"/>
      <c r="I50" s="2326"/>
      <c r="J50" s="2326"/>
      <c r="K50" s="2326"/>
      <c r="L50" s="2326"/>
      <c r="M50" s="2326"/>
      <c r="N50" s="2326"/>
      <c r="O50" s="2326"/>
      <c r="P50" s="2326"/>
      <c r="Q50" s="2326"/>
      <c r="R50" s="805"/>
      <c r="S50" s="805"/>
      <c r="T50" s="805"/>
      <c r="U50" s="805"/>
    </row>
    <row r="51" spans="4:21" ht="13.5" customHeight="1">
      <c r="I51" s="809"/>
    </row>
    <row r="52" spans="4:21" ht="13.5" customHeight="1"/>
    <row r="53" spans="4:21" ht="13.5" customHeight="1">
      <c r="D53" s="815"/>
    </row>
    <row r="54" spans="4:21" ht="13.5" customHeight="1"/>
    <row r="55" spans="4:21" ht="13.5" customHeight="1"/>
    <row r="56" spans="4:21" ht="13.5" customHeight="1"/>
    <row r="57" spans="4:21" ht="13.5" customHeight="1"/>
    <row r="58" spans="4:21" ht="13.5" customHeight="1"/>
  </sheetData>
  <mergeCells count="43">
    <mergeCell ref="I49:K49"/>
    <mergeCell ref="L49:N49"/>
    <mergeCell ref="O49:Q49"/>
    <mergeCell ref="I50:K50"/>
    <mergeCell ref="L50:N50"/>
    <mergeCell ref="O50:Q50"/>
    <mergeCell ref="I47:K47"/>
    <mergeCell ref="L47:N47"/>
    <mergeCell ref="O47:Q47"/>
    <mergeCell ref="I48:K48"/>
    <mergeCell ref="L48:N48"/>
    <mergeCell ref="O48:Q48"/>
    <mergeCell ref="I45:K45"/>
    <mergeCell ref="L45:N45"/>
    <mergeCell ref="O45:Q45"/>
    <mergeCell ref="I46:K46"/>
    <mergeCell ref="L46:N46"/>
    <mergeCell ref="O46:Q46"/>
    <mergeCell ref="A40:A43"/>
    <mergeCell ref="AG41:AI41"/>
    <mergeCell ref="AJ41:AL41"/>
    <mergeCell ref="AM41:AO41"/>
    <mergeCell ref="AG42:AI42"/>
    <mergeCell ref="AJ42:AL42"/>
    <mergeCell ref="AM42:AO42"/>
    <mergeCell ref="AT22:AV22"/>
    <mergeCell ref="AW22:AY22"/>
    <mergeCell ref="AS24:AY24"/>
    <mergeCell ref="AG35:AI36"/>
    <mergeCell ref="AJ35:AL36"/>
    <mergeCell ref="AM35:AO36"/>
    <mergeCell ref="AP35:AQ35"/>
    <mergeCell ref="AR35:AS35"/>
    <mergeCell ref="AN22:AP22"/>
    <mergeCell ref="AG37:AI37"/>
    <mergeCell ref="AJ37:AL37"/>
    <mergeCell ref="AM37:AO37"/>
    <mergeCell ref="AQ22:AS22"/>
    <mergeCell ref="A1:A39"/>
    <mergeCell ref="L2:T3"/>
    <mergeCell ref="AF22:AG22"/>
    <mergeCell ref="AH22:AJ22"/>
    <mergeCell ref="AK22:AM22"/>
  </mergeCells>
  <phoneticPr fontId="4"/>
  <printOptions verticalCentered="1"/>
  <pageMargins left="0" right="0.35433070866141736" top="1.0629921259842521" bottom="0.39370078740157483" header="0.31496062992125984" footer="0.31496062992125984"/>
  <pageSetup paperSize="9" scale="7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1:BC59"/>
  <sheetViews>
    <sheetView view="pageBreakPreview" zoomScaleNormal="100" zoomScaleSheetLayoutView="100" workbookViewId="0">
      <selection activeCell="V79" sqref="V79"/>
    </sheetView>
  </sheetViews>
  <sheetFormatPr defaultColWidth="9" defaultRowHeight="13.5"/>
  <cols>
    <col min="1" max="1" width="3" style="779" customWidth="1"/>
    <col min="2" max="2" width="15.625" style="779" customWidth="1"/>
    <col min="3" max="30" width="5.625" style="779" customWidth="1"/>
    <col min="31" max="16384" width="9" style="779"/>
  </cols>
  <sheetData>
    <row r="1" spans="1:53" ht="15" customHeight="1" thickBot="1"/>
    <row r="2" spans="1:53" ht="15" customHeight="1">
      <c r="A2" s="781"/>
      <c r="L2" s="2332" t="s">
        <v>2147</v>
      </c>
      <c r="M2" s="2332"/>
      <c r="N2" s="2332"/>
      <c r="O2" s="2332"/>
      <c r="P2" s="2332"/>
      <c r="Q2" s="2332"/>
      <c r="R2" s="2332"/>
      <c r="S2" s="2332"/>
      <c r="T2" s="2332"/>
      <c r="U2" s="816"/>
      <c r="X2" s="817">
        <v>1</v>
      </c>
      <c r="Y2" s="818"/>
      <c r="Z2" s="819"/>
      <c r="AA2" s="820" t="s">
        <v>2118</v>
      </c>
      <c r="AB2" s="820"/>
    </row>
    <row r="3" spans="1:53" ht="15" customHeight="1">
      <c r="A3" s="781"/>
      <c r="F3" s="821"/>
      <c r="J3" s="821"/>
      <c r="K3" s="821"/>
      <c r="L3" s="2332"/>
      <c r="M3" s="2332"/>
      <c r="N3" s="2332"/>
      <c r="O3" s="2332"/>
      <c r="P3" s="2332"/>
      <c r="Q3" s="2332"/>
      <c r="R3" s="2332"/>
      <c r="S3" s="2332"/>
      <c r="T3" s="2332"/>
      <c r="U3" s="816"/>
      <c r="X3" s="822"/>
      <c r="Y3" s="823" t="s">
        <v>195</v>
      </c>
      <c r="Z3" s="824"/>
      <c r="AA3" s="820" t="s">
        <v>2119</v>
      </c>
      <c r="AB3" s="820"/>
    </row>
    <row r="4" spans="1:53" ht="15" customHeight="1" thickBot="1">
      <c r="A4" s="781"/>
      <c r="F4" s="821"/>
      <c r="J4" s="821"/>
      <c r="K4" s="821"/>
      <c r="X4" s="825"/>
      <c r="Y4" s="826"/>
      <c r="Z4" s="827">
        <v>201</v>
      </c>
      <c r="AA4" s="820" t="s">
        <v>2120</v>
      </c>
      <c r="AB4" s="820"/>
      <c r="AG4" s="821"/>
      <c r="AK4" s="821"/>
      <c r="AL4" s="821"/>
    </row>
    <row r="5" spans="1:53" ht="15" customHeight="1">
      <c r="A5" s="2328"/>
      <c r="C5" s="828"/>
      <c r="F5" s="821"/>
      <c r="J5" s="821"/>
      <c r="K5" s="821"/>
      <c r="AG5" s="821"/>
      <c r="AK5" s="821"/>
      <c r="AL5" s="821"/>
    </row>
    <row r="6" spans="1:53" ht="15" customHeight="1" thickBot="1">
      <c r="A6" s="2328"/>
      <c r="F6" s="821"/>
      <c r="J6" s="821"/>
      <c r="K6" s="821"/>
      <c r="R6" s="821"/>
      <c r="S6" s="821"/>
      <c r="T6" s="821"/>
      <c r="AG6" s="821"/>
      <c r="AK6" s="821"/>
      <c r="AL6" s="821"/>
      <c r="AS6" s="821"/>
      <c r="AT6" s="821"/>
      <c r="AU6" s="821"/>
    </row>
    <row r="7" spans="1:53" ht="15" customHeight="1">
      <c r="A7" s="2328"/>
      <c r="F7" s="823"/>
      <c r="G7" s="823"/>
      <c r="H7" s="829"/>
      <c r="I7" s="830"/>
      <c r="J7" s="831"/>
      <c r="K7" s="831"/>
      <c r="L7" s="832">
        <v>43</v>
      </c>
      <c r="M7" s="831"/>
      <c r="N7" s="833"/>
      <c r="O7" s="817">
        <v>44</v>
      </c>
      <c r="P7" s="834"/>
      <c r="Q7" s="835"/>
      <c r="R7" s="817">
        <v>45</v>
      </c>
      <c r="S7" s="834"/>
      <c r="T7" s="835"/>
      <c r="U7" s="817">
        <v>46</v>
      </c>
      <c r="V7" s="836"/>
      <c r="W7" s="836"/>
      <c r="X7" s="836"/>
      <c r="Y7" s="837"/>
      <c r="Z7" s="823"/>
      <c r="AA7" s="823"/>
      <c r="AB7" s="823"/>
      <c r="AC7" s="823"/>
      <c r="AG7" s="821"/>
      <c r="AK7" s="821"/>
      <c r="AL7" s="821"/>
    </row>
    <row r="8" spans="1:53" ht="15" customHeight="1">
      <c r="A8" s="2328"/>
      <c r="F8" s="823"/>
      <c r="G8" s="823"/>
      <c r="H8" s="829"/>
      <c r="I8" s="838"/>
      <c r="J8" s="839"/>
      <c r="K8" s="839"/>
      <c r="L8" s="839"/>
      <c r="M8" s="823" t="s">
        <v>2121</v>
      </c>
      <c r="N8" s="840"/>
      <c r="O8" s="841"/>
      <c r="P8" s="823" t="s">
        <v>187</v>
      </c>
      <c r="Q8" s="842"/>
      <c r="R8" s="841"/>
      <c r="S8" s="823" t="s">
        <v>2122</v>
      </c>
      <c r="T8" s="842"/>
      <c r="U8" s="843"/>
      <c r="V8" s="823" t="s">
        <v>2123</v>
      </c>
      <c r="W8" s="844"/>
      <c r="X8" s="844"/>
      <c r="Y8" s="837"/>
      <c r="Z8" s="823"/>
      <c r="AA8" s="823"/>
      <c r="AB8" s="823"/>
      <c r="AC8" s="823"/>
      <c r="AG8" s="821"/>
      <c r="AK8" s="821"/>
      <c r="AL8" s="821"/>
    </row>
    <row r="9" spans="1:53" ht="15" customHeight="1" thickBot="1">
      <c r="A9" s="2328"/>
      <c r="C9" s="826" t="s">
        <v>2124</v>
      </c>
      <c r="D9" s="845"/>
      <c r="E9" s="828"/>
      <c r="F9" s="823"/>
      <c r="G9" s="823"/>
      <c r="H9" s="846"/>
      <c r="I9" s="847"/>
      <c r="J9" s="848"/>
      <c r="K9" s="848"/>
      <c r="L9" s="848"/>
      <c r="M9" s="848"/>
      <c r="N9" s="846">
        <v>701</v>
      </c>
      <c r="O9" s="849"/>
      <c r="P9" s="850"/>
      <c r="Q9" s="846">
        <v>702</v>
      </c>
      <c r="R9" s="849"/>
      <c r="S9" s="850"/>
      <c r="T9" s="846">
        <v>703</v>
      </c>
      <c r="U9" s="851"/>
      <c r="V9" s="852"/>
      <c r="W9" s="853">
        <v>704</v>
      </c>
      <c r="X9" s="852"/>
      <c r="Y9" s="837"/>
      <c r="Z9" s="823"/>
      <c r="AA9" s="823"/>
      <c r="AB9" s="823"/>
      <c r="AC9" s="823"/>
      <c r="AF9" s="828"/>
    </row>
    <row r="10" spans="1:53" ht="15" customHeight="1">
      <c r="A10" s="2328"/>
      <c r="F10" s="823"/>
      <c r="G10" s="829"/>
      <c r="H10" s="854"/>
      <c r="I10" s="832">
        <v>38</v>
      </c>
      <c r="J10" s="855"/>
      <c r="K10" s="856"/>
      <c r="L10" s="817">
        <v>39</v>
      </c>
      <c r="M10" s="857"/>
      <c r="N10" s="858"/>
      <c r="O10" s="817">
        <v>40</v>
      </c>
      <c r="P10" s="859"/>
      <c r="Q10" s="860"/>
      <c r="R10" s="817">
        <v>41</v>
      </c>
      <c r="S10" s="861"/>
      <c r="T10" s="862"/>
      <c r="U10" s="817">
        <v>42</v>
      </c>
      <c r="V10" s="836"/>
      <c r="W10" s="836"/>
      <c r="X10" s="836"/>
      <c r="Y10" s="837"/>
      <c r="Z10" s="823"/>
      <c r="AA10" s="823"/>
      <c r="AB10" s="823"/>
      <c r="AC10" s="823"/>
      <c r="AG10" s="821"/>
      <c r="AH10" s="821"/>
      <c r="AI10" s="821"/>
      <c r="AJ10" s="821"/>
      <c r="AK10" s="821"/>
      <c r="AL10" s="821"/>
      <c r="AM10" s="821"/>
      <c r="AN10" s="821"/>
      <c r="AO10" s="821"/>
      <c r="AP10" s="821"/>
      <c r="AQ10" s="821"/>
      <c r="AR10" s="821"/>
      <c r="AS10" s="821"/>
      <c r="AT10" s="821"/>
      <c r="AU10" s="821"/>
      <c r="AV10" s="821"/>
      <c r="AW10" s="821"/>
      <c r="AX10" s="821"/>
      <c r="AY10" s="821"/>
      <c r="AZ10" s="821"/>
      <c r="BA10" s="821"/>
    </row>
    <row r="11" spans="1:53" ht="15" customHeight="1">
      <c r="A11" s="2328"/>
      <c r="F11" s="823"/>
      <c r="G11" s="829"/>
      <c r="H11" s="863"/>
      <c r="I11" s="864"/>
      <c r="J11" s="823" t="s">
        <v>2125</v>
      </c>
      <c r="K11" s="865"/>
      <c r="L11" s="866"/>
      <c r="M11" s="823" t="s">
        <v>2126</v>
      </c>
      <c r="N11" s="867"/>
      <c r="O11" s="868"/>
      <c r="P11" s="823" t="s">
        <v>187</v>
      </c>
      <c r="Q11" s="869"/>
      <c r="R11" s="870"/>
      <c r="S11" s="823" t="s">
        <v>2122</v>
      </c>
      <c r="T11" s="871"/>
      <c r="U11" s="843"/>
      <c r="V11" s="823" t="s">
        <v>2127</v>
      </c>
      <c r="W11" s="844"/>
      <c r="X11" s="844"/>
      <c r="Y11" s="837"/>
      <c r="Z11" s="823"/>
      <c r="AA11" s="823"/>
      <c r="AB11" s="823"/>
      <c r="AC11" s="823"/>
    </row>
    <row r="12" spans="1:53" ht="15" customHeight="1" thickBot="1">
      <c r="A12" s="2328"/>
      <c r="C12" s="826" t="s">
        <v>2128</v>
      </c>
      <c r="D12" s="845"/>
      <c r="F12" s="853"/>
      <c r="G12" s="846"/>
      <c r="H12" s="872"/>
      <c r="I12" s="873"/>
      <c r="J12" s="873"/>
      <c r="K12" s="846">
        <v>601</v>
      </c>
      <c r="L12" s="874"/>
      <c r="M12" s="875"/>
      <c r="N12" s="846">
        <v>602</v>
      </c>
      <c r="O12" s="876"/>
      <c r="P12" s="877"/>
      <c r="Q12" s="846">
        <v>603</v>
      </c>
      <c r="R12" s="878"/>
      <c r="S12" s="879"/>
      <c r="T12" s="846">
        <v>604</v>
      </c>
      <c r="U12" s="851"/>
      <c r="V12" s="852"/>
      <c r="W12" s="853">
        <v>605</v>
      </c>
      <c r="X12" s="852"/>
      <c r="Y12" s="880"/>
      <c r="Z12" s="853"/>
      <c r="AA12" s="823"/>
      <c r="AB12" s="823"/>
      <c r="AC12" s="823"/>
    </row>
    <row r="13" spans="1:53" ht="15" customHeight="1">
      <c r="A13" s="2328"/>
      <c r="E13" s="828"/>
      <c r="F13" s="817">
        <v>31</v>
      </c>
      <c r="G13" s="855"/>
      <c r="H13" s="856"/>
      <c r="I13" s="817">
        <v>32</v>
      </c>
      <c r="J13" s="855"/>
      <c r="K13" s="856"/>
      <c r="L13" s="817">
        <v>33</v>
      </c>
      <c r="M13" s="857"/>
      <c r="N13" s="858"/>
      <c r="O13" s="817">
        <v>34</v>
      </c>
      <c r="P13" s="861"/>
      <c r="Q13" s="862"/>
      <c r="R13" s="817">
        <v>35</v>
      </c>
      <c r="S13" s="861"/>
      <c r="T13" s="862"/>
      <c r="U13" s="817">
        <v>36</v>
      </c>
      <c r="V13" s="836"/>
      <c r="W13" s="881"/>
      <c r="X13" s="817">
        <v>37</v>
      </c>
      <c r="Y13" s="855"/>
      <c r="Z13" s="856"/>
      <c r="AA13" s="837"/>
      <c r="AB13" s="823"/>
      <c r="AC13" s="823"/>
      <c r="AD13" s="821"/>
      <c r="AF13" s="828"/>
      <c r="AG13" s="821"/>
      <c r="AH13" s="821"/>
      <c r="AI13" s="821"/>
      <c r="AJ13" s="821"/>
      <c r="AK13" s="821"/>
      <c r="AL13" s="821"/>
      <c r="AM13" s="821"/>
      <c r="AN13" s="821"/>
      <c r="AO13" s="821"/>
      <c r="AP13" s="821"/>
      <c r="AQ13" s="821"/>
      <c r="AR13" s="821"/>
      <c r="AS13" s="821"/>
      <c r="AT13" s="821"/>
      <c r="AU13" s="821"/>
      <c r="AV13" s="821"/>
      <c r="AW13" s="821"/>
      <c r="AX13" s="821"/>
      <c r="AY13" s="821"/>
      <c r="AZ13" s="821"/>
      <c r="BA13" s="821"/>
    </row>
    <row r="14" spans="1:53" ht="15" customHeight="1">
      <c r="A14" s="2328"/>
      <c r="C14" s="828"/>
      <c r="F14" s="863"/>
      <c r="G14" s="823" t="s">
        <v>195</v>
      </c>
      <c r="H14" s="865"/>
      <c r="I14" s="863"/>
      <c r="J14" s="823" t="s">
        <v>2130</v>
      </c>
      <c r="K14" s="865"/>
      <c r="L14" s="866"/>
      <c r="M14" s="823" t="s">
        <v>2126</v>
      </c>
      <c r="N14" s="867"/>
      <c r="O14" s="870"/>
      <c r="P14" s="823" t="s">
        <v>187</v>
      </c>
      <c r="Q14" s="871"/>
      <c r="R14" s="870"/>
      <c r="S14" s="823" t="s">
        <v>2122</v>
      </c>
      <c r="T14" s="871"/>
      <c r="U14" s="843"/>
      <c r="V14" s="823" t="s">
        <v>2131</v>
      </c>
      <c r="W14" s="882"/>
      <c r="X14" s="863"/>
      <c r="Y14" s="823" t="s">
        <v>2132</v>
      </c>
      <c r="Z14" s="865"/>
      <c r="AA14" s="837"/>
      <c r="AB14" s="823"/>
      <c r="AC14" s="823"/>
    </row>
    <row r="15" spans="1:53" ht="15" customHeight="1" thickBot="1">
      <c r="A15" s="2328"/>
      <c r="C15" s="826" t="s">
        <v>2133</v>
      </c>
      <c r="D15" s="845"/>
      <c r="F15" s="872"/>
      <c r="G15" s="873"/>
      <c r="H15" s="846">
        <v>501</v>
      </c>
      <c r="I15" s="872"/>
      <c r="J15" s="873"/>
      <c r="K15" s="846">
        <v>502</v>
      </c>
      <c r="L15" s="874"/>
      <c r="M15" s="875"/>
      <c r="N15" s="846">
        <v>503</v>
      </c>
      <c r="O15" s="878"/>
      <c r="P15" s="879"/>
      <c r="Q15" s="846">
        <v>504</v>
      </c>
      <c r="R15" s="878"/>
      <c r="S15" s="879"/>
      <c r="T15" s="846">
        <v>505</v>
      </c>
      <c r="U15" s="851"/>
      <c r="V15" s="852"/>
      <c r="W15" s="846">
        <v>506</v>
      </c>
      <c r="X15" s="872"/>
      <c r="Y15" s="873"/>
      <c r="Z15" s="846">
        <v>507</v>
      </c>
      <c r="AA15" s="880"/>
      <c r="AB15" s="853"/>
      <c r="AC15" s="853"/>
    </row>
    <row r="16" spans="1:53" ht="15" customHeight="1">
      <c r="A16" s="2328"/>
      <c r="F16" s="817">
        <v>23</v>
      </c>
      <c r="G16" s="855"/>
      <c r="H16" s="856"/>
      <c r="I16" s="817">
        <v>24</v>
      </c>
      <c r="J16" s="855"/>
      <c r="K16" s="856"/>
      <c r="L16" s="817">
        <v>25</v>
      </c>
      <c r="M16" s="857"/>
      <c r="N16" s="858"/>
      <c r="O16" s="817">
        <v>26</v>
      </c>
      <c r="P16" s="861"/>
      <c r="Q16" s="862"/>
      <c r="R16" s="817">
        <v>27</v>
      </c>
      <c r="S16" s="861"/>
      <c r="T16" s="862"/>
      <c r="U16" s="817">
        <v>28</v>
      </c>
      <c r="V16" s="836"/>
      <c r="W16" s="881"/>
      <c r="X16" s="817">
        <v>29</v>
      </c>
      <c r="Y16" s="855"/>
      <c r="Z16" s="856"/>
      <c r="AA16" s="817">
        <v>30</v>
      </c>
      <c r="AB16" s="855"/>
      <c r="AC16" s="856"/>
      <c r="AG16" s="821"/>
      <c r="AH16" s="821"/>
      <c r="AI16" s="821"/>
      <c r="AJ16" s="821"/>
      <c r="AK16" s="821"/>
      <c r="AL16" s="821"/>
      <c r="AM16" s="821"/>
      <c r="AN16" s="821"/>
      <c r="AO16" s="821"/>
      <c r="AP16" s="821"/>
      <c r="AQ16" s="821"/>
      <c r="AR16" s="821"/>
      <c r="AS16" s="821"/>
      <c r="AT16" s="821"/>
      <c r="AU16" s="821"/>
      <c r="AV16" s="821"/>
      <c r="AW16" s="821"/>
      <c r="AX16" s="821"/>
      <c r="AY16" s="821"/>
      <c r="AZ16" s="821"/>
      <c r="BA16" s="821"/>
    </row>
    <row r="17" spans="1:55" ht="15" customHeight="1">
      <c r="A17" s="2328"/>
      <c r="F17" s="863"/>
      <c r="G17" s="823" t="s">
        <v>195</v>
      </c>
      <c r="H17" s="865"/>
      <c r="I17" s="863"/>
      <c r="J17" s="823" t="s">
        <v>2130</v>
      </c>
      <c r="K17" s="865"/>
      <c r="L17" s="866"/>
      <c r="M17" s="823" t="s">
        <v>2126</v>
      </c>
      <c r="N17" s="867"/>
      <c r="O17" s="870"/>
      <c r="P17" s="823" t="s">
        <v>187</v>
      </c>
      <c r="Q17" s="871"/>
      <c r="R17" s="870"/>
      <c r="S17" s="823" t="s">
        <v>2122</v>
      </c>
      <c r="T17" s="871"/>
      <c r="U17" s="843"/>
      <c r="V17" s="823" t="s">
        <v>2131</v>
      </c>
      <c r="W17" s="882"/>
      <c r="X17" s="863"/>
      <c r="Y17" s="823" t="s">
        <v>2132</v>
      </c>
      <c r="Z17" s="865"/>
      <c r="AA17" s="863"/>
      <c r="AB17" s="823" t="s">
        <v>2134</v>
      </c>
      <c r="AC17" s="865"/>
    </row>
    <row r="18" spans="1:55" ht="15" customHeight="1" thickBot="1">
      <c r="A18" s="2328"/>
      <c r="C18" s="826" t="s">
        <v>2135</v>
      </c>
      <c r="D18" s="845"/>
      <c r="F18" s="872"/>
      <c r="G18" s="873"/>
      <c r="H18" s="846">
        <v>401</v>
      </c>
      <c r="I18" s="872"/>
      <c r="J18" s="873"/>
      <c r="K18" s="846">
        <v>402</v>
      </c>
      <c r="L18" s="874"/>
      <c r="M18" s="875"/>
      <c r="N18" s="846">
        <v>403</v>
      </c>
      <c r="O18" s="878"/>
      <c r="P18" s="879"/>
      <c r="Q18" s="846">
        <v>404</v>
      </c>
      <c r="R18" s="878"/>
      <c r="S18" s="879"/>
      <c r="T18" s="846">
        <v>405</v>
      </c>
      <c r="U18" s="851"/>
      <c r="V18" s="852"/>
      <c r="W18" s="846">
        <v>406</v>
      </c>
      <c r="X18" s="872"/>
      <c r="Y18" s="873"/>
      <c r="Z18" s="846">
        <v>407</v>
      </c>
      <c r="AA18" s="872"/>
      <c r="AB18" s="873"/>
      <c r="AC18" s="846">
        <v>408</v>
      </c>
    </row>
    <row r="19" spans="1:55" ht="15" customHeight="1">
      <c r="A19" s="2328"/>
      <c r="F19" s="817">
        <v>15</v>
      </c>
      <c r="G19" s="855"/>
      <c r="H19" s="856"/>
      <c r="I19" s="817">
        <v>16</v>
      </c>
      <c r="J19" s="855"/>
      <c r="K19" s="856"/>
      <c r="L19" s="817">
        <v>17</v>
      </c>
      <c r="M19" s="857"/>
      <c r="N19" s="858"/>
      <c r="O19" s="817">
        <v>18</v>
      </c>
      <c r="P19" s="861"/>
      <c r="Q19" s="862"/>
      <c r="R19" s="817">
        <v>19</v>
      </c>
      <c r="S19" s="861"/>
      <c r="T19" s="862"/>
      <c r="U19" s="817">
        <v>20</v>
      </c>
      <c r="V19" s="836"/>
      <c r="W19" s="881"/>
      <c r="X19" s="817">
        <v>21</v>
      </c>
      <c r="Y19" s="855"/>
      <c r="Z19" s="856"/>
      <c r="AA19" s="817">
        <v>22</v>
      </c>
      <c r="AB19" s="855"/>
      <c r="AC19" s="856"/>
      <c r="AG19" s="821"/>
      <c r="AH19" s="821"/>
      <c r="AI19" s="821"/>
      <c r="AJ19" s="821"/>
      <c r="AK19" s="821"/>
      <c r="AL19" s="821"/>
      <c r="AM19" s="821"/>
      <c r="AN19" s="821"/>
      <c r="AO19" s="821"/>
      <c r="AP19" s="821"/>
      <c r="AQ19" s="821"/>
      <c r="AR19" s="821"/>
      <c r="AS19" s="821"/>
      <c r="AT19" s="821"/>
      <c r="AU19" s="821"/>
      <c r="AV19" s="821"/>
      <c r="AW19" s="821"/>
      <c r="AX19" s="821"/>
      <c r="AY19" s="821"/>
      <c r="AZ19" s="821"/>
      <c r="BA19" s="821"/>
    </row>
    <row r="20" spans="1:55" ht="15" customHeight="1">
      <c r="A20" s="2328"/>
      <c r="F20" s="863"/>
      <c r="G20" s="823" t="s">
        <v>195</v>
      </c>
      <c r="H20" s="865"/>
      <c r="I20" s="863"/>
      <c r="J20" s="823" t="s">
        <v>2130</v>
      </c>
      <c r="K20" s="865"/>
      <c r="L20" s="866"/>
      <c r="M20" s="823" t="s">
        <v>2126</v>
      </c>
      <c r="N20" s="867"/>
      <c r="O20" s="870"/>
      <c r="P20" s="823" t="s">
        <v>187</v>
      </c>
      <c r="Q20" s="871"/>
      <c r="R20" s="870"/>
      <c r="S20" s="823" t="s">
        <v>2122</v>
      </c>
      <c r="T20" s="871"/>
      <c r="U20" s="843"/>
      <c r="V20" s="823" t="s">
        <v>2131</v>
      </c>
      <c r="W20" s="882"/>
      <c r="X20" s="863"/>
      <c r="Y20" s="823" t="s">
        <v>2132</v>
      </c>
      <c r="Z20" s="865"/>
      <c r="AA20" s="863"/>
      <c r="AB20" s="823" t="s">
        <v>2134</v>
      </c>
      <c r="AC20" s="865"/>
    </row>
    <row r="21" spans="1:55" ht="15" customHeight="1" thickBot="1">
      <c r="A21" s="2328"/>
      <c r="C21" s="826" t="s">
        <v>2136</v>
      </c>
      <c r="D21" s="845"/>
      <c r="F21" s="872"/>
      <c r="G21" s="873"/>
      <c r="H21" s="846">
        <v>301</v>
      </c>
      <c r="I21" s="872"/>
      <c r="J21" s="873"/>
      <c r="K21" s="846">
        <v>302</v>
      </c>
      <c r="L21" s="874"/>
      <c r="M21" s="875"/>
      <c r="N21" s="846">
        <v>303</v>
      </c>
      <c r="O21" s="878"/>
      <c r="P21" s="879"/>
      <c r="Q21" s="846">
        <v>304</v>
      </c>
      <c r="R21" s="878"/>
      <c r="S21" s="879"/>
      <c r="T21" s="846">
        <v>305</v>
      </c>
      <c r="U21" s="851"/>
      <c r="V21" s="852"/>
      <c r="W21" s="846">
        <v>306</v>
      </c>
      <c r="X21" s="872"/>
      <c r="Y21" s="873"/>
      <c r="Z21" s="846">
        <v>307</v>
      </c>
      <c r="AA21" s="872"/>
      <c r="AB21" s="873"/>
      <c r="AC21" s="846">
        <v>308</v>
      </c>
      <c r="AG21" s="2333"/>
      <c r="AH21" s="2333"/>
      <c r="AI21" s="2333"/>
      <c r="AJ21" s="2333"/>
      <c r="AK21" s="2333"/>
      <c r="AL21" s="2333"/>
      <c r="AM21" s="2333"/>
      <c r="AN21" s="2333"/>
      <c r="AO21" s="2333"/>
      <c r="AP21" s="2333"/>
      <c r="AQ21" s="2333"/>
      <c r="AR21" s="2333"/>
      <c r="AS21" s="2333"/>
      <c r="AT21" s="2333"/>
      <c r="AU21" s="2333"/>
      <c r="AV21" s="2333"/>
      <c r="AW21" s="2333"/>
      <c r="AX21" s="2333"/>
      <c r="AY21" s="2333"/>
      <c r="AZ21" s="2333"/>
      <c r="BA21" s="2333"/>
    </row>
    <row r="22" spans="1:55" ht="15" customHeight="1">
      <c r="A22" s="2328"/>
      <c r="F22" s="817">
        <v>7</v>
      </c>
      <c r="G22" s="855"/>
      <c r="H22" s="856"/>
      <c r="I22" s="817">
        <v>8</v>
      </c>
      <c r="J22" s="855"/>
      <c r="K22" s="856"/>
      <c r="L22" s="817">
        <v>9</v>
      </c>
      <c r="M22" s="857"/>
      <c r="N22" s="858"/>
      <c r="O22" s="817">
        <v>10</v>
      </c>
      <c r="P22" s="861"/>
      <c r="Q22" s="862"/>
      <c r="R22" s="817">
        <v>11</v>
      </c>
      <c r="S22" s="861"/>
      <c r="T22" s="862"/>
      <c r="U22" s="817">
        <v>12</v>
      </c>
      <c r="V22" s="836"/>
      <c r="W22" s="881"/>
      <c r="X22" s="817">
        <v>13</v>
      </c>
      <c r="Y22" s="855"/>
      <c r="Z22" s="856"/>
      <c r="AA22" s="817">
        <v>14</v>
      </c>
      <c r="AB22" s="855"/>
      <c r="AC22" s="856"/>
      <c r="AG22" s="883"/>
      <c r="AH22" s="883"/>
      <c r="AI22" s="883"/>
      <c r="AJ22" s="883"/>
      <c r="AK22" s="883"/>
      <c r="AL22" s="883"/>
      <c r="AM22" s="883"/>
      <c r="AN22" s="883"/>
      <c r="AO22" s="883"/>
      <c r="AP22" s="883"/>
      <c r="AQ22" s="883"/>
      <c r="AR22" s="883"/>
      <c r="AS22" s="883"/>
      <c r="AT22" s="883"/>
      <c r="AU22" s="821"/>
      <c r="AV22" s="821"/>
      <c r="AW22" s="821"/>
      <c r="AX22" s="821"/>
      <c r="AY22" s="821"/>
      <c r="AZ22" s="821"/>
      <c r="BA22" s="821"/>
      <c r="BB22" s="883"/>
      <c r="BC22" s="883"/>
    </row>
    <row r="23" spans="1:55" ht="15" customHeight="1">
      <c r="A23" s="2328"/>
      <c r="B23" s="883"/>
      <c r="F23" s="863"/>
      <c r="G23" s="823" t="s">
        <v>195</v>
      </c>
      <c r="H23" s="865"/>
      <c r="I23" s="863"/>
      <c r="J23" s="823" t="s">
        <v>2130</v>
      </c>
      <c r="K23" s="865"/>
      <c r="L23" s="866"/>
      <c r="M23" s="823" t="s">
        <v>2126</v>
      </c>
      <c r="N23" s="867"/>
      <c r="O23" s="870"/>
      <c r="P23" s="823" t="s">
        <v>187</v>
      </c>
      <c r="Q23" s="871"/>
      <c r="R23" s="870"/>
      <c r="S23" s="823" t="s">
        <v>2122</v>
      </c>
      <c r="T23" s="871"/>
      <c r="U23" s="843"/>
      <c r="V23" s="823" t="s">
        <v>2131</v>
      </c>
      <c r="W23" s="882"/>
      <c r="X23" s="863"/>
      <c r="Y23" s="823" t="s">
        <v>2132</v>
      </c>
      <c r="Z23" s="865"/>
      <c r="AA23" s="863"/>
      <c r="AB23" s="823" t="s">
        <v>2134</v>
      </c>
      <c r="AC23" s="865"/>
      <c r="AD23" s="883"/>
      <c r="AG23" s="884"/>
      <c r="AH23" s="883"/>
      <c r="AI23" s="883"/>
      <c r="AJ23" s="883"/>
      <c r="AK23" s="883"/>
      <c r="AL23" s="883"/>
      <c r="AM23" s="883"/>
      <c r="AN23" s="883"/>
      <c r="AO23" s="883"/>
      <c r="AP23" s="883"/>
      <c r="AQ23" s="883"/>
      <c r="AR23" s="883"/>
      <c r="AS23" s="883"/>
      <c r="AT23" s="883"/>
      <c r="AU23" s="2353"/>
      <c r="AV23" s="2353"/>
      <c r="AW23" s="2353"/>
      <c r="AX23" s="2353"/>
      <c r="AY23" s="2353"/>
      <c r="AZ23" s="2353"/>
      <c r="BA23" s="2353"/>
      <c r="BB23" s="883"/>
      <c r="BC23" s="883"/>
    </row>
    <row r="24" spans="1:55" ht="15" customHeight="1" thickBot="1">
      <c r="A24" s="2328"/>
      <c r="C24" s="826" t="s">
        <v>2137</v>
      </c>
      <c r="D24" s="845"/>
      <c r="E24" s="821"/>
      <c r="F24" s="872"/>
      <c r="G24" s="873"/>
      <c r="H24" s="846">
        <v>201</v>
      </c>
      <c r="I24" s="872"/>
      <c r="J24" s="873"/>
      <c r="K24" s="846">
        <v>202</v>
      </c>
      <c r="L24" s="874"/>
      <c r="M24" s="875"/>
      <c r="N24" s="846">
        <v>203</v>
      </c>
      <c r="O24" s="878"/>
      <c r="P24" s="879"/>
      <c r="Q24" s="846">
        <v>204</v>
      </c>
      <c r="R24" s="878"/>
      <c r="S24" s="879"/>
      <c r="T24" s="846">
        <v>205</v>
      </c>
      <c r="U24" s="851"/>
      <c r="V24" s="852"/>
      <c r="W24" s="846">
        <v>206</v>
      </c>
      <c r="X24" s="872"/>
      <c r="Y24" s="873"/>
      <c r="Z24" s="846">
        <v>207</v>
      </c>
      <c r="AA24" s="872"/>
      <c r="AB24" s="873"/>
      <c r="AC24" s="846">
        <v>208</v>
      </c>
      <c r="AE24" s="821"/>
      <c r="AF24" s="821"/>
      <c r="AG24" s="821"/>
      <c r="AH24" s="821"/>
      <c r="AI24" s="821"/>
      <c r="AJ24" s="821"/>
      <c r="AN24" s="821"/>
      <c r="AO24" s="821"/>
      <c r="AP24" s="821"/>
    </row>
    <row r="25" spans="1:55" ht="15" customHeight="1">
      <c r="A25" s="2328"/>
      <c r="F25" s="817"/>
      <c r="G25" s="832"/>
      <c r="H25" s="885"/>
      <c r="I25" s="817">
        <v>1</v>
      </c>
      <c r="J25" s="832"/>
      <c r="K25" s="885"/>
      <c r="L25" s="817">
        <v>2</v>
      </c>
      <c r="M25" s="832"/>
      <c r="N25" s="885"/>
      <c r="O25" s="817">
        <v>3</v>
      </c>
      <c r="P25" s="832"/>
      <c r="Q25" s="885"/>
      <c r="R25" s="817">
        <v>4</v>
      </c>
      <c r="S25" s="832"/>
      <c r="T25" s="885"/>
      <c r="U25" s="817">
        <v>5</v>
      </c>
      <c r="V25" s="832"/>
      <c r="W25" s="885"/>
      <c r="X25" s="817">
        <v>6</v>
      </c>
      <c r="Y25" s="832"/>
      <c r="Z25" s="885"/>
      <c r="AA25" s="817"/>
      <c r="AB25" s="832"/>
      <c r="AC25" s="885"/>
    </row>
    <row r="26" spans="1:55" ht="15" customHeight="1">
      <c r="A26" s="2328"/>
      <c r="C26" s="828"/>
      <c r="E26" s="814"/>
      <c r="F26" s="837"/>
      <c r="G26" s="823" t="s">
        <v>2138</v>
      </c>
      <c r="H26" s="829"/>
      <c r="I26" s="837"/>
      <c r="J26" s="823" t="s">
        <v>2139</v>
      </c>
      <c r="K26" s="829"/>
      <c r="L26" s="837"/>
      <c r="M26" s="823" t="s">
        <v>2140</v>
      </c>
      <c r="N26" s="829"/>
      <c r="O26" s="837"/>
      <c r="P26" s="823" t="s">
        <v>2141</v>
      </c>
      <c r="Q26" s="829"/>
      <c r="R26" s="837"/>
      <c r="S26" s="823" t="s">
        <v>2142</v>
      </c>
      <c r="T26" s="829"/>
      <c r="U26" s="837"/>
      <c r="V26" s="823" t="s">
        <v>2143</v>
      </c>
      <c r="W26" s="829"/>
      <c r="X26" s="837"/>
      <c r="Y26" s="823" t="s">
        <v>2144</v>
      </c>
      <c r="Z26" s="829"/>
      <c r="AA26" s="837"/>
      <c r="AB26" s="823" t="s">
        <v>2145</v>
      </c>
      <c r="AC26" s="829"/>
      <c r="AE26" s="814"/>
      <c r="AF26" s="814"/>
      <c r="AG26" s="814"/>
      <c r="AH26" s="814"/>
      <c r="AI26" s="814"/>
      <c r="AJ26" s="814"/>
      <c r="AN26" s="814"/>
      <c r="AO26" s="814"/>
      <c r="AP26" s="814"/>
    </row>
    <row r="27" spans="1:55" ht="15" customHeight="1" thickBot="1">
      <c r="A27" s="2328"/>
      <c r="C27" s="826" t="s">
        <v>2146</v>
      </c>
      <c r="D27" s="845"/>
      <c r="E27" s="821"/>
      <c r="F27" s="880"/>
      <c r="G27" s="853"/>
      <c r="H27" s="846"/>
      <c r="I27" s="880"/>
      <c r="J27" s="853"/>
      <c r="K27" s="846">
        <v>101</v>
      </c>
      <c r="L27" s="880"/>
      <c r="M27" s="853"/>
      <c r="N27" s="846">
        <v>102</v>
      </c>
      <c r="O27" s="880"/>
      <c r="P27" s="853"/>
      <c r="Q27" s="846">
        <v>103</v>
      </c>
      <c r="R27" s="880"/>
      <c r="S27" s="853"/>
      <c r="T27" s="846">
        <v>104</v>
      </c>
      <c r="U27" s="880"/>
      <c r="V27" s="853"/>
      <c r="W27" s="846">
        <v>105</v>
      </c>
      <c r="X27" s="880"/>
      <c r="Y27" s="853"/>
      <c r="Z27" s="846">
        <v>106</v>
      </c>
      <c r="AA27" s="880"/>
      <c r="AB27" s="853"/>
      <c r="AC27" s="846"/>
    </row>
    <row r="28" spans="1:55" ht="15" customHeight="1">
      <c r="A28" s="2328"/>
      <c r="E28" s="821"/>
      <c r="F28" s="817"/>
      <c r="G28" s="832"/>
      <c r="H28" s="885"/>
      <c r="I28" s="817"/>
      <c r="J28" s="832"/>
      <c r="K28" s="885"/>
      <c r="L28" s="817"/>
      <c r="M28" s="832"/>
      <c r="N28" s="885"/>
      <c r="O28" s="817"/>
      <c r="P28" s="832"/>
      <c r="Q28" s="885"/>
      <c r="R28" s="817"/>
      <c r="S28" s="832"/>
      <c r="T28" s="885"/>
      <c r="U28" s="817"/>
      <c r="V28" s="832"/>
      <c r="W28" s="885"/>
      <c r="X28" s="817"/>
      <c r="Y28" s="832"/>
      <c r="Z28" s="885"/>
      <c r="AA28" s="817"/>
      <c r="AB28" s="832"/>
      <c r="AC28" s="885"/>
    </row>
    <row r="29" spans="1:55" ht="15" customHeight="1">
      <c r="A29" s="2328"/>
      <c r="E29" s="821"/>
      <c r="F29" s="837"/>
      <c r="G29" s="823" t="s">
        <v>1881</v>
      </c>
      <c r="H29" s="829"/>
      <c r="I29" s="837"/>
      <c r="J29" s="823" t="s">
        <v>1881</v>
      </c>
      <c r="K29" s="829"/>
      <c r="L29" s="837"/>
      <c r="M29" s="823" t="s">
        <v>1881</v>
      </c>
      <c r="N29" s="829"/>
      <c r="O29" s="837"/>
      <c r="P29" s="823" t="s">
        <v>1881</v>
      </c>
      <c r="Q29" s="829"/>
      <c r="R29" s="837"/>
      <c r="S29" s="823" t="s">
        <v>1881</v>
      </c>
      <c r="T29" s="829"/>
      <c r="U29" s="837"/>
      <c r="V29" s="823" t="s">
        <v>1881</v>
      </c>
      <c r="W29" s="829"/>
      <c r="X29" s="837"/>
      <c r="Y29" s="823" t="s">
        <v>1881</v>
      </c>
      <c r="Z29" s="829"/>
      <c r="AA29" s="837"/>
      <c r="AB29" s="823" t="s">
        <v>1881</v>
      </c>
      <c r="AC29" s="829"/>
    </row>
    <row r="30" spans="1:55" ht="15" customHeight="1" thickBot="1">
      <c r="A30" s="2328"/>
      <c r="C30" s="820"/>
      <c r="E30" s="821"/>
      <c r="F30" s="880"/>
      <c r="G30" s="853"/>
      <c r="H30" s="846"/>
      <c r="I30" s="880"/>
      <c r="J30" s="853"/>
      <c r="K30" s="846"/>
      <c r="L30" s="880"/>
      <c r="M30" s="853"/>
      <c r="N30" s="846"/>
      <c r="O30" s="880"/>
      <c r="P30" s="853"/>
      <c r="Q30" s="846"/>
      <c r="R30" s="880"/>
      <c r="S30" s="853"/>
      <c r="T30" s="846"/>
      <c r="U30" s="880"/>
      <c r="V30" s="853"/>
      <c r="W30" s="846"/>
      <c r="X30" s="880"/>
      <c r="Y30" s="853"/>
      <c r="Z30" s="846"/>
      <c r="AA30" s="880"/>
      <c r="AB30" s="853"/>
      <c r="AC30" s="846"/>
    </row>
    <row r="31" spans="1:55" ht="15" customHeight="1">
      <c r="A31" s="2328"/>
      <c r="E31" s="821"/>
      <c r="I31" s="821"/>
      <c r="J31" s="821"/>
      <c r="Q31" s="821"/>
      <c r="R31" s="821"/>
      <c r="S31" s="821"/>
    </row>
    <row r="32" spans="1:55" ht="15" customHeight="1">
      <c r="A32" s="2328"/>
      <c r="E32" s="821"/>
      <c r="I32" s="821"/>
      <c r="J32" s="821"/>
    </row>
    <row r="33" spans="1:47" ht="15" customHeight="1">
      <c r="A33" s="2328"/>
      <c r="E33" s="2354" t="s">
        <v>2148</v>
      </c>
      <c r="F33" s="2355"/>
      <c r="G33" s="2356"/>
      <c r="H33" s="2363" t="s">
        <v>405</v>
      </c>
      <c r="I33" s="2364"/>
      <c r="J33" s="2364"/>
      <c r="K33" s="2365"/>
      <c r="L33" s="2349" t="s">
        <v>411</v>
      </c>
      <c r="M33" s="2366"/>
      <c r="N33" s="2366"/>
      <c r="O33" s="2366"/>
      <c r="P33" s="2366"/>
      <c r="Q33" s="2348"/>
      <c r="R33" s="2349" t="s">
        <v>418</v>
      </c>
      <c r="S33" s="2366"/>
      <c r="T33" s="2366"/>
      <c r="U33" s="2366"/>
      <c r="V33" s="2366"/>
      <c r="W33" s="2366"/>
      <c r="X33" s="2366"/>
      <c r="Y33" s="2348"/>
      <c r="Z33" s="2354" t="s">
        <v>1763</v>
      </c>
      <c r="AA33" s="2356"/>
    </row>
    <row r="34" spans="1:47" ht="15" customHeight="1">
      <c r="A34" s="2328"/>
      <c r="D34" s="828"/>
      <c r="E34" s="2357"/>
      <c r="F34" s="2358"/>
      <c r="G34" s="2359"/>
      <c r="H34" s="2367" t="s">
        <v>2149</v>
      </c>
      <c r="I34" s="2339"/>
      <c r="J34" s="2334" t="s">
        <v>1763</v>
      </c>
      <c r="K34" s="2335"/>
      <c r="L34" s="2338" t="s">
        <v>2150</v>
      </c>
      <c r="M34" s="2339"/>
      <c r="N34" s="2334" t="s">
        <v>2151</v>
      </c>
      <c r="O34" s="2339"/>
      <c r="P34" s="2334" t="s">
        <v>1763</v>
      </c>
      <c r="Q34" s="2335"/>
      <c r="R34" s="2368" t="s">
        <v>1567</v>
      </c>
      <c r="S34" s="2369"/>
      <c r="T34" s="2369"/>
      <c r="U34" s="2370"/>
      <c r="V34" s="2351" t="s">
        <v>2152</v>
      </c>
      <c r="W34" s="2371"/>
      <c r="X34" s="2371"/>
      <c r="Y34" s="2352"/>
      <c r="Z34" s="2357"/>
      <c r="AA34" s="2359"/>
    </row>
    <row r="35" spans="1:47" ht="15" customHeight="1">
      <c r="A35" s="2328"/>
      <c r="E35" s="2360"/>
      <c r="F35" s="2361"/>
      <c r="G35" s="2362"/>
      <c r="H35" s="2340"/>
      <c r="I35" s="2341"/>
      <c r="J35" s="2336"/>
      <c r="K35" s="2337"/>
      <c r="L35" s="2340"/>
      <c r="M35" s="2341"/>
      <c r="N35" s="2336"/>
      <c r="O35" s="2341"/>
      <c r="P35" s="2336"/>
      <c r="Q35" s="2337"/>
      <c r="R35" s="2372" t="s">
        <v>2153</v>
      </c>
      <c r="S35" s="2373"/>
      <c r="T35" s="2374" t="s">
        <v>1808</v>
      </c>
      <c r="U35" s="2373"/>
      <c r="V35" s="2374" t="s">
        <v>2153</v>
      </c>
      <c r="W35" s="2373"/>
      <c r="X35" s="2375" t="s">
        <v>1808</v>
      </c>
      <c r="Y35" s="2376"/>
      <c r="Z35" s="2360"/>
      <c r="AA35" s="2362"/>
      <c r="AF35" s="2350"/>
      <c r="AG35" s="2350"/>
      <c r="AH35" s="2350"/>
      <c r="AI35" s="2350"/>
      <c r="AJ35" s="2350"/>
      <c r="AK35" s="2350"/>
      <c r="AL35" s="2350"/>
      <c r="AM35" s="2350"/>
      <c r="AN35" s="2350"/>
      <c r="AO35" s="2350"/>
      <c r="AP35" s="2350"/>
      <c r="AQ35" s="2350"/>
      <c r="AR35" s="2350"/>
      <c r="AS35" s="2350"/>
      <c r="AT35" s="2350"/>
      <c r="AU35" s="2350"/>
    </row>
    <row r="36" spans="1:47" ht="15" customHeight="1">
      <c r="A36" s="2328"/>
      <c r="E36" s="893"/>
      <c r="F36" s="894" t="s">
        <v>2154</v>
      </c>
      <c r="G36" s="895"/>
      <c r="H36" s="2342" t="s">
        <v>2155</v>
      </c>
      <c r="I36" s="2343"/>
      <c r="J36" s="2344"/>
      <c r="K36" s="2345"/>
      <c r="L36" s="2342"/>
      <c r="M36" s="2346"/>
      <c r="N36" s="2344" t="s">
        <v>2155</v>
      </c>
      <c r="O36" s="2343"/>
      <c r="P36" s="2344"/>
      <c r="Q36" s="2345"/>
      <c r="R36" s="2342" t="s">
        <v>2155</v>
      </c>
      <c r="S36" s="2343"/>
      <c r="T36" s="2344"/>
      <c r="U36" s="2343"/>
      <c r="V36" s="2344" t="s">
        <v>2155</v>
      </c>
      <c r="W36" s="2343"/>
      <c r="X36" s="2347"/>
      <c r="Y36" s="2348"/>
      <c r="Z36" s="2349"/>
      <c r="AA36" s="2348"/>
      <c r="AF36" s="2350"/>
      <c r="AG36" s="2350"/>
      <c r="AH36" s="2350"/>
      <c r="AI36" s="2350"/>
      <c r="AJ36" s="2350"/>
      <c r="AK36" s="2350"/>
      <c r="AL36" s="2350"/>
      <c r="AM36" s="2350"/>
      <c r="AN36" s="2350"/>
      <c r="AO36" s="2350"/>
      <c r="AP36" s="2350"/>
      <c r="AQ36" s="2350"/>
      <c r="AR36" s="2350"/>
      <c r="AS36" s="2350"/>
      <c r="AT36" s="2350"/>
      <c r="AU36" s="2350"/>
    </row>
    <row r="37" spans="1:47" ht="15" customHeight="1">
      <c r="A37" s="2328"/>
      <c r="E37" s="901"/>
      <c r="F37" s="902" t="s">
        <v>2156</v>
      </c>
      <c r="G37" s="903"/>
      <c r="H37" s="2368" t="s">
        <v>2155</v>
      </c>
      <c r="I37" s="2370"/>
      <c r="J37" s="2378"/>
      <c r="K37" s="2379"/>
      <c r="L37" s="2368"/>
      <c r="M37" s="2369"/>
      <c r="N37" s="2378" t="s">
        <v>2155</v>
      </c>
      <c r="O37" s="2370"/>
      <c r="P37" s="2378"/>
      <c r="Q37" s="2379"/>
      <c r="R37" s="2368"/>
      <c r="S37" s="2370"/>
      <c r="T37" s="2378" t="s">
        <v>2155</v>
      </c>
      <c r="U37" s="2370"/>
      <c r="V37" s="2378" t="s">
        <v>2155</v>
      </c>
      <c r="W37" s="2370"/>
      <c r="X37" s="2351"/>
      <c r="Y37" s="2352"/>
      <c r="Z37" s="2377"/>
      <c r="AA37" s="2352"/>
      <c r="AF37" s="2350"/>
      <c r="AG37" s="2350"/>
      <c r="AH37" s="2350"/>
      <c r="AI37" s="2350"/>
      <c r="AJ37" s="2350"/>
      <c r="AK37" s="2350"/>
      <c r="AL37" s="2350"/>
      <c r="AM37" s="2350"/>
      <c r="AN37" s="2350"/>
      <c r="AO37" s="2350"/>
      <c r="AP37" s="2350"/>
      <c r="AQ37" s="2350"/>
      <c r="AR37" s="883"/>
      <c r="AS37" s="883"/>
      <c r="AT37" s="883"/>
      <c r="AU37" s="883"/>
    </row>
    <row r="38" spans="1:47" ht="15" customHeight="1">
      <c r="A38" s="2328"/>
      <c r="D38" s="828"/>
      <c r="E38" s="907"/>
      <c r="F38" s="902" t="s">
        <v>2157</v>
      </c>
      <c r="G38" s="908"/>
      <c r="H38" s="2368" t="s">
        <v>2155</v>
      </c>
      <c r="I38" s="2370"/>
      <c r="J38" s="2378"/>
      <c r="K38" s="2379"/>
      <c r="L38" s="2368" t="s">
        <v>2155</v>
      </c>
      <c r="M38" s="2370"/>
      <c r="N38" s="2378"/>
      <c r="O38" s="2370"/>
      <c r="P38" s="2378"/>
      <c r="Q38" s="2379"/>
      <c r="R38" s="2368"/>
      <c r="S38" s="2370"/>
      <c r="T38" s="2378" t="s">
        <v>2155</v>
      </c>
      <c r="U38" s="2370"/>
      <c r="V38" s="2378" t="s">
        <v>2155</v>
      </c>
      <c r="W38" s="2370"/>
      <c r="X38" s="2351"/>
      <c r="Y38" s="2352"/>
      <c r="Z38" s="2377"/>
      <c r="AA38" s="2352"/>
      <c r="AF38" s="909"/>
      <c r="AG38" s="909"/>
      <c r="AH38" s="909"/>
      <c r="AI38" s="2350"/>
      <c r="AJ38" s="2350"/>
      <c r="AK38" s="2350"/>
      <c r="AL38" s="2350"/>
      <c r="AM38" s="2350"/>
      <c r="AN38" s="2350"/>
      <c r="AO38" s="2350"/>
      <c r="AP38" s="2350"/>
      <c r="AQ38" s="2350"/>
      <c r="AR38" s="883"/>
      <c r="AS38" s="883"/>
      <c r="AT38" s="883"/>
      <c r="AU38" s="883"/>
    </row>
    <row r="39" spans="1:47" ht="15" customHeight="1">
      <c r="A39" s="2380"/>
      <c r="E39" s="910"/>
      <c r="F39" s="902" t="s">
        <v>2158</v>
      </c>
      <c r="G39" s="911"/>
      <c r="H39" s="2368" t="s">
        <v>2155</v>
      </c>
      <c r="I39" s="2370"/>
      <c r="J39" s="2378"/>
      <c r="K39" s="2379"/>
      <c r="L39" s="2368" t="s">
        <v>2155</v>
      </c>
      <c r="M39" s="2370"/>
      <c r="N39" s="2378"/>
      <c r="O39" s="2370"/>
      <c r="P39" s="2378"/>
      <c r="Q39" s="2379"/>
      <c r="R39" s="2368" t="s">
        <v>2155</v>
      </c>
      <c r="S39" s="2370"/>
      <c r="T39" s="2378"/>
      <c r="U39" s="2370"/>
      <c r="V39" s="2378" t="s">
        <v>2155</v>
      </c>
      <c r="W39" s="2370"/>
      <c r="X39" s="2351"/>
      <c r="Y39" s="2352"/>
      <c r="Z39" s="2377"/>
      <c r="AA39" s="2352"/>
      <c r="AF39" s="909"/>
      <c r="AG39" s="909"/>
      <c r="AH39" s="909"/>
      <c r="AI39" s="2350"/>
      <c r="AJ39" s="2350"/>
      <c r="AK39" s="2350"/>
      <c r="AL39" s="2350"/>
      <c r="AM39" s="2350"/>
      <c r="AN39" s="2350"/>
      <c r="AO39" s="2350"/>
      <c r="AP39" s="2350"/>
      <c r="AQ39" s="2350"/>
      <c r="AR39" s="883"/>
      <c r="AS39" s="883"/>
      <c r="AT39" s="883"/>
      <c r="AU39" s="883"/>
    </row>
    <row r="40" spans="1:47" ht="15" customHeight="1">
      <c r="A40" s="2380"/>
      <c r="E40" s="912"/>
      <c r="F40" s="902" t="s">
        <v>2159</v>
      </c>
      <c r="G40" s="913"/>
      <c r="H40" s="2368" t="s">
        <v>2155</v>
      </c>
      <c r="I40" s="2370"/>
      <c r="J40" s="2378"/>
      <c r="K40" s="2379"/>
      <c r="L40" s="2368"/>
      <c r="M40" s="2370"/>
      <c r="N40" s="2378"/>
      <c r="O40" s="2370"/>
      <c r="P40" s="2378" t="s">
        <v>2155</v>
      </c>
      <c r="Q40" s="2379"/>
      <c r="R40" s="2368" t="s">
        <v>2155</v>
      </c>
      <c r="S40" s="2370"/>
      <c r="T40" s="2378"/>
      <c r="U40" s="2370"/>
      <c r="V40" s="2378"/>
      <c r="W40" s="2370"/>
      <c r="X40" s="2351" t="s">
        <v>2155</v>
      </c>
      <c r="Y40" s="2352"/>
      <c r="Z40" s="2377"/>
      <c r="AA40" s="2352"/>
      <c r="AF40" s="909"/>
      <c r="AG40" s="909"/>
      <c r="AH40" s="909"/>
      <c r="AI40" s="2350"/>
      <c r="AJ40" s="2350"/>
      <c r="AK40" s="2350"/>
      <c r="AL40" s="2350"/>
      <c r="AM40" s="2350"/>
      <c r="AN40" s="2350"/>
      <c r="AO40" s="2350"/>
      <c r="AP40" s="2350"/>
      <c r="AQ40" s="2350"/>
      <c r="AR40" s="883"/>
      <c r="AS40" s="883"/>
      <c r="AT40" s="883"/>
      <c r="AU40" s="883"/>
    </row>
    <row r="41" spans="1:47" ht="15" customHeight="1">
      <c r="A41" s="2380"/>
      <c r="E41" s="914"/>
      <c r="F41" s="902" t="s">
        <v>2160</v>
      </c>
      <c r="G41" s="915"/>
      <c r="H41" s="2368" t="s">
        <v>2155</v>
      </c>
      <c r="I41" s="2370"/>
      <c r="J41" s="2378"/>
      <c r="K41" s="2379"/>
      <c r="L41" s="2368"/>
      <c r="M41" s="2370"/>
      <c r="N41" s="2378"/>
      <c r="O41" s="2370"/>
      <c r="P41" s="2378" t="s">
        <v>2155</v>
      </c>
      <c r="Q41" s="2379"/>
      <c r="R41" s="2368" t="s">
        <v>2155</v>
      </c>
      <c r="S41" s="2370"/>
      <c r="T41" s="2378"/>
      <c r="U41" s="2370"/>
      <c r="V41" s="2378" t="s">
        <v>2155</v>
      </c>
      <c r="W41" s="2370"/>
      <c r="X41" s="2351"/>
      <c r="Y41" s="2352"/>
      <c r="Z41" s="2377"/>
      <c r="AA41" s="2352"/>
      <c r="AF41" s="909"/>
      <c r="AG41" s="909"/>
      <c r="AH41" s="909"/>
      <c r="AI41" s="2350"/>
      <c r="AJ41" s="2350"/>
      <c r="AK41" s="2350"/>
      <c r="AL41" s="2350"/>
      <c r="AM41" s="2350"/>
      <c r="AN41" s="2350"/>
      <c r="AO41" s="2350"/>
      <c r="AP41" s="2350"/>
      <c r="AQ41" s="2350"/>
      <c r="AR41" s="883"/>
      <c r="AS41" s="883"/>
      <c r="AT41" s="883"/>
      <c r="AU41" s="883"/>
    </row>
    <row r="42" spans="1:47" ht="15" customHeight="1">
      <c r="A42" s="2380"/>
      <c r="E42" s="916"/>
      <c r="F42" s="902" t="s">
        <v>2161</v>
      </c>
      <c r="G42" s="917"/>
      <c r="H42" s="2368" t="s">
        <v>2155</v>
      </c>
      <c r="I42" s="2370"/>
      <c r="J42" s="2378"/>
      <c r="K42" s="2379"/>
      <c r="L42" s="2368"/>
      <c r="M42" s="2370"/>
      <c r="N42" s="2378"/>
      <c r="O42" s="2370"/>
      <c r="P42" s="2378" t="s">
        <v>2155</v>
      </c>
      <c r="Q42" s="2379"/>
      <c r="R42" s="2368"/>
      <c r="S42" s="2370"/>
      <c r="T42" s="2378" t="s">
        <v>2155</v>
      </c>
      <c r="U42" s="2370"/>
      <c r="V42" s="2378" t="s">
        <v>2155</v>
      </c>
      <c r="W42" s="2370"/>
      <c r="X42" s="2351"/>
      <c r="Y42" s="2352"/>
      <c r="Z42" s="2377"/>
      <c r="AA42" s="2352"/>
      <c r="AF42" s="909"/>
      <c r="AG42" s="909"/>
      <c r="AH42" s="909"/>
      <c r="AI42" s="2350"/>
      <c r="AJ42" s="2350"/>
      <c r="AK42" s="2350"/>
      <c r="AL42" s="2350"/>
      <c r="AM42" s="2350"/>
      <c r="AN42" s="2350"/>
      <c r="AO42" s="2350"/>
      <c r="AP42" s="2350"/>
      <c r="AQ42" s="2350"/>
      <c r="AR42" s="883"/>
      <c r="AS42" s="883"/>
      <c r="AT42" s="883"/>
      <c r="AU42" s="883"/>
    </row>
    <row r="43" spans="1:47" ht="15" customHeight="1">
      <c r="A43" s="2380"/>
      <c r="E43" s="918"/>
      <c r="F43" s="919" t="s">
        <v>2162</v>
      </c>
      <c r="G43" s="920"/>
      <c r="H43" s="2381" t="s">
        <v>2163</v>
      </c>
      <c r="I43" s="2382"/>
      <c r="J43" s="2382"/>
      <c r="K43" s="2382"/>
      <c r="L43" s="2382"/>
      <c r="M43" s="2382"/>
      <c r="N43" s="2382"/>
      <c r="O43" s="2382"/>
      <c r="P43" s="2382"/>
      <c r="Q43" s="2382"/>
      <c r="R43" s="2382"/>
      <c r="S43" s="2382"/>
      <c r="T43" s="2382"/>
      <c r="U43" s="2382"/>
      <c r="V43" s="2382"/>
      <c r="W43" s="2382"/>
      <c r="X43" s="2382"/>
      <c r="Y43" s="2383"/>
      <c r="Z43" s="2384"/>
      <c r="AA43" s="2385"/>
      <c r="AF43" s="909"/>
      <c r="AG43" s="909"/>
      <c r="AH43" s="909"/>
      <c r="AI43" s="2350"/>
      <c r="AJ43" s="2350"/>
      <c r="AK43" s="2350"/>
      <c r="AL43" s="2350"/>
      <c r="AM43" s="2350"/>
      <c r="AN43" s="2350"/>
      <c r="AO43" s="2350"/>
      <c r="AP43" s="2350"/>
      <c r="AQ43" s="2350"/>
      <c r="AR43" s="883"/>
      <c r="AS43" s="883"/>
      <c r="AT43" s="883"/>
      <c r="AU43" s="883"/>
    </row>
    <row r="44" spans="1:47" ht="15" customHeight="1">
      <c r="E44" s="821"/>
      <c r="J44" s="909"/>
      <c r="X44" s="821"/>
      <c r="Y44" s="821"/>
      <c r="AI44" s="909"/>
    </row>
    <row r="45" spans="1:47" ht="15" customHeight="1"/>
    <row r="46" spans="1:47" ht="13.5" customHeight="1">
      <c r="F46" s="909"/>
      <c r="G46" s="909"/>
      <c r="H46" s="909"/>
      <c r="I46" s="2350"/>
      <c r="J46" s="2350"/>
      <c r="K46" s="2350"/>
      <c r="L46" s="2350"/>
      <c r="M46" s="2350"/>
      <c r="N46" s="2350"/>
      <c r="O46" s="2350"/>
      <c r="P46" s="2350"/>
      <c r="Q46" s="2350"/>
      <c r="R46" s="883"/>
      <c r="S46" s="883"/>
      <c r="T46" s="883"/>
      <c r="U46" s="883"/>
      <c r="W46" s="883"/>
      <c r="X46" s="883"/>
      <c r="Y46" s="883"/>
      <c r="Z46" s="883"/>
      <c r="AA46" s="883"/>
      <c r="AB46" s="883"/>
      <c r="AC46" s="883"/>
      <c r="AD46" s="883"/>
    </row>
    <row r="47" spans="1:47" ht="13.5" customHeight="1">
      <c r="F47" s="909"/>
      <c r="G47" s="909"/>
      <c r="H47" s="909"/>
      <c r="I47" s="2350"/>
      <c r="J47" s="2350"/>
      <c r="K47" s="2350"/>
      <c r="L47" s="2350"/>
      <c r="M47" s="2350"/>
      <c r="N47" s="2350"/>
      <c r="O47" s="2350"/>
      <c r="P47" s="2350"/>
      <c r="Q47" s="2350"/>
      <c r="R47" s="883"/>
      <c r="S47" s="883"/>
      <c r="T47" s="883"/>
      <c r="U47" s="883"/>
      <c r="W47" s="883"/>
      <c r="X47" s="883"/>
      <c r="Y47" s="883"/>
      <c r="Z47" s="883"/>
      <c r="AA47" s="883"/>
      <c r="AB47" s="883"/>
      <c r="AC47" s="883"/>
      <c r="AD47" s="883"/>
    </row>
    <row r="48" spans="1:47" ht="13.5" customHeight="1">
      <c r="F48" s="909"/>
      <c r="G48" s="909"/>
      <c r="H48" s="909"/>
      <c r="I48" s="2350"/>
      <c r="J48" s="2350"/>
      <c r="K48" s="2350"/>
      <c r="L48" s="2350"/>
      <c r="M48" s="2350"/>
      <c r="N48" s="2350"/>
      <c r="O48" s="2350"/>
      <c r="P48" s="2350"/>
      <c r="Q48" s="2350"/>
      <c r="R48" s="883"/>
      <c r="S48" s="883"/>
      <c r="T48" s="883"/>
      <c r="U48" s="883"/>
    </row>
    <row r="49" spans="4:21" ht="13.5" customHeight="1">
      <c r="F49" s="909"/>
      <c r="G49" s="909"/>
      <c r="H49" s="909"/>
      <c r="I49" s="2350"/>
      <c r="J49" s="2350"/>
      <c r="K49" s="2350"/>
      <c r="L49" s="2350"/>
      <c r="M49" s="2350"/>
      <c r="N49" s="2350"/>
      <c r="O49" s="2350"/>
      <c r="P49" s="2350"/>
      <c r="Q49" s="2350"/>
      <c r="R49" s="883"/>
      <c r="S49" s="883"/>
      <c r="T49" s="883"/>
      <c r="U49" s="883"/>
    </row>
    <row r="50" spans="4:21" ht="13.5" customHeight="1">
      <c r="F50" s="909"/>
      <c r="G50" s="909"/>
      <c r="H50" s="909"/>
      <c r="I50" s="2350"/>
      <c r="J50" s="2350"/>
      <c r="K50" s="2350"/>
      <c r="L50" s="2350"/>
      <c r="M50" s="2350"/>
      <c r="N50" s="2350"/>
      <c r="O50" s="2350"/>
      <c r="P50" s="2350"/>
      <c r="Q50" s="2350"/>
      <c r="R50" s="883"/>
      <c r="S50" s="883"/>
      <c r="T50" s="883"/>
      <c r="U50" s="883"/>
    </row>
    <row r="51" spans="4:21" ht="13.5" customHeight="1">
      <c r="F51" s="909"/>
      <c r="G51" s="909"/>
      <c r="H51" s="909"/>
      <c r="I51" s="2350"/>
      <c r="J51" s="2350"/>
      <c r="K51" s="2350"/>
      <c r="L51" s="2350"/>
      <c r="M51" s="2350"/>
      <c r="N51" s="2350"/>
      <c r="O51" s="2350"/>
      <c r="P51" s="2350"/>
      <c r="Q51" s="2350"/>
      <c r="R51" s="883"/>
      <c r="S51" s="883"/>
      <c r="T51" s="883"/>
      <c r="U51" s="883"/>
    </row>
    <row r="52" spans="4:21" ht="13.5" customHeight="1">
      <c r="I52" s="909"/>
    </row>
    <row r="53" spans="4:21" ht="13.5" customHeight="1"/>
    <row r="54" spans="4:21" ht="13.5" customHeight="1">
      <c r="D54" s="924"/>
    </row>
    <row r="55" spans="4:21" ht="13.5" customHeight="1"/>
    <row r="56" spans="4:21" ht="13.5" customHeight="1"/>
    <row r="57" spans="4:21" ht="13.5" customHeight="1"/>
    <row r="58" spans="4:21" ht="13.5" customHeight="1"/>
    <row r="59" spans="4:21" ht="13.5" customHeight="1"/>
  </sheetData>
  <mergeCells count="143">
    <mergeCell ref="I51:K51"/>
    <mergeCell ref="L51:N51"/>
    <mergeCell ref="O51:Q51"/>
    <mergeCell ref="I49:K49"/>
    <mergeCell ref="L49:N49"/>
    <mergeCell ref="O49:Q49"/>
    <mergeCell ref="I50:K50"/>
    <mergeCell ref="L50:N50"/>
    <mergeCell ref="O50:Q50"/>
    <mergeCell ref="I46:K46"/>
    <mergeCell ref="L46:N46"/>
    <mergeCell ref="O46:Q46"/>
    <mergeCell ref="I47:K47"/>
    <mergeCell ref="L47:N47"/>
    <mergeCell ref="O47:Q47"/>
    <mergeCell ref="I48:K48"/>
    <mergeCell ref="L48:N48"/>
    <mergeCell ref="O48:Q48"/>
    <mergeCell ref="AL42:AN42"/>
    <mergeCell ref="AO42:AQ42"/>
    <mergeCell ref="H43:Y43"/>
    <mergeCell ref="Z43:AA43"/>
    <mergeCell ref="AI43:AK43"/>
    <mergeCell ref="AL43:AN43"/>
    <mergeCell ref="AO43:AQ43"/>
    <mergeCell ref="R42:S42"/>
    <mergeCell ref="T42:U42"/>
    <mergeCell ref="V42:W42"/>
    <mergeCell ref="H42:I42"/>
    <mergeCell ref="J42:K42"/>
    <mergeCell ref="L42:M42"/>
    <mergeCell ref="N42:O42"/>
    <mergeCell ref="P42:Q42"/>
    <mergeCell ref="X42:Y42"/>
    <mergeCell ref="Z42:AA42"/>
    <mergeCell ref="AI42:AK42"/>
    <mergeCell ref="AO40:AQ40"/>
    <mergeCell ref="H41:I41"/>
    <mergeCell ref="J41:K41"/>
    <mergeCell ref="L41:M41"/>
    <mergeCell ref="N41:O41"/>
    <mergeCell ref="P41:Q41"/>
    <mergeCell ref="R41:S41"/>
    <mergeCell ref="T41:U41"/>
    <mergeCell ref="V41:W41"/>
    <mergeCell ref="AL41:AN41"/>
    <mergeCell ref="AO41:AQ41"/>
    <mergeCell ref="X41:Y41"/>
    <mergeCell ref="Z41:AA41"/>
    <mergeCell ref="AI41:AK41"/>
    <mergeCell ref="T40:U40"/>
    <mergeCell ref="V40:W40"/>
    <mergeCell ref="X40:Y40"/>
    <mergeCell ref="Z40:AA40"/>
    <mergeCell ref="AI40:AK40"/>
    <mergeCell ref="AL40:AN40"/>
    <mergeCell ref="Z38:AA38"/>
    <mergeCell ref="AI38:AK38"/>
    <mergeCell ref="AL38:AN38"/>
    <mergeCell ref="AO38:AQ38"/>
    <mergeCell ref="A39:A43"/>
    <mergeCell ref="H39:I39"/>
    <mergeCell ref="J39:K39"/>
    <mergeCell ref="L39:M39"/>
    <mergeCell ref="N39:O39"/>
    <mergeCell ref="P39:Q39"/>
    <mergeCell ref="R39:S39"/>
    <mergeCell ref="T39:U39"/>
    <mergeCell ref="V39:W39"/>
    <mergeCell ref="X39:Y39"/>
    <mergeCell ref="Z39:AA39"/>
    <mergeCell ref="AI39:AK39"/>
    <mergeCell ref="AL39:AN39"/>
    <mergeCell ref="AO39:AQ39"/>
    <mergeCell ref="H40:I40"/>
    <mergeCell ref="J40:K40"/>
    <mergeCell ref="L40:M40"/>
    <mergeCell ref="N40:O40"/>
    <mergeCell ref="P40:Q40"/>
    <mergeCell ref="R40:S40"/>
    <mergeCell ref="H38:I38"/>
    <mergeCell ref="J38:K38"/>
    <mergeCell ref="L38:M38"/>
    <mergeCell ref="N38:O38"/>
    <mergeCell ref="P38:Q38"/>
    <mergeCell ref="R38:S38"/>
    <mergeCell ref="T38:U38"/>
    <mergeCell ref="V38:W38"/>
    <mergeCell ref="X38:Y38"/>
    <mergeCell ref="Z37:AA37"/>
    <mergeCell ref="AF35:AH37"/>
    <mergeCell ref="AI35:AQ35"/>
    <mergeCell ref="AR36:AS36"/>
    <mergeCell ref="AT36:AU36"/>
    <mergeCell ref="H37:I37"/>
    <mergeCell ref="J37:K37"/>
    <mergeCell ref="L37:M37"/>
    <mergeCell ref="N37:O37"/>
    <mergeCell ref="P37:Q37"/>
    <mergeCell ref="R37:S37"/>
    <mergeCell ref="T37:U37"/>
    <mergeCell ref="V37:W37"/>
    <mergeCell ref="AS21:AU21"/>
    <mergeCell ref="AV21:AX21"/>
    <mergeCell ref="AY21:BA21"/>
    <mergeCell ref="AU23:BA23"/>
    <mergeCell ref="E33:G35"/>
    <mergeCell ref="H33:K33"/>
    <mergeCell ref="L33:Q33"/>
    <mergeCell ref="R33:Y33"/>
    <mergeCell ref="Z33:AA35"/>
    <mergeCell ref="H34:I35"/>
    <mergeCell ref="R34:U34"/>
    <mergeCell ref="V34:Y34"/>
    <mergeCell ref="R35:S35"/>
    <mergeCell ref="T35:U35"/>
    <mergeCell ref="V35:W35"/>
    <mergeCell ref="X35:Y35"/>
    <mergeCell ref="AR35:AU35"/>
    <mergeCell ref="L2:T3"/>
    <mergeCell ref="A5:A38"/>
    <mergeCell ref="AG21:AI21"/>
    <mergeCell ref="AJ21:AL21"/>
    <mergeCell ref="AM21:AO21"/>
    <mergeCell ref="AP21:AR21"/>
    <mergeCell ref="J34:K35"/>
    <mergeCell ref="L34:M35"/>
    <mergeCell ref="N34:O35"/>
    <mergeCell ref="P34:Q35"/>
    <mergeCell ref="H36:I36"/>
    <mergeCell ref="J36:K36"/>
    <mergeCell ref="L36:M36"/>
    <mergeCell ref="N36:O36"/>
    <mergeCell ref="P36:Q36"/>
    <mergeCell ref="R36:S36"/>
    <mergeCell ref="T36:U36"/>
    <mergeCell ref="V36:W36"/>
    <mergeCell ref="X36:Y36"/>
    <mergeCell ref="Z36:AA36"/>
    <mergeCell ref="AI36:AK37"/>
    <mergeCell ref="AL36:AN37"/>
    <mergeCell ref="AO36:AQ37"/>
    <mergeCell ref="X37:Y37"/>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42"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sheetPr>
  <dimension ref="A1:BC60"/>
  <sheetViews>
    <sheetView view="pageBreakPreview" zoomScaleNormal="100" zoomScaleSheetLayoutView="100" workbookViewId="0">
      <selection activeCell="V79" sqref="V79"/>
    </sheetView>
  </sheetViews>
  <sheetFormatPr defaultColWidth="9" defaultRowHeight="13.5"/>
  <cols>
    <col min="1" max="1" width="3.125" style="779" customWidth="1"/>
    <col min="2" max="2" width="15.625" style="779" customWidth="1"/>
    <col min="3" max="29" width="5.625" style="779" customWidth="1"/>
    <col min="30" max="16384" width="9" style="779"/>
  </cols>
  <sheetData>
    <row r="1" spans="1:53" ht="15" customHeight="1" thickBot="1">
      <c r="A1" s="2328"/>
    </row>
    <row r="2" spans="1:53" ht="15" customHeight="1">
      <c r="A2" s="2328"/>
      <c r="L2" s="2332" t="s">
        <v>2164</v>
      </c>
      <c r="M2" s="2332"/>
      <c r="N2" s="2332"/>
      <c r="O2" s="2332"/>
      <c r="P2" s="2332"/>
      <c r="Q2" s="2332"/>
      <c r="R2" s="2332"/>
      <c r="S2" s="2332"/>
      <c r="T2" s="2332"/>
      <c r="U2" s="816"/>
      <c r="X2" s="817">
        <v>1</v>
      </c>
      <c r="Y2" s="818"/>
      <c r="Z2" s="819"/>
      <c r="AA2" s="820" t="s">
        <v>2118</v>
      </c>
      <c r="AB2" s="820"/>
    </row>
    <row r="3" spans="1:53" ht="15" customHeight="1">
      <c r="A3" s="2328"/>
      <c r="F3" s="821"/>
      <c r="J3" s="821"/>
      <c r="K3" s="821"/>
      <c r="L3" s="2332"/>
      <c r="M3" s="2332"/>
      <c r="N3" s="2332"/>
      <c r="O3" s="2332"/>
      <c r="P3" s="2332"/>
      <c r="Q3" s="2332"/>
      <c r="R3" s="2332"/>
      <c r="S3" s="2332"/>
      <c r="T3" s="2332"/>
      <c r="U3" s="816"/>
      <c r="X3" s="822"/>
      <c r="Y3" s="823" t="s">
        <v>195</v>
      </c>
      <c r="Z3" s="824"/>
      <c r="AA3" s="820" t="s">
        <v>2119</v>
      </c>
      <c r="AB3" s="820"/>
    </row>
    <row r="4" spans="1:53" ht="15" customHeight="1" thickBot="1">
      <c r="A4" s="2328"/>
      <c r="F4" s="821"/>
      <c r="J4" s="821"/>
      <c r="K4" s="821"/>
      <c r="X4" s="825"/>
      <c r="Y4" s="826"/>
      <c r="Z4" s="827">
        <v>201</v>
      </c>
      <c r="AA4" s="820" t="s">
        <v>2120</v>
      </c>
      <c r="AB4" s="820"/>
      <c r="AG4" s="821"/>
      <c r="AK4" s="821"/>
      <c r="AL4" s="821"/>
    </row>
    <row r="5" spans="1:53" ht="15" customHeight="1">
      <c r="A5" s="2328"/>
      <c r="F5" s="821"/>
      <c r="J5" s="821"/>
      <c r="K5" s="821"/>
      <c r="X5" s="820"/>
      <c r="Y5" s="820"/>
      <c r="Z5" s="820"/>
      <c r="AA5" s="820"/>
      <c r="AB5" s="820"/>
      <c r="AG5" s="821"/>
      <c r="AK5" s="821"/>
      <c r="AL5" s="821"/>
    </row>
    <row r="6" spans="1:53" ht="15" customHeight="1">
      <c r="A6" s="2328"/>
      <c r="C6" s="828"/>
      <c r="F6" s="821"/>
      <c r="J6" s="821"/>
      <c r="K6" s="821"/>
      <c r="AG6" s="821"/>
      <c r="AK6" s="821"/>
      <c r="AL6" s="821"/>
    </row>
    <row r="7" spans="1:53" ht="15" customHeight="1" thickBot="1">
      <c r="A7" s="2328"/>
      <c r="F7" s="821"/>
      <c r="J7" s="821"/>
      <c r="K7" s="821"/>
      <c r="R7" s="821"/>
      <c r="S7" s="821"/>
      <c r="T7" s="821"/>
      <c r="AG7" s="821"/>
      <c r="AK7" s="821"/>
      <c r="AL7" s="821"/>
      <c r="AS7" s="821"/>
      <c r="AT7" s="821"/>
      <c r="AU7" s="821"/>
    </row>
    <row r="8" spans="1:53" ht="15" customHeight="1">
      <c r="A8" s="2328"/>
      <c r="F8" s="823"/>
      <c r="G8" s="823"/>
      <c r="H8" s="829"/>
      <c r="I8" s="783"/>
      <c r="J8" s="796"/>
      <c r="K8" s="796"/>
      <c r="L8" s="796">
        <v>43</v>
      </c>
      <c r="M8" s="796"/>
      <c r="N8" s="797"/>
      <c r="O8" s="783">
        <v>44</v>
      </c>
      <c r="P8" s="796"/>
      <c r="Q8" s="797"/>
      <c r="R8" s="783">
        <v>45</v>
      </c>
      <c r="S8" s="796"/>
      <c r="T8" s="797"/>
      <c r="U8" s="783">
        <v>46</v>
      </c>
      <c r="V8" s="796"/>
      <c r="W8" s="796"/>
      <c r="X8" s="796"/>
      <c r="Y8" s="837"/>
      <c r="Z8" s="823"/>
      <c r="AA8" s="823"/>
      <c r="AB8" s="823"/>
      <c r="AC8" s="823"/>
      <c r="AG8" s="821"/>
      <c r="AK8" s="821"/>
      <c r="AL8" s="821"/>
    </row>
    <row r="9" spans="1:53" ht="15" customHeight="1">
      <c r="A9" s="2328"/>
      <c r="F9" s="823"/>
      <c r="G9" s="823"/>
      <c r="H9" s="829"/>
      <c r="I9" s="798"/>
      <c r="J9" s="789"/>
      <c r="K9" s="789"/>
      <c r="L9" s="789"/>
      <c r="M9" s="789" t="s">
        <v>2121</v>
      </c>
      <c r="N9" s="795"/>
      <c r="O9" s="798"/>
      <c r="P9" s="789" t="s">
        <v>187</v>
      </c>
      <c r="Q9" s="795"/>
      <c r="R9" s="798"/>
      <c r="S9" s="789" t="s">
        <v>2122</v>
      </c>
      <c r="T9" s="795"/>
      <c r="U9" s="798"/>
      <c r="V9" s="789" t="s">
        <v>2123</v>
      </c>
      <c r="W9" s="789"/>
      <c r="X9" s="789"/>
      <c r="Y9" s="837"/>
      <c r="Z9" s="823"/>
      <c r="AA9" s="823"/>
      <c r="AB9" s="823"/>
      <c r="AC9" s="823"/>
      <c r="AG9" s="821"/>
      <c r="AK9" s="821"/>
      <c r="AL9" s="821"/>
    </row>
    <row r="10" spans="1:53" ht="15" customHeight="1" thickBot="1">
      <c r="A10" s="2328"/>
      <c r="C10" s="826" t="s">
        <v>2124</v>
      </c>
      <c r="D10" s="845"/>
      <c r="E10" s="828"/>
      <c r="F10" s="823"/>
      <c r="G10" s="823"/>
      <c r="H10" s="846"/>
      <c r="I10" s="801"/>
      <c r="J10" s="802"/>
      <c r="K10" s="802"/>
      <c r="L10" s="802" t="s">
        <v>586</v>
      </c>
      <c r="M10" s="802"/>
      <c r="N10" s="800">
        <v>701</v>
      </c>
      <c r="O10" s="801" t="s">
        <v>585</v>
      </c>
      <c r="P10" s="802"/>
      <c r="Q10" s="800">
        <v>702</v>
      </c>
      <c r="R10" s="801" t="s">
        <v>585</v>
      </c>
      <c r="S10" s="802"/>
      <c r="T10" s="800">
        <v>703</v>
      </c>
      <c r="U10" s="801" t="s">
        <v>584</v>
      </c>
      <c r="V10" s="802"/>
      <c r="W10" s="802">
        <v>704</v>
      </c>
      <c r="X10" s="802"/>
      <c r="Y10" s="837"/>
      <c r="Z10" s="823"/>
      <c r="AA10" s="823"/>
      <c r="AB10" s="823"/>
      <c r="AC10" s="823"/>
      <c r="AF10" s="828"/>
    </row>
    <row r="11" spans="1:53" ht="15" customHeight="1">
      <c r="A11" s="2328"/>
      <c r="F11" s="823"/>
      <c r="G11" s="829"/>
      <c r="H11" s="783"/>
      <c r="I11" s="796">
        <v>38</v>
      </c>
      <c r="J11" s="796"/>
      <c r="K11" s="797"/>
      <c r="L11" s="783">
        <v>39</v>
      </c>
      <c r="M11" s="796"/>
      <c r="N11" s="797"/>
      <c r="O11" s="783">
        <v>40</v>
      </c>
      <c r="P11" s="796"/>
      <c r="Q11" s="797"/>
      <c r="R11" s="783">
        <v>41</v>
      </c>
      <c r="S11" s="796"/>
      <c r="T11" s="797"/>
      <c r="U11" s="783">
        <v>42</v>
      </c>
      <c r="V11" s="796"/>
      <c r="W11" s="796"/>
      <c r="X11" s="796"/>
      <c r="Y11" s="837"/>
      <c r="Z11" s="823"/>
      <c r="AA11" s="823"/>
      <c r="AB11" s="823"/>
      <c r="AC11" s="823"/>
      <c r="AG11" s="821"/>
      <c r="AH11" s="821"/>
      <c r="AI11" s="821"/>
      <c r="AJ11" s="821"/>
      <c r="AK11" s="821"/>
      <c r="AL11" s="821"/>
      <c r="AM11" s="821"/>
      <c r="AN11" s="821"/>
      <c r="AO11" s="821"/>
      <c r="AP11" s="821"/>
      <c r="AQ11" s="821"/>
      <c r="AR11" s="821"/>
      <c r="AS11" s="821"/>
      <c r="AT11" s="821"/>
      <c r="AU11" s="821"/>
      <c r="AV11" s="821"/>
      <c r="AW11" s="821"/>
      <c r="AX11" s="821"/>
      <c r="AY11" s="821"/>
      <c r="AZ11" s="821"/>
      <c r="BA11" s="821"/>
    </row>
    <row r="12" spans="1:53" ht="15" customHeight="1">
      <c r="A12" s="2328"/>
      <c r="F12" s="823"/>
      <c r="G12" s="829"/>
      <c r="H12" s="798"/>
      <c r="I12" s="789"/>
      <c r="J12" s="789" t="s">
        <v>2125</v>
      </c>
      <c r="K12" s="795"/>
      <c r="L12" s="798"/>
      <c r="M12" s="789" t="s">
        <v>2126</v>
      </c>
      <c r="N12" s="795"/>
      <c r="O12" s="798"/>
      <c r="P12" s="789" t="s">
        <v>187</v>
      </c>
      <c r="Q12" s="795"/>
      <c r="R12" s="798"/>
      <c r="S12" s="789" t="s">
        <v>2122</v>
      </c>
      <c r="T12" s="795"/>
      <c r="U12" s="798"/>
      <c r="V12" s="789" t="s">
        <v>2127</v>
      </c>
      <c r="W12" s="789"/>
      <c r="X12" s="789"/>
      <c r="Y12" s="837"/>
      <c r="Z12" s="823"/>
      <c r="AA12" s="823"/>
      <c r="AB12" s="823"/>
      <c r="AC12" s="823"/>
    </row>
    <row r="13" spans="1:53" ht="15" customHeight="1" thickBot="1">
      <c r="A13" s="2328"/>
      <c r="C13" s="826" t="s">
        <v>2128</v>
      </c>
      <c r="D13" s="845"/>
      <c r="F13" s="853"/>
      <c r="G13" s="846"/>
      <c r="H13" s="801"/>
      <c r="I13" s="802" t="s">
        <v>583</v>
      </c>
      <c r="J13" s="802"/>
      <c r="K13" s="800">
        <v>601</v>
      </c>
      <c r="L13" s="801" t="s">
        <v>582</v>
      </c>
      <c r="M13" s="802"/>
      <c r="N13" s="800">
        <v>602</v>
      </c>
      <c r="O13" s="801" t="s">
        <v>582</v>
      </c>
      <c r="P13" s="802"/>
      <c r="Q13" s="800">
        <v>603</v>
      </c>
      <c r="R13" s="801" t="s">
        <v>582</v>
      </c>
      <c r="S13" s="802"/>
      <c r="T13" s="800">
        <v>604</v>
      </c>
      <c r="U13" s="801" t="s">
        <v>584</v>
      </c>
      <c r="V13" s="802"/>
      <c r="W13" s="802">
        <v>605</v>
      </c>
      <c r="X13" s="802"/>
      <c r="Y13" s="880"/>
      <c r="Z13" s="853"/>
      <c r="AA13" s="823"/>
      <c r="AB13" s="823"/>
      <c r="AC13" s="823"/>
    </row>
    <row r="14" spans="1:53" ht="15" customHeight="1">
      <c r="A14" s="2328"/>
      <c r="E14" s="828"/>
      <c r="F14" s="783">
        <v>31</v>
      </c>
      <c r="G14" s="796"/>
      <c r="H14" s="797"/>
      <c r="I14" s="783">
        <v>32</v>
      </c>
      <c r="J14" s="796"/>
      <c r="K14" s="797"/>
      <c r="L14" s="783">
        <v>33</v>
      </c>
      <c r="M14" s="796"/>
      <c r="N14" s="797"/>
      <c r="O14" s="783">
        <v>34</v>
      </c>
      <c r="P14" s="796"/>
      <c r="Q14" s="797"/>
      <c r="R14" s="783">
        <v>35</v>
      </c>
      <c r="S14" s="796"/>
      <c r="T14" s="797"/>
      <c r="U14" s="783">
        <v>36</v>
      </c>
      <c r="V14" s="796"/>
      <c r="W14" s="797"/>
      <c r="X14" s="783">
        <v>37</v>
      </c>
      <c r="Y14" s="796"/>
      <c r="Z14" s="797"/>
      <c r="AA14" s="837"/>
      <c r="AB14" s="823"/>
      <c r="AC14" s="823"/>
      <c r="AD14" s="821"/>
      <c r="AF14" s="828"/>
      <c r="AG14" s="821"/>
      <c r="AH14" s="821"/>
      <c r="AI14" s="821"/>
      <c r="AJ14" s="821"/>
      <c r="AK14" s="821"/>
      <c r="AL14" s="821"/>
      <c r="AM14" s="821"/>
      <c r="AN14" s="821"/>
      <c r="AO14" s="821"/>
      <c r="AP14" s="821"/>
      <c r="AQ14" s="821"/>
      <c r="AR14" s="821"/>
      <c r="AS14" s="821"/>
      <c r="AT14" s="821"/>
      <c r="AU14" s="821"/>
      <c r="AV14" s="821"/>
      <c r="AW14" s="821"/>
      <c r="AX14" s="821"/>
      <c r="AY14" s="821"/>
      <c r="AZ14" s="821"/>
      <c r="BA14" s="821"/>
    </row>
    <row r="15" spans="1:53" ht="15" customHeight="1">
      <c r="A15" s="2328"/>
      <c r="C15" s="828"/>
      <c r="F15" s="798"/>
      <c r="G15" s="789" t="s">
        <v>195</v>
      </c>
      <c r="H15" s="795"/>
      <c r="I15" s="798"/>
      <c r="J15" s="789" t="s">
        <v>2130</v>
      </c>
      <c r="K15" s="795"/>
      <c r="L15" s="798"/>
      <c r="M15" s="789" t="s">
        <v>2126</v>
      </c>
      <c r="N15" s="795"/>
      <c r="O15" s="798"/>
      <c r="P15" s="789" t="s">
        <v>187</v>
      </c>
      <c r="Q15" s="795"/>
      <c r="R15" s="798"/>
      <c r="S15" s="789" t="s">
        <v>2122</v>
      </c>
      <c r="T15" s="795"/>
      <c r="U15" s="798"/>
      <c r="V15" s="789" t="s">
        <v>2131</v>
      </c>
      <c r="W15" s="795"/>
      <c r="X15" s="798"/>
      <c r="Y15" s="789" t="s">
        <v>2132</v>
      </c>
      <c r="Z15" s="795"/>
      <c r="AA15" s="837"/>
      <c r="AB15" s="823"/>
      <c r="AC15" s="823"/>
    </row>
    <row r="16" spans="1:53" ht="15" customHeight="1" thickBot="1">
      <c r="A16" s="2328"/>
      <c r="C16" s="826" t="s">
        <v>2133</v>
      </c>
      <c r="D16" s="845"/>
      <c r="F16" s="801" t="s">
        <v>582</v>
      </c>
      <c r="G16" s="802"/>
      <c r="H16" s="800">
        <v>501</v>
      </c>
      <c r="I16" s="801" t="s">
        <v>582</v>
      </c>
      <c r="J16" s="802"/>
      <c r="K16" s="800">
        <v>502</v>
      </c>
      <c r="L16" s="801" t="s">
        <v>582</v>
      </c>
      <c r="M16" s="802"/>
      <c r="N16" s="800">
        <v>503</v>
      </c>
      <c r="O16" s="801" t="s">
        <v>582</v>
      </c>
      <c r="P16" s="802"/>
      <c r="Q16" s="800">
        <v>504</v>
      </c>
      <c r="R16" s="801" t="s">
        <v>582</v>
      </c>
      <c r="S16" s="802"/>
      <c r="T16" s="800">
        <v>505</v>
      </c>
      <c r="U16" s="801" t="s">
        <v>582</v>
      </c>
      <c r="V16" s="802"/>
      <c r="W16" s="800">
        <v>506</v>
      </c>
      <c r="X16" s="801" t="s">
        <v>582</v>
      </c>
      <c r="Y16" s="802"/>
      <c r="Z16" s="800">
        <v>507</v>
      </c>
      <c r="AA16" s="880"/>
      <c r="AB16" s="853"/>
      <c r="AC16" s="853"/>
    </row>
    <row r="17" spans="1:55" ht="15" customHeight="1">
      <c r="A17" s="2328"/>
      <c r="F17" s="783">
        <v>23</v>
      </c>
      <c r="G17" s="796"/>
      <c r="H17" s="797"/>
      <c r="I17" s="783">
        <v>24</v>
      </c>
      <c r="J17" s="796"/>
      <c r="K17" s="797"/>
      <c r="L17" s="783">
        <v>25</v>
      </c>
      <c r="M17" s="796"/>
      <c r="N17" s="797"/>
      <c r="O17" s="783">
        <v>26</v>
      </c>
      <c r="P17" s="796"/>
      <c r="Q17" s="797"/>
      <c r="R17" s="783">
        <v>27</v>
      </c>
      <c r="S17" s="796"/>
      <c r="T17" s="797"/>
      <c r="U17" s="783">
        <v>28</v>
      </c>
      <c r="V17" s="796"/>
      <c r="W17" s="797"/>
      <c r="X17" s="783">
        <v>29</v>
      </c>
      <c r="Y17" s="796"/>
      <c r="Z17" s="797"/>
      <c r="AA17" s="783">
        <v>30</v>
      </c>
      <c r="AB17" s="796"/>
      <c r="AC17" s="797"/>
      <c r="AG17" s="821"/>
      <c r="AH17" s="821"/>
      <c r="AI17" s="821"/>
      <c r="AJ17" s="821"/>
      <c r="AK17" s="821"/>
      <c r="AL17" s="821"/>
      <c r="AM17" s="821"/>
      <c r="AN17" s="821"/>
      <c r="AO17" s="821"/>
      <c r="AP17" s="821"/>
      <c r="AQ17" s="821"/>
      <c r="AR17" s="821"/>
      <c r="AS17" s="821"/>
      <c r="AT17" s="821"/>
      <c r="AU17" s="821"/>
      <c r="AV17" s="821"/>
      <c r="AW17" s="821"/>
      <c r="AX17" s="821"/>
      <c r="AY17" s="821"/>
      <c r="AZ17" s="821"/>
      <c r="BA17" s="821"/>
    </row>
    <row r="18" spans="1:55" ht="15" customHeight="1">
      <c r="A18" s="2328"/>
      <c r="F18" s="798"/>
      <c r="G18" s="789" t="s">
        <v>195</v>
      </c>
      <c r="H18" s="795"/>
      <c r="I18" s="798"/>
      <c r="J18" s="789" t="s">
        <v>2130</v>
      </c>
      <c r="K18" s="795"/>
      <c r="L18" s="798"/>
      <c r="M18" s="789" t="s">
        <v>2126</v>
      </c>
      <c r="N18" s="795"/>
      <c r="O18" s="798"/>
      <c r="P18" s="789" t="s">
        <v>187</v>
      </c>
      <c r="Q18" s="795"/>
      <c r="R18" s="798"/>
      <c r="S18" s="789" t="s">
        <v>2122</v>
      </c>
      <c r="T18" s="795"/>
      <c r="U18" s="798"/>
      <c r="V18" s="789" t="s">
        <v>2131</v>
      </c>
      <c r="W18" s="795"/>
      <c r="X18" s="798"/>
      <c r="Y18" s="789" t="s">
        <v>2132</v>
      </c>
      <c r="Z18" s="795"/>
      <c r="AA18" s="798"/>
      <c r="AB18" s="789" t="s">
        <v>2134</v>
      </c>
      <c r="AC18" s="795"/>
    </row>
    <row r="19" spans="1:55" ht="15" customHeight="1" thickBot="1">
      <c r="A19" s="2328"/>
      <c r="C19" s="826" t="s">
        <v>2135</v>
      </c>
      <c r="D19" s="845"/>
      <c r="F19" s="801" t="s">
        <v>582</v>
      </c>
      <c r="G19" s="802"/>
      <c r="H19" s="800">
        <v>401</v>
      </c>
      <c r="I19" s="801" t="s">
        <v>582</v>
      </c>
      <c r="J19" s="802"/>
      <c r="K19" s="800">
        <v>402</v>
      </c>
      <c r="L19" s="801" t="s">
        <v>582</v>
      </c>
      <c r="M19" s="802"/>
      <c r="N19" s="800">
        <v>403</v>
      </c>
      <c r="O19" s="801" t="s">
        <v>582</v>
      </c>
      <c r="P19" s="802"/>
      <c r="Q19" s="800">
        <v>404</v>
      </c>
      <c r="R19" s="801" t="s">
        <v>582</v>
      </c>
      <c r="S19" s="802"/>
      <c r="T19" s="800">
        <v>405</v>
      </c>
      <c r="U19" s="801" t="s">
        <v>582</v>
      </c>
      <c r="V19" s="802"/>
      <c r="W19" s="800">
        <v>406</v>
      </c>
      <c r="X19" s="801" t="s">
        <v>582</v>
      </c>
      <c r="Y19" s="802"/>
      <c r="Z19" s="800">
        <v>407</v>
      </c>
      <c r="AA19" s="801" t="s">
        <v>582</v>
      </c>
      <c r="AB19" s="802"/>
      <c r="AC19" s="800">
        <v>408</v>
      </c>
    </row>
    <row r="20" spans="1:55" ht="15" customHeight="1">
      <c r="A20" s="2328"/>
      <c r="F20" s="783">
        <v>15</v>
      </c>
      <c r="G20" s="796"/>
      <c r="H20" s="797"/>
      <c r="I20" s="783">
        <v>16</v>
      </c>
      <c r="J20" s="796"/>
      <c r="K20" s="797"/>
      <c r="L20" s="783">
        <v>17</v>
      </c>
      <c r="M20" s="796"/>
      <c r="N20" s="797"/>
      <c r="O20" s="783">
        <v>18</v>
      </c>
      <c r="P20" s="796"/>
      <c r="Q20" s="797"/>
      <c r="R20" s="783">
        <v>19</v>
      </c>
      <c r="S20" s="796"/>
      <c r="T20" s="797"/>
      <c r="U20" s="783">
        <v>20</v>
      </c>
      <c r="V20" s="796"/>
      <c r="W20" s="797"/>
      <c r="X20" s="783">
        <v>21</v>
      </c>
      <c r="Y20" s="796"/>
      <c r="Z20" s="797"/>
      <c r="AA20" s="783">
        <v>22</v>
      </c>
      <c r="AB20" s="796"/>
      <c r="AC20" s="797"/>
      <c r="AG20" s="821"/>
      <c r="AH20" s="821"/>
      <c r="AI20" s="821"/>
      <c r="AJ20" s="821"/>
      <c r="AK20" s="821"/>
      <c r="AL20" s="821"/>
      <c r="AM20" s="821"/>
      <c r="AN20" s="821"/>
      <c r="AO20" s="821"/>
      <c r="AP20" s="821"/>
      <c r="AQ20" s="821"/>
      <c r="AR20" s="821"/>
      <c r="AS20" s="821"/>
      <c r="AT20" s="821"/>
      <c r="AU20" s="821"/>
      <c r="AV20" s="821"/>
      <c r="AW20" s="821"/>
      <c r="AX20" s="821"/>
      <c r="AY20" s="821"/>
      <c r="AZ20" s="821"/>
      <c r="BA20" s="821"/>
    </row>
    <row r="21" spans="1:55" ht="15" customHeight="1">
      <c r="A21" s="2328"/>
      <c r="F21" s="798"/>
      <c r="G21" s="789" t="s">
        <v>195</v>
      </c>
      <c r="H21" s="795"/>
      <c r="I21" s="798"/>
      <c r="J21" s="789" t="s">
        <v>2130</v>
      </c>
      <c r="K21" s="795"/>
      <c r="L21" s="798"/>
      <c r="M21" s="789" t="s">
        <v>2126</v>
      </c>
      <c r="N21" s="795"/>
      <c r="O21" s="798"/>
      <c r="P21" s="789" t="s">
        <v>187</v>
      </c>
      <c r="Q21" s="795"/>
      <c r="R21" s="798"/>
      <c r="S21" s="789" t="s">
        <v>2122</v>
      </c>
      <c r="T21" s="795"/>
      <c r="U21" s="798"/>
      <c r="V21" s="789" t="s">
        <v>2131</v>
      </c>
      <c r="W21" s="795"/>
      <c r="X21" s="798"/>
      <c r="Y21" s="789" t="s">
        <v>2132</v>
      </c>
      <c r="Z21" s="795"/>
      <c r="AA21" s="798"/>
      <c r="AB21" s="789" t="s">
        <v>2134</v>
      </c>
      <c r="AC21" s="795"/>
    </row>
    <row r="22" spans="1:55" ht="15" customHeight="1" thickBot="1">
      <c r="A22" s="2328"/>
      <c r="C22" s="826" t="s">
        <v>2136</v>
      </c>
      <c r="D22" s="845"/>
      <c r="F22" s="801" t="s">
        <v>581</v>
      </c>
      <c r="G22" s="802"/>
      <c r="H22" s="800">
        <v>301</v>
      </c>
      <c r="I22" s="801" t="s">
        <v>581</v>
      </c>
      <c r="J22" s="802"/>
      <c r="K22" s="800">
        <v>302</v>
      </c>
      <c r="L22" s="801" t="s">
        <v>581</v>
      </c>
      <c r="M22" s="802"/>
      <c r="N22" s="800">
        <v>303</v>
      </c>
      <c r="O22" s="801" t="s">
        <v>581</v>
      </c>
      <c r="P22" s="802"/>
      <c r="Q22" s="800">
        <v>304</v>
      </c>
      <c r="R22" s="801" t="s">
        <v>581</v>
      </c>
      <c r="S22" s="802"/>
      <c r="T22" s="800">
        <v>305</v>
      </c>
      <c r="U22" s="801" t="s">
        <v>581</v>
      </c>
      <c r="V22" s="802"/>
      <c r="W22" s="800">
        <v>306</v>
      </c>
      <c r="X22" s="801" t="s">
        <v>581</v>
      </c>
      <c r="Y22" s="802"/>
      <c r="Z22" s="800">
        <v>307</v>
      </c>
      <c r="AA22" s="801" t="s">
        <v>581</v>
      </c>
      <c r="AB22" s="802"/>
      <c r="AC22" s="800">
        <v>308</v>
      </c>
      <c r="AG22" s="2333"/>
      <c r="AH22" s="2333"/>
      <c r="AI22" s="2333"/>
      <c r="AJ22" s="2333"/>
      <c r="AK22" s="2333"/>
      <c r="AL22" s="2333"/>
      <c r="AM22" s="2333"/>
      <c r="AN22" s="2333"/>
      <c r="AO22" s="2333"/>
      <c r="AP22" s="2333"/>
      <c r="AQ22" s="2333"/>
      <c r="AR22" s="2333"/>
      <c r="AS22" s="2333"/>
      <c r="AT22" s="2333"/>
      <c r="AU22" s="2333"/>
      <c r="AV22" s="2333"/>
      <c r="AW22" s="2333"/>
      <c r="AX22" s="2333"/>
      <c r="AY22" s="2333"/>
      <c r="AZ22" s="2333"/>
      <c r="BA22" s="2333"/>
    </row>
    <row r="23" spans="1:55" ht="15" customHeight="1">
      <c r="A23" s="2328"/>
      <c r="F23" s="783">
        <v>7</v>
      </c>
      <c r="G23" s="796"/>
      <c r="H23" s="797"/>
      <c r="I23" s="783">
        <v>8</v>
      </c>
      <c r="J23" s="796"/>
      <c r="K23" s="797"/>
      <c r="L23" s="783">
        <v>9</v>
      </c>
      <c r="M23" s="796"/>
      <c r="N23" s="797"/>
      <c r="O23" s="783">
        <v>10</v>
      </c>
      <c r="P23" s="796"/>
      <c r="Q23" s="797"/>
      <c r="R23" s="783">
        <v>11</v>
      </c>
      <c r="S23" s="796"/>
      <c r="T23" s="797"/>
      <c r="U23" s="783">
        <v>12</v>
      </c>
      <c r="V23" s="796"/>
      <c r="W23" s="797"/>
      <c r="X23" s="783">
        <v>13</v>
      </c>
      <c r="Y23" s="796"/>
      <c r="Z23" s="797"/>
      <c r="AA23" s="783">
        <v>14</v>
      </c>
      <c r="AB23" s="796"/>
      <c r="AC23" s="797"/>
      <c r="AG23" s="883"/>
      <c r="AH23" s="883"/>
      <c r="AI23" s="883"/>
      <c r="AJ23" s="883"/>
      <c r="AK23" s="883"/>
      <c r="AL23" s="883"/>
      <c r="AM23" s="883"/>
      <c r="AN23" s="883"/>
      <c r="AO23" s="883"/>
      <c r="AP23" s="883"/>
      <c r="AQ23" s="883"/>
      <c r="AR23" s="883"/>
      <c r="AS23" s="883"/>
      <c r="AT23" s="883"/>
      <c r="AU23" s="821"/>
      <c r="AV23" s="821"/>
      <c r="AW23" s="821"/>
      <c r="AX23" s="821"/>
      <c r="AY23" s="821"/>
      <c r="AZ23" s="821"/>
      <c r="BA23" s="821"/>
      <c r="BB23" s="883"/>
      <c r="BC23" s="883"/>
    </row>
    <row r="24" spans="1:55" ht="15" customHeight="1">
      <c r="A24" s="2328"/>
      <c r="B24" s="883"/>
      <c r="F24" s="798"/>
      <c r="G24" s="789" t="s">
        <v>195</v>
      </c>
      <c r="H24" s="795"/>
      <c r="I24" s="798"/>
      <c r="J24" s="789" t="s">
        <v>2130</v>
      </c>
      <c r="K24" s="795"/>
      <c r="L24" s="798"/>
      <c r="M24" s="789" t="s">
        <v>2126</v>
      </c>
      <c r="N24" s="795"/>
      <c r="O24" s="798"/>
      <c r="P24" s="789" t="s">
        <v>187</v>
      </c>
      <c r="Q24" s="795"/>
      <c r="R24" s="798"/>
      <c r="S24" s="789" t="s">
        <v>2122</v>
      </c>
      <c r="T24" s="795"/>
      <c r="U24" s="798"/>
      <c r="V24" s="789" t="s">
        <v>2131</v>
      </c>
      <c r="W24" s="795"/>
      <c r="X24" s="798"/>
      <c r="Y24" s="789" t="s">
        <v>2132</v>
      </c>
      <c r="Z24" s="795"/>
      <c r="AA24" s="798"/>
      <c r="AB24" s="789" t="s">
        <v>2134</v>
      </c>
      <c r="AC24" s="795"/>
      <c r="AD24" s="883"/>
      <c r="AG24" s="884"/>
      <c r="AH24" s="883"/>
      <c r="AI24" s="883"/>
      <c r="AJ24" s="883"/>
      <c r="AK24" s="883"/>
      <c r="AL24" s="883"/>
      <c r="AM24" s="883"/>
      <c r="AN24" s="883"/>
      <c r="AO24" s="883"/>
      <c r="AP24" s="883"/>
      <c r="AQ24" s="883"/>
      <c r="AR24" s="883"/>
      <c r="AS24" s="883"/>
      <c r="AT24" s="883"/>
      <c r="AU24" s="2353"/>
      <c r="AV24" s="2353"/>
      <c r="AW24" s="2353"/>
      <c r="AX24" s="2353"/>
      <c r="AY24" s="2353"/>
      <c r="AZ24" s="2353"/>
      <c r="BA24" s="2353"/>
      <c r="BB24" s="883"/>
      <c r="BC24" s="883"/>
    </row>
    <row r="25" spans="1:55" ht="15" customHeight="1" thickBot="1">
      <c r="A25" s="2328"/>
      <c r="C25" s="826" t="s">
        <v>2137</v>
      </c>
      <c r="D25" s="845"/>
      <c r="E25" s="821"/>
      <c r="F25" s="801" t="s">
        <v>581</v>
      </c>
      <c r="G25" s="802"/>
      <c r="H25" s="800">
        <v>201</v>
      </c>
      <c r="I25" s="801" t="s">
        <v>581</v>
      </c>
      <c r="J25" s="802"/>
      <c r="K25" s="800">
        <v>202</v>
      </c>
      <c r="L25" s="801" t="s">
        <v>581</v>
      </c>
      <c r="M25" s="802"/>
      <c r="N25" s="800">
        <v>203</v>
      </c>
      <c r="O25" s="801" t="s">
        <v>581</v>
      </c>
      <c r="P25" s="802"/>
      <c r="Q25" s="800">
        <v>204</v>
      </c>
      <c r="R25" s="801" t="s">
        <v>581</v>
      </c>
      <c r="S25" s="802"/>
      <c r="T25" s="800">
        <v>205</v>
      </c>
      <c r="U25" s="801" t="s">
        <v>581</v>
      </c>
      <c r="V25" s="802"/>
      <c r="W25" s="800">
        <v>206</v>
      </c>
      <c r="X25" s="801" t="s">
        <v>581</v>
      </c>
      <c r="Y25" s="802"/>
      <c r="Z25" s="800">
        <v>207</v>
      </c>
      <c r="AA25" s="801" t="s">
        <v>581</v>
      </c>
      <c r="AB25" s="802"/>
      <c r="AC25" s="800">
        <v>208</v>
      </c>
      <c r="AE25" s="821"/>
      <c r="AF25" s="821"/>
      <c r="AG25" s="821"/>
      <c r="AH25" s="821"/>
      <c r="AI25" s="821"/>
      <c r="AJ25" s="821"/>
      <c r="AN25" s="821"/>
      <c r="AO25" s="821"/>
      <c r="AP25" s="821"/>
    </row>
    <row r="26" spans="1:55" ht="15" customHeight="1">
      <c r="A26" s="2328"/>
      <c r="F26" s="783"/>
      <c r="G26" s="796"/>
      <c r="H26" s="797"/>
      <c r="I26" s="783">
        <v>1</v>
      </c>
      <c r="J26" s="796"/>
      <c r="K26" s="797"/>
      <c r="L26" s="783">
        <v>2</v>
      </c>
      <c r="M26" s="796"/>
      <c r="N26" s="797"/>
      <c r="O26" s="783">
        <v>3</v>
      </c>
      <c r="P26" s="796"/>
      <c r="Q26" s="797"/>
      <c r="R26" s="783">
        <v>4</v>
      </c>
      <c r="S26" s="796"/>
      <c r="T26" s="797"/>
      <c r="U26" s="783">
        <v>5</v>
      </c>
      <c r="V26" s="796"/>
      <c r="W26" s="797"/>
      <c r="X26" s="783">
        <v>6</v>
      </c>
      <c r="Y26" s="796"/>
      <c r="Z26" s="797"/>
      <c r="AA26" s="783"/>
      <c r="AB26" s="796"/>
      <c r="AC26" s="797"/>
    </row>
    <row r="27" spans="1:55" ht="15" customHeight="1">
      <c r="A27" s="2328"/>
      <c r="C27" s="828"/>
      <c r="E27" s="814"/>
      <c r="F27" s="798"/>
      <c r="G27" s="789" t="s">
        <v>2138</v>
      </c>
      <c r="H27" s="795"/>
      <c r="I27" s="798"/>
      <c r="J27" s="789" t="s">
        <v>2139</v>
      </c>
      <c r="K27" s="795"/>
      <c r="L27" s="798"/>
      <c r="M27" s="789" t="s">
        <v>2140</v>
      </c>
      <c r="N27" s="795"/>
      <c r="O27" s="798"/>
      <c r="P27" s="789" t="s">
        <v>2141</v>
      </c>
      <c r="Q27" s="795"/>
      <c r="R27" s="798"/>
      <c r="S27" s="789" t="s">
        <v>2142</v>
      </c>
      <c r="T27" s="795"/>
      <c r="U27" s="798"/>
      <c r="V27" s="789" t="s">
        <v>2143</v>
      </c>
      <c r="W27" s="795"/>
      <c r="X27" s="798"/>
      <c r="Y27" s="789" t="s">
        <v>2144</v>
      </c>
      <c r="Z27" s="795"/>
      <c r="AA27" s="798"/>
      <c r="AB27" s="789" t="s">
        <v>2145</v>
      </c>
      <c r="AC27" s="795"/>
      <c r="AE27" s="814"/>
      <c r="AF27" s="814"/>
      <c r="AG27" s="814"/>
      <c r="AH27" s="814"/>
      <c r="AI27" s="814"/>
      <c r="AJ27" s="814"/>
      <c r="AN27" s="814"/>
      <c r="AO27" s="814"/>
      <c r="AP27" s="814"/>
    </row>
    <row r="28" spans="1:55" ht="15" customHeight="1" thickBot="1">
      <c r="A28" s="2328"/>
      <c r="C28" s="826" t="s">
        <v>2146</v>
      </c>
      <c r="D28" s="845"/>
      <c r="E28" s="821"/>
      <c r="F28" s="925"/>
      <c r="G28" s="802"/>
      <c r="H28" s="800"/>
      <c r="I28" s="925" t="s">
        <v>879</v>
      </c>
      <c r="J28" s="802"/>
      <c r="K28" s="800">
        <v>101</v>
      </c>
      <c r="L28" s="925" t="s">
        <v>879</v>
      </c>
      <c r="M28" s="802"/>
      <c r="N28" s="800">
        <v>102</v>
      </c>
      <c r="O28" s="925" t="s">
        <v>879</v>
      </c>
      <c r="P28" s="802"/>
      <c r="Q28" s="800">
        <v>103</v>
      </c>
      <c r="R28" s="925" t="s">
        <v>879</v>
      </c>
      <c r="S28" s="802"/>
      <c r="T28" s="800">
        <v>104</v>
      </c>
      <c r="U28" s="925" t="s">
        <v>879</v>
      </c>
      <c r="V28" s="802"/>
      <c r="W28" s="800">
        <v>105</v>
      </c>
      <c r="X28" s="925" t="s">
        <v>879</v>
      </c>
      <c r="Y28" s="802"/>
      <c r="Z28" s="800">
        <v>106</v>
      </c>
      <c r="AA28" s="801"/>
      <c r="AB28" s="802"/>
      <c r="AC28" s="800"/>
    </row>
    <row r="29" spans="1:55" ht="15" customHeight="1">
      <c r="A29" s="2328"/>
      <c r="E29" s="821"/>
      <c r="F29" s="817"/>
      <c r="G29" s="832"/>
      <c r="H29" s="885"/>
      <c r="I29" s="817"/>
      <c r="J29" s="832"/>
      <c r="K29" s="885"/>
      <c r="L29" s="817"/>
      <c r="M29" s="832"/>
      <c r="N29" s="885"/>
      <c r="O29" s="817"/>
      <c r="P29" s="832"/>
      <c r="Q29" s="885"/>
      <c r="R29" s="817"/>
      <c r="S29" s="832"/>
      <c r="T29" s="885"/>
      <c r="U29" s="817"/>
      <c r="V29" s="832"/>
      <c r="W29" s="885"/>
      <c r="X29" s="817"/>
      <c r="Y29" s="832"/>
      <c r="Z29" s="885"/>
      <c r="AA29" s="817"/>
      <c r="AB29" s="832"/>
      <c r="AC29" s="885"/>
    </row>
    <row r="30" spans="1:55" ht="15" customHeight="1">
      <c r="A30" s="2328"/>
      <c r="E30" s="821"/>
      <c r="F30" s="837"/>
      <c r="G30" s="823" t="s">
        <v>1881</v>
      </c>
      <c r="H30" s="829"/>
      <c r="I30" s="837"/>
      <c r="J30" s="823" t="s">
        <v>1881</v>
      </c>
      <c r="K30" s="829"/>
      <c r="L30" s="837"/>
      <c r="M30" s="823" t="s">
        <v>1881</v>
      </c>
      <c r="N30" s="829"/>
      <c r="O30" s="837"/>
      <c r="P30" s="823" t="s">
        <v>1881</v>
      </c>
      <c r="Q30" s="829"/>
      <c r="R30" s="837"/>
      <c r="S30" s="823" t="s">
        <v>1881</v>
      </c>
      <c r="T30" s="829"/>
      <c r="U30" s="837"/>
      <c r="V30" s="823" t="s">
        <v>1881</v>
      </c>
      <c r="W30" s="829"/>
      <c r="X30" s="837"/>
      <c r="Y30" s="823" t="s">
        <v>1881</v>
      </c>
      <c r="Z30" s="829"/>
      <c r="AA30" s="837"/>
      <c r="AB30" s="823" t="s">
        <v>1881</v>
      </c>
      <c r="AC30" s="829"/>
    </row>
    <row r="31" spans="1:55" ht="15" customHeight="1" thickBot="1">
      <c r="A31" s="2328"/>
      <c r="C31" s="820"/>
      <c r="E31" s="821"/>
      <c r="F31" s="880"/>
      <c r="G31" s="853"/>
      <c r="H31" s="846"/>
      <c r="I31" s="880"/>
      <c r="J31" s="853"/>
      <c r="K31" s="846"/>
      <c r="L31" s="880"/>
      <c r="M31" s="853"/>
      <c r="N31" s="846"/>
      <c r="O31" s="880"/>
      <c r="P31" s="853"/>
      <c r="Q31" s="846"/>
      <c r="R31" s="880"/>
      <c r="S31" s="853"/>
      <c r="T31" s="846"/>
      <c r="U31" s="880"/>
      <c r="V31" s="853"/>
      <c r="W31" s="846"/>
      <c r="X31" s="880"/>
      <c r="Y31" s="853"/>
      <c r="Z31" s="846"/>
      <c r="AA31" s="880"/>
      <c r="AB31" s="853"/>
      <c r="AC31" s="846"/>
    </row>
    <row r="32" spans="1:55" ht="15" customHeight="1">
      <c r="A32" s="2328"/>
      <c r="E32" s="821"/>
      <c r="I32" s="821"/>
      <c r="J32" s="821"/>
      <c r="Q32" s="821"/>
      <c r="R32" s="821"/>
      <c r="S32" s="821"/>
    </row>
    <row r="33" spans="1:47" ht="15" customHeight="1">
      <c r="A33" s="2328"/>
      <c r="E33" s="821"/>
      <c r="I33" s="821"/>
      <c r="J33" s="821"/>
      <c r="Q33" s="821"/>
      <c r="R33" s="821"/>
      <c r="S33" s="821"/>
    </row>
    <row r="34" spans="1:47" ht="15" customHeight="1">
      <c r="A34" s="2328"/>
      <c r="E34" s="821"/>
      <c r="I34" s="821"/>
      <c r="J34" s="821"/>
      <c r="Q34" s="821"/>
      <c r="R34" s="821"/>
      <c r="S34" s="821"/>
    </row>
    <row r="35" spans="1:47" ht="15" customHeight="1">
      <c r="A35" s="2328"/>
      <c r="E35" s="821"/>
      <c r="I35" s="821"/>
      <c r="J35" s="821"/>
      <c r="Q35" s="821"/>
      <c r="R35" s="821"/>
      <c r="S35" s="821"/>
    </row>
    <row r="36" spans="1:47" ht="15" customHeight="1">
      <c r="A36" s="2328"/>
      <c r="E36" s="821"/>
      <c r="I36" s="821"/>
      <c r="J36" s="821"/>
    </row>
    <row r="37" spans="1:47" ht="15" customHeight="1">
      <c r="A37" s="2328"/>
      <c r="F37" s="926"/>
      <c r="G37" s="889"/>
      <c r="H37" s="926"/>
      <c r="I37" s="926"/>
      <c r="J37" s="889"/>
      <c r="K37" s="926"/>
      <c r="L37" s="926"/>
      <c r="M37" s="889"/>
      <c r="N37" s="926"/>
      <c r="O37" s="926"/>
      <c r="P37" s="889"/>
      <c r="Q37" s="926"/>
      <c r="R37" s="926"/>
      <c r="S37" s="889"/>
      <c r="T37" s="926"/>
      <c r="U37" s="926"/>
      <c r="V37" s="889"/>
      <c r="W37" s="926"/>
      <c r="X37" s="926"/>
      <c r="Y37" s="926"/>
      <c r="Z37" s="926"/>
      <c r="AA37" s="926"/>
      <c r="AB37" s="926"/>
    </row>
    <row r="38" spans="1:47" ht="15" customHeight="1">
      <c r="A38" s="2328"/>
      <c r="G38" s="821"/>
      <c r="J38" s="927"/>
      <c r="K38" s="927"/>
      <c r="L38" s="927"/>
      <c r="M38" s="927"/>
      <c r="N38" s="927"/>
      <c r="O38" s="927"/>
      <c r="P38" s="927"/>
      <c r="Q38" s="927"/>
      <c r="R38" s="927"/>
      <c r="S38" s="927"/>
      <c r="T38" s="927"/>
      <c r="U38" s="927"/>
      <c r="V38" s="927"/>
      <c r="W38" s="927"/>
      <c r="X38" s="927"/>
      <c r="Y38" s="823"/>
      <c r="Z38" s="823"/>
      <c r="AA38" s="823"/>
      <c r="AB38" s="823"/>
      <c r="AF38" s="2350"/>
      <c r="AG38" s="2350"/>
      <c r="AH38" s="2350"/>
      <c r="AI38" s="2350"/>
      <c r="AJ38" s="2350"/>
      <c r="AK38" s="2350"/>
      <c r="AL38" s="2350"/>
      <c r="AM38" s="2350"/>
      <c r="AN38" s="2350"/>
      <c r="AO38" s="2350"/>
      <c r="AP38" s="2350"/>
      <c r="AQ38" s="2350"/>
      <c r="AR38" s="2350"/>
      <c r="AS38" s="2350"/>
      <c r="AT38" s="2350"/>
      <c r="AU38" s="2350"/>
    </row>
    <row r="39" spans="1:47" ht="15" customHeight="1">
      <c r="A39" s="2328"/>
      <c r="G39" s="821"/>
      <c r="I39" s="927"/>
      <c r="J39" s="927"/>
      <c r="K39" s="927"/>
      <c r="L39" s="927"/>
      <c r="M39" s="927"/>
      <c r="N39" s="927"/>
      <c r="O39" s="927"/>
      <c r="P39" s="927"/>
      <c r="Q39" s="927"/>
      <c r="R39" s="927"/>
      <c r="S39" s="927"/>
      <c r="T39" s="927"/>
      <c r="U39" s="927"/>
      <c r="V39" s="927"/>
      <c r="W39" s="927"/>
      <c r="X39" s="927"/>
      <c r="Y39" s="823"/>
      <c r="Z39" s="823"/>
      <c r="AA39" s="823"/>
      <c r="AB39" s="823"/>
      <c r="AF39" s="2350"/>
      <c r="AG39" s="2350"/>
      <c r="AH39" s="2350"/>
      <c r="AI39" s="2350"/>
      <c r="AJ39" s="2350"/>
      <c r="AK39" s="2350"/>
      <c r="AL39" s="2350"/>
      <c r="AM39" s="2350"/>
      <c r="AN39" s="2350"/>
      <c r="AO39" s="2350"/>
      <c r="AP39" s="2350"/>
      <c r="AQ39" s="2350"/>
      <c r="AR39" s="883"/>
      <c r="AS39" s="883"/>
      <c r="AT39" s="883"/>
      <c r="AU39" s="883"/>
    </row>
    <row r="40" spans="1:47" ht="15" customHeight="1">
      <c r="A40" s="2386"/>
      <c r="D40" s="828"/>
      <c r="G40" s="821"/>
      <c r="I40" s="927"/>
      <c r="J40" s="927"/>
      <c r="K40" s="927"/>
      <c r="L40" s="927"/>
      <c r="M40" s="927"/>
      <c r="N40" s="927"/>
      <c r="O40" s="927"/>
      <c r="P40" s="927"/>
      <c r="Q40" s="927"/>
      <c r="R40" s="927"/>
      <c r="S40" s="927"/>
      <c r="T40" s="927"/>
      <c r="U40" s="927"/>
      <c r="V40" s="927"/>
      <c r="W40" s="927"/>
      <c r="X40" s="927"/>
      <c r="Y40" s="823"/>
      <c r="Z40" s="823"/>
      <c r="AA40" s="823"/>
      <c r="AB40" s="823"/>
      <c r="AF40" s="909"/>
      <c r="AG40" s="909"/>
      <c r="AH40" s="909"/>
      <c r="AI40" s="2350"/>
      <c r="AJ40" s="2350"/>
      <c r="AK40" s="2350"/>
      <c r="AL40" s="2350"/>
      <c r="AM40" s="2350"/>
      <c r="AN40" s="2350"/>
      <c r="AO40" s="2350"/>
      <c r="AP40" s="2350"/>
      <c r="AQ40" s="2350"/>
      <c r="AR40" s="883"/>
      <c r="AS40" s="883"/>
      <c r="AT40" s="883"/>
      <c r="AU40" s="883"/>
    </row>
    <row r="41" spans="1:47" ht="15" customHeight="1">
      <c r="A41" s="2386"/>
      <c r="D41" s="828"/>
      <c r="G41" s="821"/>
      <c r="I41" s="927"/>
      <c r="J41" s="927"/>
      <c r="K41" s="927"/>
      <c r="L41" s="927"/>
      <c r="M41" s="927"/>
      <c r="N41" s="927"/>
      <c r="O41" s="927"/>
      <c r="P41" s="927"/>
      <c r="Q41" s="927"/>
      <c r="R41" s="927"/>
      <c r="S41" s="927"/>
      <c r="T41" s="927"/>
      <c r="U41" s="927"/>
      <c r="V41" s="927"/>
      <c r="W41" s="927"/>
      <c r="X41" s="927"/>
      <c r="Y41" s="823"/>
      <c r="Z41" s="823"/>
      <c r="AA41" s="823"/>
      <c r="AB41" s="823"/>
      <c r="AF41" s="909"/>
      <c r="AG41" s="909"/>
      <c r="AH41" s="909"/>
      <c r="AI41" s="883"/>
      <c r="AJ41" s="883"/>
      <c r="AK41" s="883"/>
      <c r="AL41" s="883"/>
      <c r="AM41" s="883"/>
      <c r="AN41" s="883"/>
      <c r="AO41" s="883"/>
      <c r="AP41" s="883"/>
      <c r="AQ41" s="883"/>
      <c r="AR41" s="883"/>
      <c r="AS41" s="883"/>
      <c r="AT41" s="883"/>
      <c r="AU41" s="883"/>
    </row>
    <row r="42" spans="1:47" ht="15" customHeight="1">
      <c r="A42" s="2386"/>
      <c r="G42" s="821"/>
      <c r="I42" s="927"/>
      <c r="J42" s="927"/>
      <c r="K42" s="927"/>
      <c r="L42" s="927"/>
      <c r="M42" s="927"/>
      <c r="N42" s="927"/>
      <c r="O42" s="927"/>
      <c r="P42" s="927"/>
      <c r="Q42" s="927"/>
      <c r="R42" s="927"/>
      <c r="S42" s="927"/>
      <c r="T42" s="927"/>
      <c r="U42" s="927"/>
      <c r="V42" s="927"/>
      <c r="W42" s="927"/>
      <c r="X42" s="927"/>
      <c r="Y42" s="823"/>
      <c r="Z42" s="823"/>
      <c r="AA42" s="823"/>
      <c r="AB42" s="823"/>
      <c r="AF42" s="909"/>
      <c r="AG42" s="909"/>
      <c r="AH42" s="909"/>
      <c r="AI42" s="2350"/>
      <c r="AJ42" s="2350"/>
      <c r="AK42" s="2350"/>
      <c r="AL42" s="2350"/>
      <c r="AM42" s="2350"/>
      <c r="AN42" s="2350"/>
      <c r="AO42" s="2350"/>
      <c r="AP42" s="2350"/>
      <c r="AQ42" s="2350"/>
      <c r="AR42" s="883"/>
      <c r="AS42" s="883"/>
      <c r="AT42" s="883"/>
      <c r="AU42" s="883"/>
    </row>
    <row r="43" spans="1:47" ht="15" customHeight="1">
      <c r="A43" s="928"/>
      <c r="G43" s="821"/>
      <c r="I43" s="929"/>
      <c r="J43" s="929"/>
      <c r="K43" s="929"/>
      <c r="L43" s="929"/>
      <c r="M43" s="929"/>
      <c r="N43" s="929"/>
      <c r="O43" s="929"/>
      <c r="P43" s="929"/>
      <c r="Q43" s="929"/>
      <c r="R43" s="929"/>
      <c r="S43" s="929"/>
      <c r="T43" s="929"/>
      <c r="U43" s="929"/>
      <c r="V43" s="929"/>
      <c r="W43" s="929"/>
      <c r="X43" s="929"/>
      <c r="Y43" s="929"/>
      <c r="Z43" s="929"/>
      <c r="AA43" s="823"/>
      <c r="AB43" s="823"/>
      <c r="AF43" s="909"/>
      <c r="AG43" s="909"/>
      <c r="AH43" s="909"/>
      <c r="AI43" s="2350"/>
      <c r="AJ43" s="2350"/>
      <c r="AK43" s="2350"/>
      <c r="AL43" s="2350"/>
      <c r="AM43" s="2350"/>
      <c r="AN43" s="2350"/>
      <c r="AO43" s="2350"/>
      <c r="AP43" s="2350"/>
      <c r="AQ43" s="2350"/>
      <c r="AR43" s="883"/>
      <c r="AS43" s="883"/>
      <c r="AT43" s="883"/>
      <c r="AU43" s="883"/>
    </row>
    <row r="44" spans="1:47" ht="15" customHeight="1">
      <c r="E44" s="821"/>
      <c r="J44" s="909"/>
      <c r="X44" s="821"/>
      <c r="Y44" s="821"/>
      <c r="AI44" s="909"/>
    </row>
    <row r="45" spans="1:47" ht="15" customHeight="1">
      <c r="E45" s="821"/>
      <c r="J45" s="909"/>
      <c r="X45" s="821"/>
      <c r="Y45" s="821"/>
      <c r="AI45" s="909"/>
    </row>
    <row r="46" spans="1:47" ht="15" customHeight="1"/>
    <row r="47" spans="1:47" ht="13.5" customHeight="1">
      <c r="E47" s="909"/>
      <c r="F47" s="909"/>
      <c r="G47" s="909"/>
      <c r="H47" s="2350"/>
      <c r="I47" s="2350"/>
      <c r="J47" s="2350"/>
      <c r="K47" s="2350"/>
      <c r="L47" s="2350"/>
      <c r="M47" s="2350"/>
      <c r="N47" s="2350"/>
      <c r="O47" s="2350"/>
      <c r="P47" s="2350"/>
      <c r="Q47" s="883"/>
      <c r="R47" s="883"/>
      <c r="S47" s="883"/>
      <c r="T47" s="883"/>
      <c r="V47" s="883"/>
      <c r="W47" s="883"/>
      <c r="X47" s="883"/>
      <c r="Y47" s="883"/>
      <c r="Z47" s="883"/>
      <c r="AA47" s="883"/>
      <c r="AB47" s="883"/>
      <c r="AC47" s="883"/>
    </row>
    <row r="48" spans="1:47" ht="13.5" customHeight="1">
      <c r="E48" s="909"/>
      <c r="F48" s="909"/>
      <c r="G48" s="909"/>
      <c r="H48" s="2350"/>
      <c r="I48" s="2350"/>
      <c r="J48" s="2350"/>
      <c r="K48" s="2350"/>
      <c r="L48" s="2350"/>
      <c r="M48" s="2350"/>
      <c r="N48" s="2350"/>
      <c r="O48" s="2350"/>
      <c r="P48" s="2350"/>
      <c r="Q48" s="883"/>
      <c r="R48" s="883"/>
      <c r="S48" s="883"/>
      <c r="T48" s="883"/>
      <c r="V48" s="883"/>
      <c r="W48" s="883"/>
      <c r="X48" s="883"/>
      <c r="Y48" s="883"/>
      <c r="Z48" s="883"/>
      <c r="AA48" s="883"/>
      <c r="AB48" s="883"/>
      <c r="AC48" s="883"/>
    </row>
    <row r="49" spans="3:20" ht="13.5" customHeight="1">
      <c r="E49" s="909"/>
      <c r="F49" s="909"/>
      <c r="G49" s="909"/>
      <c r="H49" s="2350"/>
      <c r="I49" s="2350"/>
      <c r="J49" s="2350"/>
      <c r="K49" s="2350"/>
      <c r="L49" s="2350"/>
      <c r="M49" s="2350"/>
      <c r="N49" s="2350"/>
      <c r="O49" s="2350"/>
      <c r="P49" s="2350"/>
      <c r="Q49" s="883"/>
      <c r="R49" s="883"/>
      <c r="S49" s="883"/>
      <c r="T49" s="883"/>
    </row>
    <row r="50" spans="3:20" ht="13.5" customHeight="1">
      <c r="E50" s="909"/>
      <c r="F50" s="909"/>
      <c r="G50" s="909"/>
      <c r="H50" s="2350"/>
      <c r="I50" s="2350"/>
      <c r="J50" s="2350"/>
      <c r="K50" s="2350"/>
      <c r="L50" s="2350"/>
      <c r="M50" s="2350"/>
      <c r="N50" s="2350"/>
      <c r="O50" s="2350"/>
      <c r="P50" s="2350"/>
      <c r="Q50" s="883"/>
      <c r="R50" s="883"/>
      <c r="S50" s="883"/>
      <c r="T50" s="883"/>
    </row>
    <row r="51" spans="3:20" ht="13.5" customHeight="1">
      <c r="E51" s="909"/>
      <c r="F51" s="909"/>
      <c r="G51" s="909"/>
      <c r="H51" s="2350"/>
      <c r="I51" s="2350"/>
      <c r="J51" s="2350"/>
      <c r="K51" s="2350"/>
      <c r="L51" s="2350"/>
      <c r="M51" s="2350"/>
      <c r="N51" s="2350"/>
      <c r="O51" s="2350"/>
      <c r="P51" s="2350"/>
      <c r="Q51" s="883"/>
      <c r="R51" s="883"/>
      <c r="S51" s="883"/>
      <c r="T51" s="883"/>
    </row>
    <row r="52" spans="3:20" ht="13.5" customHeight="1">
      <c r="E52" s="909"/>
      <c r="F52" s="909"/>
      <c r="G52" s="909"/>
      <c r="H52" s="2350"/>
      <c r="I52" s="2350"/>
      <c r="J52" s="2350"/>
      <c r="K52" s="2350"/>
      <c r="L52" s="2350"/>
      <c r="M52" s="2350"/>
      <c r="N52" s="2350"/>
      <c r="O52" s="2350"/>
      <c r="P52" s="2350"/>
      <c r="Q52" s="883"/>
      <c r="R52" s="883"/>
      <c r="S52" s="883"/>
      <c r="T52" s="883"/>
    </row>
    <row r="53" spans="3:20" ht="13.5" customHeight="1">
      <c r="H53" s="909"/>
    </row>
    <row r="54" spans="3:20" ht="13.5" customHeight="1"/>
    <row r="55" spans="3:20" ht="13.5" customHeight="1">
      <c r="C55" s="924"/>
    </row>
    <row r="56" spans="3:20" ht="13.5" customHeight="1"/>
    <row r="57" spans="3:20" ht="13.5" customHeight="1"/>
    <row r="58" spans="3:20" ht="13.5" customHeight="1"/>
    <row r="59" spans="3:20" ht="13.5" customHeight="1"/>
    <row r="60" spans="3:20" ht="13.5" customHeight="1"/>
  </sheetData>
  <mergeCells count="44">
    <mergeCell ref="H49:J49"/>
    <mergeCell ref="K49:M49"/>
    <mergeCell ref="N49:P49"/>
    <mergeCell ref="H52:J52"/>
    <mergeCell ref="K52:M52"/>
    <mergeCell ref="N52:P52"/>
    <mergeCell ref="H50:J50"/>
    <mergeCell ref="K50:M50"/>
    <mergeCell ref="N50:P50"/>
    <mergeCell ref="H51:J51"/>
    <mergeCell ref="K51:M51"/>
    <mergeCell ref="N51:P51"/>
    <mergeCell ref="H47:J47"/>
    <mergeCell ref="K47:M47"/>
    <mergeCell ref="N47:P47"/>
    <mergeCell ref="H48:J48"/>
    <mergeCell ref="K48:M48"/>
    <mergeCell ref="N48:P48"/>
    <mergeCell ref="AI43:AK43"/>
    <mergeCell ref="AL43:AN43"/>
    <mergeCell ref="AO43:AQ43"/>
    <mergeCell ref="AL38:AN39"/>
    <mergeCell ref="AO38:AQ39"/>
    <mergeCell ref="AR38:AS38"/>
    <mergeCell ref="AT38:AU38"/>
    <mergeCell ref="A40:A42"/>
    <mergeCell ref="AI40:AK40"/>
    <mergeCell ref="AL40:AN40"/>
    <mergeCell ref="AO40:AQ40"/>
    <mergeCell ref="AI42:AK42"/>
    <mergeCell ref="AL42:AN42"/>
    <mergeCell ref="AO42:AQ42"/>
    <mergeCell ref="A1:A39"/>
    <mergeCell ref="L2:T3"/>
    <mergeCell ref="AG22:AI22"/>
    <mergeCell ref="AJ22:AL22"/>
    <mergeCell ref="AM22:AO22"/>
    <mergeCell ref="AF38:AH39"/>
    <mergeCell ref="AI38:AK39"/>
    <mergeCell ref="AP22:AR22"/>
    <mergeCell ref="AS22:AU22"/>
    <mergeCell ref="AV22:AX22"/>
    <mergeCell ref="AY22:BA22"/>
    <mergeCell ref="AU24:BA24"/>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51"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BC58"/>
  <sheetViews>
    <sheetView view="pageBreakPreview" zoomScaleNormal="100" zoomScaleSheetLayoutView="100" workbookViewId="0">
      <selection activeCell="V79" sqref="V79"/>
    </sheetView>
  </sheetViews>
  <sheetFormatPr defaultColWidth="9" defaultRowHeight="13.5"/>
  <cols>
    <col min="1" max="1" width="3.125" style="779" customWidth="1"/>
    <col min="2" max="2" width="15.625" style="779" customWidth="1"/>
    <col min="3" max="29" width="5.625" style="779" customWidth="1"/>
    <col min="30" max="16384" width="9" style="779"/>
  </cols>
  <sheetData>
    <row r="1" spans="1:53" ht="15" customHeight="1" thickBot="1">
      <c r="A1" s="2328"/>
    </row>
    <row r="2" spans="1:53" ht="15" customHeight="1">
      <c r="A2" s="2328"/>
      <c r="L2" s="2332" t="s">
        <v>2165</v>
      </c>
      <c r="M2" s="2332"/>
      <c r="N2" s="2332"/>
      <c r="O2" s="2332"/>
      <c r="P2" s="2332"/>
      <c r="Q2" s="2332"/>
      <c r="R2" s="2332"/>
      <c r="S2" s="2332"/>
      <c r="T2" s="2332"/>
      <c r="U2" s="816"/>
      <c r="X2" s="817">
        <v>1</v>
      </c>
      <c r="Y2" s="818"/>
      <c r="Z2" s="819"/>
      <c r="AA2" s="820" t="s">
        <v>2118</v>
      </c>
      <c r="AB2" s="820"/>
    </row>
    <row r="3" spans="1:53" ht="15" customHeight="1">
      <c r="A3" s="2328"/>
      <c r="F3" s="821"/>
      <c r="J3" s="821"/>
      <c r="K3" s="821"/>
      <c r="L3" s="2332"/>
      <c r="M3" s="2332"/>
      <c r="N3" s="2332"/>
      <c r="O3" s="2332"/>
      <c r="P3" s="2332"/>
      <c r="Q3" s="2332"/>
      <c r="R3" s="2332"/>
      <c r="S3" s="2332"/>
      <c r="T3" s="2332"/>
      <c r="U3" s="816"/>
      <c r="X3" s="822"/>
      <c r="Y3" s="823" t="s">
        <v>195</v>
      </c>
      <c r="Z3" s="824"/>
      <c r="AA3" s="820" t="s">
        <v>2119</v>
      </c>
      <c r="AB3" s="820"/>
    </row>
    <row r="4" spans="1:53" ht="15" customHeight="1" thickBot="1">
      <c r="A4" s="2328"/>
      <c r="F4" s="821"/>
      <c r="J4" s="821"/>
      <c r="K4" s="821"/>
      <c r="X4" s="825"/>
      <c r="Y4" s="826"/>
      <c r="Z4" s="827">
        <v>201</v>
      </c>
      <c r="AA4" s="820" t="s">
        <v>2120</v>
      </c>
      <c r="AB4" s="820"/>
      <c r="AG4" s="821"/>
      <c r="AK4" s="821"/>
      <c r="AL4" s="821"/>
    </row>
    <row r="5" spans="1:53" ht="15" customHeight="1">
      <c r="A5" s="2328"/>
      <c r="F5" s="821"/>
      <c r="J5" s="821"/>
      <c r="K5" s="821"/>
      <c r="X5" s="820"/>
      <c r="Y5" s="820"/>
      <c r="Z5" s="820"/>
      <c r="AA5" s="820"/>
      <c r="AB5" s="820"/>
      <c r="AG5" s="821"/>
      <c r="AK5" s="821"/>
      <c r="AL5" s="821"/>
    </row>
    <row r="6" spans="1:53" ht="15" customHeight="1">
      <c r="A6" s="2328"/>
      <c r="C6" s="828"/>
      <c r="F6" s="821"/>
      <c r="J6" s="821"/>
      <c r="K6" s="821"/>
      <c r="AG6" s="821"/>
      <c r="AK6" s="821"/>
      <c r="AL6" s="821"/>
    </row>
    <row r="7" spans="1:53" ht="15" customHeight="1" thickBot="1">
      <c r="A7" s="2328"/>
      <c r="F7" s="821"/>
      <c r="J7" s="821"/>
      <c r="K7" s="821"/>
      <c r="R7" s="821"/>
      <c r="S7" s="821"/>
      <c r="T7" s="821"/>
      <c r="AG7" s="821"/>
      <c r="AK7" s="821"/>
      <c r="AL7" s="821"/>
      <c r="AS7" s="821"/>
      <c r="AT7" s="821"/>
      <c r="AU7" s="821"/>
    </row>
    <row r="8" spans="1:53" ht="15" customHeight="1">
      <c r="A8" s="2328"/>
      <c r="F8" s="823"/>
      <c r="G8" s="823"/>
      <c r="H8" s="829"/>
      <c r="I8" s="930"/>
      <c r="J8" s="836"/>
      <c r="K8" s="836"/>
      <c r="L8" s="832">
        <v>43</v>
      </c>
      <c r="M8" s="836"/>
      <c r="N8" s="881"/>
      <c r="O8" s="817">
        <v>44</v>
      </c>
      <c r="P8" s="836"/>
      <c r="Q8" s="881"/>
      <c r="R8" s="817">
        <v>45</v>
      </c>
      <c r="S8" s="836"/>
      <c r="T8" s="881"/>
      <c r="U8" s="817">
        <v>46</v>
      </c>
      <c r="V8" s="836"/>
      <c r="W8" s="836"/>
      <c r="X8" s="836"/>
      <c r="Y8" s="837"/>
      <c r="Z8" s="823"/>
      <c r="AA8" s="823"/>
      <c r="AB8" s="823"/>
      <c r="AC8" s="823"/>
      <c r="AG8" s="821"/>
      <c r="AK8" s="821"/>
      <c r="AL8" s="821"/>
    </row>
    <row r="9" spans="1:53" ht="15" customHeight="1">
      <c r="A9" s="2328"/>
      <c r="F9" s="823"/>
      <c r="G9" s="823"/>
      <c r="H9" s="829"/>
      <c r="I9" s="843"/>
      <c r="J9" s="844"/>
      <c r="K9" s="844"/>
      <c r="L9" s="844"/>
      <c r="M9" s="823" t="s">
        <v>2121</v>
      </c>
      <c r="N9" s="882"/>
      <c r="O9" s="843"/>
      <c r="P9" s="823" t="s">
        <v>187</v>
      </c>
      <c r="Q9" s="882"/>
      <c r="R9" s="843"/>
      <c r="S9" s="823" t="s">
        <v>2122</v>
      </c>
      <c r="T9" s="882"/>
      <c r="U9" s="843"/>
      <c r="V9" s="823" t="s">
        <v>2123</v>
      </c>
      <c r="W9" s="844"/>
      <c r="X9" s="844"/>
      <c r="Y9" s="837"/>
      <c r="Z9" s="823"/>
      <c r="AA9" s="823"/>
      <c r="AB9" s="823"/>
      <c r="AC9" s="823"/>
      <c r="AG9" s="821"/>
      <c r="AK9" s="821"/>
      <c r="AL9" s="821"/>
    </row>
    <row r="10" spans="1:53" ht="15" customHeight="1" thickBot="1">
      <c r="A10" s="2328"/>
      <c r="C10" s="826" t="s">
        <v>2124</v>
      </c>
      <c r="D10" s="845"/>
      <c r="E10" s="828"/>
      <c r="F10" s="823"/>
      <c r="G10" s="823"/>
      <c r="H10" s="846"/>
      <c r="I10" s="851"/>
      <c r="J10" s="852"/>
      <c r="K10" s="852"/>
      <c r="L10" s="852"/>
      <c r="M10" s="852"/>
      <c r="N10" s="846">
        <v>701</v>
      </c>
      <c r="O10" s="851"/>
      <c r="P10" s="852"/>
      <c r="Q10" s="846">
        <v>702</v>
      </c>
      <c r="R10" s="851"/>
      <c r="S10" s="852"/>
      <c r="T10" s="846">
        <v>703</v>
      </c>
      <c r="U10" s="851"/>
      <c r="V10" s="852"/>
      <c r="W10" s="853">
        <v>704</v>
      </c>
      <c r="X10" s="852"/>
      <c r="Y10" s="837"/>
      <c r="Z10" s="823"/>
      <c r="AA10" s="823"/>
      <c r="AB10" s="823"/>
      <c r="AC10" s="823"/>
      <c r="AF10" s="828"/>
    </row>
    <row r="11" spans="1:53" ht="15" customHeight="1">
      <c r="A11" s="2328"/>
      <c r="F11" s="823"/>
      <c r="G11" s="829"/>
      <c r="H11" s="930"/>
      <c r="I11" s="832">
        <v>38</v>
      </c>
      <c r="J11" s="836"/>
      <c r="K11" s="881"/>
      <c r="L11" s="817">
        <v>39</v>
      </c>
      <c r="M11" s="836"/>
      <c r="N11" s="881"/>
      <c r="O11" s="817">
        <v>40</v>
      </c>
      <c r="P11" s="832"/>
      <c r="Q11" s="885"/>
      <c r="R11" s="817">
        <v>41</v>
      </c>
      <c r="S11" s="832"/>
      <c r="T11" s="885"/>
      <c r="U11" s="817">
        <v>42</v>
      </c>
      <c r="V11" s="832"/>
      <c r="W11" s="832"/>
      <c r="X11" s="832"/>
      <c r="Y11" s="837"/>
      <c r="Z11" s="823"/>
      <c r="AA11" s="823"/>
      <c r="AB11" s="823"/>
      <c r="AC11" s="823"/>
      <c r="AG11" s="821"/>
      <c r="AH11" s="821"/>
      <c r="AI11" s="821"/>
      <c r="AJ11" s="821"/>
      <c r="AK11" s="821"/>
      <c r="AL11" s="821"/>
      <c r="AM11" s="821"/>
      <c r="AN11" s="821"/>
      <c r="AO11" s="821"/>
      <c r="AP11" s="821"/>
      <c r="AQ11" s="821"/>
      <c r="AR11" s="821"/>
      <c r="AS11" s="821"/>
      <c r="AT11" s="821"/>
      <c r="AU11" s="821"/>
      <c r="AV11" s="821"/>
      <c r="AW11" s="821"/>
      <c r="AX11" s="821"/>
      <c r="AY11" s="821"/>
      <c r="AZ11" s="821"/>
      <c r="BA11" s="821"/>
    </row>
    <row r="12" spans="1:53" ht="15" customHeight="1">
      <c r="A12" s="2328"/>
      <c r="F12" s="823"/>
      <c r="G12" s="829"/>
      <c r="H12" s="843"/>
      <c r="I12" s="844"/>
      <c r="J12" s="823" t="s">
        <v>2125</v>
      </c>
      <c r="K12" s="882"/>
      <c r="L12" s="843"/>
      <c r="M12" s="823" t="s">
        <v>2126</v>
      </c>
      <c r="N12" s="882"/>
      <c r="O12" s="837"/>
      <c r="P12" s="823" t="s">
        <v>187</v>
      </c>
      <c r="Q12" s="829"/>
      <c r="R12" s="837"/>
      <c r="S12" s="823" t="s">
        <v>2122</v>
      </c>
      <c r="T12" s="829"/>
      <c r="U12" s="837"/>
      <c r="V12" s="823" t="s">
        <v>2127</v>
      </c>
      <c r="W12" s="823"/>
      <c r="X12" s="823"/>
      <c r="Y12" s="837"/>
      <c r="Z12" s="823"/>
      <c r="AA12" s="823"/>
      <c r="AB12" s="823"/>
      <c r="AC12" s="823"/>
    </row>
    <row r="13" spans="1:53" ht="15" customHeight="1" thickBot="1">
      <c r="A13" s="2328"/>
      <c r="C13" s="826" t="s">
        <v>2128</v>
      </c>
      <c r="D13" s="845"/>
      <c r="F13" s="853"/>
      <c r="G13" s="846"/>
      <c r="H13" s="851"/>
      <c r="I13" s="852"/>
      <c r="J13" s="852"/>
      <c r="K13" s="846">
        <v>601</v>
      </c>
      <c r="L13" s="851"/>
      <c r="M13" s="852"/>
      <c r="N13" s="846">
        <v>602</v>
      </c>
      <c r="O13" s="880"/>
      <c r="P13" s="853"/>
      <c r="Q13" s="846">
        <v>603</v>
      </c>
      <c r="R13" s="880"/>
      <c r="S13" s="853"/>
      <c r="T13" s="846">
        <v>604</v>
      </c>
      <c r="U13" s="880"/>
      <c r="V13" s="853"/>
      <c r="W13" s="853">
        <v>605</v>
      </c>
      <c r="X13" s="853"/>
      <c r="Y13" s="880"/>
      <c r="Z13" s="853"/>
      <c r="AA13" s="823"/>
      <c r="AB13" s="823"/>
      <c r="AC13" s="823"/>
    </row>
    <row r="14" spans="1:53" ht="15" customHeight="1">
      <c r="A14" s="2328"/>
      <c r="E14" s="828"/>
      <c r="F14" s="930">
        <v>31</v>
      </c>
      <c r="G14" s="836"/>
      <c r="H14" s="881"/>
      <c r="I14" s="817">
        <v>32</v>
      </c>
      <c r="J14" s="832"/>
      <c r="K14" s="885"/>
      <c r="L14" s="817">
        <v>33</v>
      </c>
      <c r="M14" s="832"/>
      <c r="N14" s="885"/>
      <c r="O14" s="817">
        <v>34</v>
      </c>
      <c r="P14" s="832"/>
      <c r="Q14" s="885"/>
      <c r="R14" s="817">
        <v>35</v>
      </c>
      <c r="S14" s="832"/>
      <c r="T14" s="885"/>
      <c r="U14" s="817">
        <v>36</v>
      </c>
      <c r="V14" s="832"/>
      <c r="W14" s="885"/>
      <c r="X14" s="817">
        <v>37</v>
      </c>
      <c r="Y14" s="836"/>
      <c r="Z14" s="881"/>
      <c r="AA14" s="837"/>
      <c r="AB14" s="823"/>
      <c r="AC14" s="823"/>
      <c r="AD14" s="821"/>
      <c r="AF14" s="828"/>
      <c r="AG14" s="821"/>
      <c r="AH14" s="821"/>
      <c r="AI14" s="821"/>
      <c r="AJ14" s="821"/>
      <c r="AK14" s="821"/>
      <c r="AL14" s="821"/>
      <c r="AM14" s="821"/>
      <c r="AN14" s="821"/>
      <c r="AO14" s="821"/>
      <c r="AP14" s="821"/>
      <c r="AQ14" s="821"/>
      <c r="AR14" s="821"/>
      <c r="AS14" s="821"/>
      <c r="AT14" s="821"/>
      <c r="AU14" s="821"/>
      <c r="AV14" s="821"/>
      <c r="AW14" s="821"/>
      <c r="AX14" s="821"/>
      <c r="AY14" s="821"/>
      <c r="AZ14" s="821"/>
      <c r="BA14" s="821"/>
    </row>
    <row r="15" spans="1:53" ht="15" customHeight="1">
      <c r="A15" s="2328"/>
      <c r="C15" s="828"/>
      <c r="F15" s="843"/>
      <c r="G15" s="844" t="s">
        <v>195</v>
      </c>
      <c r="H15" s="882"/>
      <c r="I15" s="837"/>
      <c r="J15" s="823" t="s">
        <v>2130</v>
      </c>
      <c r="K15" s="829"/>
      <c r="L15" s="837"/>
      <c r="M15" s="823" t="s">
        <v>2126</v>
      </c>
      <c r="N15" s="829"/>
      <c r="O15" s="837"/>
      <c r="P15" s="823" t="s">
        <v>187</v>
      </c>
      <c r="Q15" s="829"/>
      <c r="R15" s="837"/>
      <c r="S15" s="823" t="s">
        <v>2122</v>
      </c>
      <c r="T15" s="829"/>
      <c r="U15" s="837"/>
      <c r="V15" s="823" t="s">
        <v>2131</v>
      </c>
      <c r="W15" s="829"/>
      <c r="X15" s="843"/>
      <c r="Y15" s="823" t="s">
        <v>2132</v>
      </c>
      <c r="Z15" s="882"/>
      <c r="AA15" s="837"/>
      <c r="AB15" s="823"/>
      <c r="AC15" s="823"/>
    </row>
    <row r="16" spans="1:53" ht="15" customHeight="1" thickBot="1">
      <c r="A16" s="2328"/>
      <c r="C16" s="826" t="s">
        <v>2133</v>
      </c>
      <c r="D16" s="845"/>
      <c r="F16" s="851"/>
      <c r="G16" s="852"/>
      <c r="H16" s="931">
        <v>501</v>
      </c>
      <c r="I16" s="880"/>
      <c r="J16" s="853"/>
      <c r="K16" s="846">
        <v>502</v>
      </c>
      <c r="L16" s="880"/>
      <c r="M16" s="853"/>
      <c r="N16" s="846">
        <v>503</v>
      </c>
      <c r="O16" s="880"/>
      <c r="P16" s="853"/>
      <c r="Q16" s="846">
        <v>504</v>
      </c>
      <c r="R16" s="880"/>
      <c r="S16" s="853"/>
      <c r="T16" s="846">
        <v>505</v>
      </c>
      <c r="U16" s="880"/>
      <c r="V16" s="853"/>
      <c r="W16" s="846">
        <v>506</v>
      </c>
      <c r="X16" s="851"/>
      <c r="Y16" s="852"/>
      <c r="Z16" s="846">
        <v>507</v>
      </c>
      <c r="AA16" s="880"/>
      <c r="AB16" s="853"/>
      <c r="AC16" s="853"/>
    </row>
    <row r="17" spans="1:55" ht="15" customHeight="1">
      <c r="A17" s="2328"/>
      <c r="F17" s="817">
        <v>23</v>
      </c>
      <c r="G17" s="832"/>
      <c r="H17" s="885"/>
      <c r="I17" s="817">
        <v>24</v>
      </c>
      <c r="J17" s="832"/>
      <c r="K17" s="885"/>
      <c r="L17" s="817">
        <v>25</v>
      </c>
      <c r="M17" s="832"/>
      <c r="N17" s="885"/>
      <c r="O17" s="817">
        <v>26</v>
      </c>
      <c r="P17" s="832"/>
      <c r="Q17" s="885"/>
      <c r="R17" s="817">
        <v>27</v>
      </c>
      <c r="S17" s="832"/>
      <c r="T17" s="885"/>
      <c r="U17" s="817">
        <v>28</v>
      </c>
      <c r="V17" s="832"/>
      <c r="W17" s="885"/>
      <c r="X17" s="817">
        <v>29</v>
      </c>
      <c r="Y17" s="832"/>
      <c r="Z17" s="885"/>
      <c r="AA17" s="817">
        <v>30</v>
      </c>
      <c r="AB17" s="836"/>
      <c r="AC17" s="881"/>
      <c r="AG17" s="821"/>
      <c r="AH17" s="821"/>
      <c r="AI17" s="821"/>
      <c r="AJ17" s="821"/>
      <c r="AK17" s="821"/>
      <c r="AL17" s="821"/>
      <c r="AM17" s="821"/>
      <c r="AN17" s="821"/>
      <c r="AO17" s="821"/>
      <c r="AP17" s="821"/>
      <c r="AQ17" s="821"/>
      <c r="AR17" s="821"/>
      <c r="AS17" s="821"/>
      <c r="AT17" s="821"/>
      <c r="AU17" s="821"/>
      <c r="AV17" s="821"/>
      <c r="AW17" s="821"/>
      <c r="AX17" s="821"/>
      <c r="AY17" s="821"/>
      <c r="AZ17" s="821"/>
      <c r="BA17" s="821"/>
    </row>
    <row r="18" spans="1:55" ht="15" customHeight="1">
      <c r="A18" s="2328"/>
      <c r="F18" s="837"/>
      <c r="G18" s="823" t="s">
        <v>195</v>
      </c>
      <c r="H18" s="829"/>
      <c r="I18" s="837"/>
      <c r="J18" s="823" t="s">
        <v>2130</v>
      </c>
      <c r="K18" s="829"/>
      <c r="L18" s="837"/>
      <c r="M18" s="823" t="s">
        <v>2126</v>
      </c>
      <c r="N18" s="829"/>
      <c r="O18" s="837"/>
      <c r="P18" s="823" t="s">
        <v>187</v>
      </c>
      <c r="Q18" s="829"/>
      <c r="R18" s="837"/>
      <c r="S18" s="823" t="s">
        <v>2122</v>
      </c>
      <c r="T18" s="829"/>
      <c r="U18" s="837"/>
      <c r="V18" s="823" t="s">
        <v>2131</v>
      </c>
      <c r="W18" s="829"/>
      <c r="X18" s="837"/>
      <c r="Y18" s="823" t="s">
        <v>2132</v>
      </c>
      <c r="Z18" s="829"/>
      <c r="AA18" s="843"/>
      <c r="AB18" s="823" t="s">
        <v>2134</v>
      </c>
      <c r="AC18" s="882"/>
    </row>
    <row r="19" spans="1:55" ht="15" customHeight="1" thickBot="1">
      <c r="A19" s="2328"/>
      <c r="C19" s="826" t="s">
        <v>2135</v>
      </c>
      <c r="D19" s="845"/>
      <c r="F19" s="880"/>
      <c r="G19" s="853"/>
      <c r="H19" s="846">
        <v>401</v>
      </c>
      <c r="I19" s="880"/>
      <c r="J19" s="853"/>
      <c r="K19" s="846">
        <v>402</v>
      </c>
      <c r="L19" s="880"/>
      <c r="M19" s="853"/>
      <c r="N19" s="846">
        <v>403</v>
      </c>
      <c r="O19" s="880"/>
      <c r="P19" s="853"/>
      <c r="Q19" s="846">
        <v>404</v>
      </c>
      <c r="R19" s="880"/>
      <c r="S19" s="853"/>
      <c r="T19" s="846">
        <v>405</v>
      </c>
      <c r="U19" s="880"/>
      <c r="V19" s="853"/>
      <c r="W19" s="846">
        <v>406</v>
      </c>
      <c r="X19" s="880"/>
      <c r="Y19" s="853"/>
      <c r="Z19" s="846">
        <v>407</v>
      </c>
      <c r="AA19" s="851"/>
      <c r="AB19" s="852"/>
      <c r="AC19" s="846">
        <v>408</v>
      </c>
    </row>
    <row r="20" spans="1:55" ht="15" customHeight="1">
      <c r="A20" s="2328"/>
      <c r="F20" s="817">
        <v>15</v>
      </c>
      <c r="G20" s="832"/>
      <c r="H20" s="885"/>
      <c r="I20" s="817">
        <v>16</v>
      </c>
      <c r="J20" s="832"/>
      <c r="K20" s="885"/>
      <c r="L20" s="817">
        <v>17</v>
      </c>
      <c r="M20" s="832"/>
      <c r="N20" s="885"/>
      <c r="O20" s="817">
        <v>18</v>
      </c>
      <c r="P20" s="832"/>
      <c r="Q20" s="885"/>
      <c r="R20" s="817">
        <v>19</v>
      </c>
      <c r="S20" s="832"/>
      <c r="T20" s="885"/>
      <c r="U20" s="817">
        <v>20</v>
      </c>
      <c r="V20" s="832"/>
      <c r="W20" s="885"/>
      <c r="X20" s="817">
        <v>21</v>
      </c>
      <c r="Y20" s="832"/>
      <c r="Z20" s="885"/>
      <c r="AA20" s="817">
        <v>22</v>
      </c>
      <c r="AB20" s="832"/>
      <c r="AC20" s="885"/>
      <c r="AG20" s="821"/>
      <c r="AH20" s="821"/>
      <c r="AI20" s="821"/>
      <c r="AJ20" s="821"/>
      <c r="AK20" s="821"/>
      <c r="AL20" s="821"/>
      <c r="AM20" s="821"/>
      <c r="AN20" s="821"/>
      <c r="AO20" s="821"/>
      <c r="AP20" s="821"/>
      <c r="AQ20" s="821"/>
      <c r="AR20" s="821"/>
      <c r="AS20" s="821"/>
      <c r="AT20" s="821"/>
      <c r="AU20" s="821"/>
      <c r="AV20" s="821"/>
      <c r="AW20" s="821"/>
      <c r="AX20" s="821"/>
      <c r="AY20" s="821"/>
      <c r="AZ20" s="821"/>
      <c r="BA20" s="821"/>
    </row>
    <row r="21" spans="1:55" ht="15" customHeight="1">
      <c r="A21" s="2328"/>
      <c r="F21" s="837"/>
      <c r="G21" s="823" t="s">
        <v>195</v>
      </c>
      <c r="H21" s="829"/>
      <c r="I21" s="837"/>
      <c r="J21" s="823" t="s">
        <v>2130</v>
      </c>
      <c r="K21" s="829"/>
      <c r="L21" s="837"/>
      <c r="M21" s="823" t="s">
        <v>2126</v>
      </c>
      <c r="N21" s="829"/>
      <c r="O21" s="837"/>
      <c r="P21" s="823" t="s">
        <v>187</v>
      </c>
      <c r="Q21" s="829"/>
      <c r="R21" s="837"/>
      <c r="S21" s="823" t="s">
        <v>2122</v>
      </c>
      <c r="T21" s="829"/>
      <c r="U21" s="837"/>
      <c r="V21" s="823" t="s">
        <v>2131</v>
      </c>
      <c r="W21" s="829"/>
      <c r="X21" s="837"/>
      <c r="Y21" s="823" t="s">
        <v>2132</v>
      </c>
      <c r="Z21" s="829"/>
      <c r="AA21" s="837"/>
      <c r="AB21" s="823" t="s">
        <v>2134</v>
      </c>
      <c r="AC21" s="829"/>
    </row>
    <row r="22" spans="1:55" ht="15" customHeight="1" thickBot="1">
      <c r="A22" s="2328"/>
      <c r="C22" s="826" t="s">
        <v>2136</v>
      </c>
      <c r="D22" s="845"/>
      <c r="F22" s="880"/>
      <c r="G22" s="853"/>
      <c r="H22" s="846">
        <v>301</v>
      </c>
      <c r="I22" s="880"/>
      <c r="J22" s="853"/>
      <c r="K22" s="846">
        <v>302</v>
      </c>
      <c r="L22" s="880"/>
      <c r="M22" s="853"/>
      <c r="N22" s="846">
        <v>303</v>
      </c>
      <c r="O22" s="880"/>
      <c r="P22" s="853"/>
      <c r="Q22" s="846">
        <v>304</v>
      </c>
      <c r="R22" s="880"/>
      <c r="S22" s="853"/>
      <c r="T22" s="846">
        <v>305</v>
      </c>
      <c r="U22" s="880"/>
      <c r="V22" s="853"/>
      <c r="W22" s="846">
        <v>306</v>
      </c>
      <c r="X22" s="880"/>
      <c r="Y22" s="853"/>
      <c r="Z22" s="846">
        <v>307</v>
      </c>
      <c r="AA22" s="880"/>
      <c r="AB22" s="853"/>
      <c r="AC22" s="846">
        <v>308</v>
      </c>
      <c r="AG22" s="2333"/>
      <c r="AH22" s="2333"/>
      <c r="AI22" s="2333"/>
      <c r="AJ22" s="2333"/>
      <c r="AK22" s="2333"/>
      <c r="AL22" s="2333"/>
      <c r="AM22" s="2333"/>
      <c r="AN22" s="2333"/>
      <c r="AO22" s="2333"/>
      <c r="AP22" s="2333"/>
      <c r="AQ22" s="2333"/>
      <c r="AR22" s="2333"/>
      <c r="AS22" s="2333"/>
      <c r="AT22" s="2333"/>
      <c r="AU22" s="2333"/>
      <c r="AV22" s="2333"/>
      <c r="AW22" s="2333"/>
      <c r="AX22" s="2333"/>
      <c r="AY22" s="2333"/>
      <c r="AZ22" s="2333"/>
      <c r="BA22" s="2333"/>
    </row>
    <row r="23" spans="1:55" ht="15" customHeight="1">
      <c r="A23" s="2328"/>
      <c r="F23" s="817">
        <v>7</v>
      </c>
      <c r="G23" s="861"/>
      <c r="H23" s="862"/>
      <c r="I23" s="817">
        <v>8</v>
      </c>
      <c r="J23" s="832"/>
      <c r="K23" s="885"/>
      <c r="L23" s="817">
        <v>9</v>
      </c>
      <c r="M23" s="832"/>
      <c r="N23" s="885"/>
      <c r="O23" s="817">
        <v>10</v>
      </c>
      <c r="P23" s="832"/>
      <c r="Q23" s="885"/>
      <c r="R23" s="817">
        <v>11</v>
      </c>
      <c r="S23" s="832"/>
      <c r="T23" s="885"/>
      <c r="U23" s="817">
        <v>12</v>
      </c>
      <c r="V23" s="832"/>
      <c r="W23" s="885"/>
      <c r="X23" s="817">
        <v>13</v>
      </c>
      <c r="Y23" s="832"/>
      <c r="Z23" s="885"/>
      <c r="AA23" s="817">
        <v>14</v>
      </c>
      <c r="AB23" s="861"/>
      <c r="AC23" s="862"/>
      <c r="AG23" s="883"/>
      <c r="AH23" s="883"/>
      <c r="AI23" s="883"/>
      <c r="AJ23" s="883"/>
      <c r="AK23" s="883"/>
      <c r="AL23" s="883"/>
      <c r="AM23" s="883"/>
      <c r="AN23" s="883"/>
      <c r="AO23" s="883"/>
      <c r="AP23" s="883"/>
      <c r="AQ23" s="883"/>
      <c r="AR23" s="883"/>
      <c r="AS23" s="883"/>
      <c r="AT23" s="883"/>
      <c r="AU23" s="821"/>
      <c r="AV23" s="821"/>
      <c r="AW23" s="821"/>
      <c r="AX23" s="821"/>
      <c r="AY23" s="821"/>
      <c r="AZ23" s="821"/>
      <c r="BA23" s="821"/>
      <c r="BB23" s="883"/>
      <c r="BC23" s="883"/>
    </row>
    <row r="24" spans="1:55" ht="15" customHeight="1">
      <c r="A24" s="2328"/>
      <c r="B24" s="883"/>
      <c r="F24" s="870"/>
      <c r="G24" s="823" t="s">
        <v>195</v>
      </c>
      <c r="H24" s="871"/>
      <c r="I24" s="837"/>
      <c r="J24" s="823" t="s">
        <v>2130</v>
      </c>
      <c r="K24" s="829"/>
      <c r="L24" s="837"/>
      <c r="M24" s="823" t="s">
        <v>2126</v>
      </c>
      <c r="N24" s="829"/>
      <c r="O24" s="837"/>
      <c r="P24" s="823" t="s">
        <v>187</v>
      </c>
      <c r="Q24" s="829"/>
      <c r="R24" s="837"/>
      <c r="S24" s="823" t="s">
        <v>2122</v>
      </c>
      <c r="T24" s="829"/>
      <c r="U24" s="837"/>
      <c r="V24" s="823" t="s">
        <v>2131</v>
      </c>
      <c r="W24" s="829"/>
      <c r="X24" s="837"/>
      <c r="Y24" s="823" t="s">
        <v>2132</v>
      </c>
      <c r="Z24" s="829"/>
      <c r="AA24" s="870"/>
      <c r="AB24" s="823" t="s">
        <v>2134</v>
      </c>
      <c r="AC24" s="871"/>
      <c r="AD24" s="883"/>
      <c r="AG24" s="884"/>
      <c r="AH24" s="883"/>
      <c r="AI24" s="883"/>
      <c r="AJ24" s="883"/>
      <c r="AK24" s="883"/>
      <c r="AL24" s="883"/>
      <c r="AM24" s="883"/>
      <c r="AN24" s="883"/>
      <c r="AO24" s="883"/>
      <c r="AP24" s="883"/>
      <c r="AQ24" s="883"/>
      <c r="AR24" s="883"/>
      <c r="AS24" s="883"/>
      <c r="AT24" s="883"/>
      <c r="AU24" s="2353"/>
      <c r="AV24" s="2353"/>
      <c r="AW24" s="2353"/>
      <c r="AX24" s="2353"/>
      <c r="AY24" s="2353"/>
      <c r="AZ24" s="2353"/>
      <c r="BA24" s="2353"/>
      <c r="BB24" s="883"/>
      <c r="BC24" s="883"/>
    </row>
    <row r="25" spans="1:55" ht="15" customHeight="1" thickBot="1">
      <c r="A25" s="2328"/>
      <c r="C25" s="826" t="s">
        <v>2137</v>
      </c>
      <c r="D25" s="845"/>
      <c r="E25" s="821"/>
      <c r="F25" s="878"/>
      <c r="G25" s="879"/>
      <c r="H25" s="846">
        <v>201</v>
      </c>
      <c r="I25" s="880"/>
      <c r="J25" s="853"/>
      <c r="K25" s="846">
        <v>202</v>
      </c>
      <c r="L25" s="880"/>
      <c r="M25" s="853"/>
      <c r="N25" s="846">
        <v>203</v>
      </c>
      <c r="O25" s="880"/>
      <c r="P25" s="853"/>
      <c r="Q25" s="846">
        <v>204</v>
      </c>
      <c r="R25" s="880"/>
      <c r="S25" s="853"/>
      <c r="T25" s="846">
        <v>205</v>
      </c>
      <c r="U25" s="880"/>
      <c r="V25" s="853"/>
      <c r="W25" s="846">
        <v>206</v>
      </c>
      <c r="X25" s="880"/>
      <c r="Y25" s="853"/>
      <c r="Z25" s="846">
        <v>207</v>
      </c>
      <c r="AA25" s="878"/>
      <c r="AB25" s="879"/>
      <c r="AC25" s="846">
        <v>208</v>
      </c>
      <c r="AE25" s="821"/>
      <c r="AF25" s="821"/>
      <c r="AG25" s="821"/>
      <c r="AH25" s="821"/>
      <c r="AI25" s="821"/>
      <c r="AJ25" s="821"/>
      <c r="AN25" s="821"/>
      <c r="AO25" s="821"/>
      <c r="AP25" s="821"/>
    </row>
    <row r="26" spans="1:55" ht="15" customHeight="1">
      <c r="A26" s="2328"/>
      <c r="F26" s="817"/>
      <c r="G26" s="832"/>
      <c r="H26" s="885"/>
      <c r="I26" s="817">
        <v>1</v>
      </c>
      <c r="J26" s="859"/>
      <c r="K26" s="860"/>
      <c r="L26" s="817">
        <v>2</v>
      </c>
      <c r="M26" s="859"/>
      <c r="N26" s="860"/>
      <c r="O26" s="817">
        <v>3</v>
      </c>
      <c r="P26" s="859"/>
      <c r="Q26" s="860"/>
      <c r="R26" s="817">
        <v>4</v>
      </c>
      <c r="S26" s="859"/>
      <c r="T26" s="860"/>
      <c r="U26" s="817">
        <v>5</v>
      </c>
      <c r="V26" s="859"/>
      <c r="W26" s="860"/>
      <c r="X26" s="817">
        <v>6</v>
      </c>
      <c r="Y26" s="859"/>
      <c r="Z26" s="860"/>
      <c r="AA26" s="817"/>
      <c r="AB26" s="832"/>
      <c r="AC26" s="885"/>
    </row>
    <row r="27" spans="1:55" ht="15" customHeight="1">
      <c r="A27" s="2328"/>
      <c r="C27" s="828"/>
      <c r="E27" s="814"/>
      <c r="F27" s="837"/>
      <c r="G27" s="823" t="s">
        <v>2138</v>
      </c>
      <c r="H27" s="829"/>
      <c r="I27" s="868"/>
      <c r="J27" s="823" t="s">
        <v>2139</v>
      </c>
      <c r="K27" s="869"/>
      <c r="L27" s="868"/>
      <c r="M27" s="823" t="s">
        <v>2140</v>
      </c>
      <c r="N27" s="869"/>
      <c r="O27" s="868"/>
      <c r="P27" s="823" t="s">
        <v>2141</v>
      </c>
      <c r="Q27" s="869"/>
      <c r="R27" s="868"/>
      <c r="S27" s="823" t="s">
        <v>2142</v>
      </c>
      <c r="T27" s="869"/>
      <c r="U27" s="868"/>
      <c r="V27" s="823" t="s">
        <v>2143</v>
      </c>
      <c r="W27" s="869"/>
      <c r="X27" s="868"/>
      <c r="Y27" s="823" t="s">
        <v>2144</v>
      </c>
      <c r="Z27" s="869"/>
      <c r="AA27" s="837"/>
      <c r="AB27" s="823" t="s">
        <v>2145</v>
      </c>
      <c r="AC27" s="829"/>
      <c r="AE27" s="814"/>
      <c r="AF27" s="814"/>
      <c r="AG27" s="814"/>
      <c r="AH27" s="814"/>
      <c r="AI27" s="814"/>
      <c r="AJ27" s="814"/>
      <c r="AN27" s="814"/>
      <c r="AO27" s="814"/>
      <c r="AP27" s="814"/>
    </row>
    <row r="28" spans="1:55" ht="15" customHeight="1" thickBot="1">
      <c r="A28" s="2328"/>
      <c r="C28" s="826" t="s">
        <v>2146</v>
      </c>
      <c r="D28" s="845"/>
      <c r="E28" s="821"/>
      <c r="F28" s="880"/>
      <c r="G28" s="853"/>
      <c r="H28" s="846"/>
      <c r="I28" s="876"/>
      <c r="J28" s="877"/>
      <c r="K28" s="846">
        <v>101</v>
      </c>
      <c r="L28" s="876"/>
      <c r="M28" s="877"/>
      <c r="N28" s="846">
        <v>102</v>
      </c>
      <c r="O28" s="876"/>
      <c r="P28" s="877"/>
      <c r="Q28" s="846">
        <v>103</v>
      </c>
      <c r="R28" s="876"/>
      <c r="S28" s="877"/>
      <c r="T28" s="846">
        <v>104</v>
      </c>
      <c r="U28" s="876"/>
      <c r="V28" s="877"/>
      <c r="W28" s="846">
        <v>105</v>
      </c>
      <c r="X28" s="876"/>
      <c r="Y28" s="877"/>
      <c r="Z28" s="846">
        <v>106</v>
      </c>
      <c r="AA28" s="880"/>
      <c r="AB28" s="853"/>
      <c r="AC28" s="846"/>
    </row>
    <row r="29" spans="1:55" ht="15" customHeight="1">
      <c r="A29" s="2328"/>
      <c r="E29" s="821"/>
      <c r="F29" s="817"/>
      <c r="G29" s="832"/>
      <c r="H29" s="885"/>
      <c r="I29" s="817"/>
      <c r="J29" s="832"/>
      <c r="K29" s="885"/>
      <c r="L29" s="817"/>
      <c r="M29" s="832"/>
      <c r="N29" s="885"/>
      <c r="O29" s="817"/>
      <c r="P29" s="832"/>
      <c r="Q29" s="885"/>
      <c r="R29" s="817"/>
      <c r="S29" s="832"/>
      <c r="T29" s="885"/>
      <c r="U29" s="817"/>
      <c r="V29" s="832"/>
      <c r="W29" s="885"/>
      <c r="X29" s="817"/>
      <c r="Y29" s="832"/>
      <c r="Z29" s="885"/>
      <c r="AA29" s="817"/>
      <c r="AB29" s="832"/>
      <c r="AC29" s="885"/>
    </row>
    <row r="30" spans="1:55" ht="15" customHeight="1">
      <c r="A30" s="2328"/>
      <c r="E30" s="821"/>
      <c r="F30" s="837"/>
      <c r="G30" s="823" t="s">
        <v>1881</v>
      </c>
      <c r="H30" s="829"/>
      <c r="I30" s="837"/>
      <c r="J30" s="823" t="s">
        <v>1881</v>
      </c>
      <c r="K30" s="829"/>
      <c r="L30" s="837"/>
      <c r="M30" s="823" t="s">
        <v>1881</v>
      </c>
      <c r="N30" s="829"/>
      <c r="O30" s="837"/>
      <c r="P30" s="823" t="s">
        <v>1881</v>
      </c>
      <c r="Q30" s="829"/>
      <c r="R30" s="837"/>
      <c r="S30" s="823" t="s">
        <v>1881</v>
      </c>
      <c r="T30" s="829"/>
      <c r="U30" s="837"/>
      <c r="V30" s="823" t="s">
        <v>1881</v>
      </c>
      <c r="W30" s="829"/>
      <c r="X30" s="837"/>
      <c r="Y30" s="823" t="s">
        <v>1881</v>
      </c>
      <c r="Z30" s="829"/>
      <c r="AA30" s="837"/>
      <c r="AB30" s="823" t="s">
        <v>1881</v>
      </c>
      <c r="AC30" s="829"/>
    </row>
    <row r="31" spans="1:55" ht="15" customHeight="1" thickBot="1">
      <c r="A31" s="2328"/>
      <c r="C31" s="820"/>
      <c r="E31" s="821"/>
      <c r="F31" s="880"/>
      <c r="G31" s="853"/>
      <c r="H31" s="846"/>
      <c r="I31" s="880"/>
      <c r="J31" s="853"/>
      <c r="K31" s="846"/>
      <c r="L31" s="880"/>
      <c r="M31" s="853"/>
      <c r="N31" s="846"/>
      <c r="O31" s="880"/>
      <c r="P31" s="853"/>
      <c r="Q31" s="846"/>
      <c r="R31" s="880"/>
      <c r="S31" s="853"/>
      <c r="T31" s="846"/>
      <c r="U31" s="880"/>
      <c r="V31" s="853"/>
      <c r="W31" s="846"/>
      <c r="X31" s="880"/>
      <c r="Y31" s="853"/>
      <c r="Z31" s="846"/>
      <c r="AA31" s="880"/>
      <c r="AB31" s="853"/>
      <c r="AC31" s="846"/>
    </row>
    <row r="32" spans="1:55" ht="15" customHeight="1">
      <c r="A32" s="2328"/>
      <c r="E32" s="821"/>
      <c r="I32" s="821"/>
      <c r="J32" s="821"/>
      <c r="Q32" s="821"/>
      <c r="R32" s="821"/>
      <c r="S32" s="821"/>
    </row>
    <row r="33" spans="1:47" ht="15" customHeight="1">
      <c r="A33" s="2328"/>
      <c r="E33" s="821"/>
      <c r="I33" s="821"/>
      <c r="J33" s="821"/>
      <c r="Q33" s="821"/>
      <c r="R33" s="821"/>
      <c r="S33" s="821"/>
    </row>
    <row r="34" spans="1:47" ht="15" customHeight="1">
      <c r="A34" s="2328"/>
      <c r="E34" s="821"/>
      <c r="I34" s="821"/>
      <c r="J34" s="821"/>
    </row>
    <row r="35" spans="1:47" ht="15" customHeight="1">
      <c r="A35" s="2328"/>
      <c r="F35" s="932"/>
      <c r="G35" s="886" t="s">
        <v>2166</v>
      </c>
      <c r="H35" s="933"/>
      <c r="I35" s="934"/>
      <c r="J35" s="935" t="s">
        <v>2167</v>
      </c>
      <c r="K35" s="936"/>
      <c r="L35" s="934"/>
      <c r="M35" s="935" t="s">
        <v>2168</v>
      </c>
      <c r="N35" s="937"/>
      <c r="O35" s="938"/>
      <c r="P35" s="939" t="s">
        <v>825</v>
      </c>
      <c r="Q35" s="940"/>
      <c r="R35" s="934"/>
      <c r="S35" s="935" t="s">
        <v>2169</v>
      </c>
      <c r="T35" s="936"/>
      <c r="U35" s="937"/>
      <c r="V35" s="935" t="s">
        <v>2170</v>
      </c>
      <c r="W35" s="936"/>
      <c r="X35" s="937"/>
      <c r="Y35" s="937"/>
      <c r="Z35" s="936"/>
      <c r="AA35" s="941"/>
      <c r="AB35" s="926"/>
    </row>
    <row r="36" spans="1:47" ht="15" customHeight="1">
      <c r="A36" s="2328"/>
      <c r="F36" s="942"/>
      <c r="G36" s="894" t="s">
        <v>2171</v>
      </c>
      <c r="H36" s="943"/>
      <c r="I36" s="944"/>
      <c r="J36" s="945"/>
      <c r="K36" s="946"/>
      <c r="L36" s="896"/>
      <c r="M36" s="900" t="s">
        <v>2172</v>
      </c>
      <c r="N36" s="900"/>
      <c r="O36" s="947"/>
      <c r="P36" s="948" t="s">
        <v>2172</v>
      </c>
      <c r="Q36" s="949"/>
      <c r="R36" s="896"/>
      <c r="S36" s="900"/>
      <c r="T36" s="899"/>
      <c r="U36" s="900"/>
      <c r="V36" s="900"/>
      <c r="W36" s="899"/>
      <c r="X36" s="896"/>
      <c r="Y36" s="887"/>
      <c r="Z36" s="888"/>
      <c r="AA36" s="950"/>
      <c r="AB36" s="823"/>
      <c r="AF36" s="2350"/>
      <c r="AG36" s="2350"/>
      <c r="AH36" s="2350"/>
      <c r="AI36" s="2350"/>
      <c r="AJ36" s="2350"/>
      <c r="AK36" s="2350"/>
      <c r="AL36" s="2350"/>
      <c r="AM36" s="2350"/>
      <c r="AN36" s="2350"/>
      <c r="AO36" s="2350"/>
      <c r="AP36" s="2350"/>
      <c r="AQ36" s="2350"/>
      <c r="AR36" s="2350"/>
      <c r="AS36" s="2350"/>
      <c r="AT36" s="2350"/>
      <c r="AU36" s="2350"/>
    </row>
    <row r="37" spans="1:47" ht="15" customHeight="1">
      <c r="A37" s="2328"/>
      <c r="F37" s="951"/>
      <c r="G37" s="902" t="s">
        <v>2173</v>
      </c>
      <c r="H37" s="952"/>
      <c r="I37" s="890"/>
      <c r="J37" s="891"/>
      <c r="K37" s="905"/>
      <c r="L37" s="890"/>
      <c r="M37" s="891"/>
      <c r="N37" s="891"/>
      <c r="O37" s="890"/>
      <c r="P37" s="891" t="s">
        <v>2172</v>
      </c>
      <c r="Q37" s="905"/>
      <c r="R37" s="890"/>
      <c r="S37" s="891"/>
      <c r="T37" s="905"/>
      <c r="U37" s="891"/>
      <c r="V37" s="891"/>
      <c r="W37" s="905"/>
      <c r="X37" s="890"/>
      <c r="Y37" s="953"/>
      <c r="Z37" s="906"/>
      <c r="AA37" s="950"/>
      <c r="AB37" s="823"/>
      <c r="AF37" s="2350"/>
      <c r="AG37" s="2350"/>
      <c r="AH37" s="2350"/>
      <c r="AI37" s="2350"/>
      <c r="AJ37" s="2350"/>
      <c r="AK37" s="2350"/>
      <c r="AL37" s="2350"/>
      <c r="AM37" s="2350"/>
      <c r="AN37" s="2350"/>
      <c r="AO37" s="2350"/>
      <c r="AP37" s="2350"/>
      <c r="AQ37" s="2350"/>
      <c r="AR37" s="883"/>
      <c r="AS37" s="883"/>
      <c r="AT37" s="883"/>
      <c r="AU37" s="883"/>
    </row>
    <row r="38" spans="1:47" ht="15" customHeight="1">
      <c r="A38" s="2328"/>
      <c r="D38" s="828"/>
      <c r="F38" s="951"/>
      <c r="G38" s="902" t="s">
        <v>2157</v>
      </c>
      <c r="H38" s="952"/>
      <c r="I38" s="954"/>
      <c r="J38" s="955"/>
      <c r="K38" s="956"/>
      <c r="L38" s="890"/>
      <c r="M38" s="891"/>
      <c r="N38" s="891"/>
      <c r="O38" s="957"/>
      <c r="P38" s="927" t="s">
        <v>2172</v>
      </c>
      <c r="Q38" s="958"/>
      <c r="R38" s="890"/>
      <c r="S38" s="891" t="s">
        <v>2172</v>
      </c>
      <c r="T38" s="905"/>
      <c r="U38" s="891"/>
      <c r="V38" s="891"/>
      <c r="W38" s="905"/>
      <c r="X38" s="890"/>
      <c r="Y38" s="953"/>
      <c r="Z38" s="906"/>
      <c r="AA38" s="950"/>
      <c r="AB38" s="823"/>
      <c r="AF38" s="909"/>
      <c r="AG38" s="909"/>
      <c r="AH38" s="909"/>
      <c r="AI38" s="2350"/>
      <c r="AJ38" s="2350"/>
      <c r="AK38" s="2350"/>
      <c r="AL38" s="2350"/>
      <c r="AM38" s="2350"/>
      <c r="AN38" s="2350"/>
      <c r="AO38" s="2350"/>
      <c r="AP38" s="2350"/>
      <c r="AQ38" s="2350"/>
      <c r="AR38" s="883"/>
      <c r="AS38" s="883"/>
      <c r="AT38" s="883"/>
      <c r="AU38" s="883"/>
    </row>
    <row r="39" spans="1:47" ht="15" customHeight="1">
      <c r="A39" s="2331"/>
      <c r="D39" s="828"/>
      <c r="F39" s="951"/>
      <c r="G39" s="902" t="s">
        <v>2158</v>
      </c>
      <c r="H39" s="952"/>
      <c r="I39" s="959"/>
      <c r="J39" s="960"/>
      <c r="K39" s="961"/>
      <c r="L39" s="890"/>
      <c r="M39" s="891"/>
      <c r="N39" s="891"/>
      <c r="O39" s="890"/>
      <c r="P39" s="891" t="s">
        <v>2172</v>
      </c>
      <c r="Q39" s="905"/>
      <c r="R39" s="890"/>
      <c r="S39" s="891"/>
      <c r="T39" s="905"/>
      <c r="U39" s="891"/>
      <c r="V39" s="891" t="s">
        <v>2172</v>
      </c>
      <c r="W39" s="905"/>
      <c r="X39" s="890"/>
      <c r="Y39" s="953"/>
      <c r="Z39" s="906"/>
      <c r="AA39" s="950"/>
      <c r="AB39" s="823"/>
      <c r="AF39" s="909"/>
      <c r="AG39" s="909"/>
      <c r="AH39" s="909"/>
      <c r="AI39" s="883"/>
      <c r="AJ39" s="883"/>
      <c r="AK39" s="883"/>
      <c r="AL39" s="883"/>
      <c r="AM39" s="883"/>
      <c r="AN39" s="883"/>
      <c r="AO39" s="883"/>
      <c r="AP39" s="883"/>
      <c r="AQ39" s="883"/>
      <c r="AR39" s="883"/>
      <c r="AS39" s="883"/>
      <c r="AT39" s="883"/>
      <c r="AU39" s="883"/>
    </row>
    <row r="40" spans="1:47" ht="15" customHeight="1">
      <c r="A40" s="2331"/>
      <c r="F40" s="951"/>
      <c r="G40" s="902"/>
      <c r="H40" s="952"/>
      <c r="I40" s="890"/>
      <c r="J40" s="891"/>
      <c r="K40" s="905"/>
      <c r="L40" s="890"/>
      <c r="M40" s="891"/>
      <c r="N40" s="891"/>
      <c r="O40" s="890"/>
      <c r="P40" s="891"/>
      <c r="Q40" s="905"/>
      <c r="R40" s="890"/>
      <c r="S40" s="891"/>
      <c r="T40" s="905"/>
      <c r="U40" s="891"/>
      <c r="V40" s="891"/>
      <c r="W40" s="905"/>
      <c r="X40" s="890"/>
      <c r="Y40" s="953"/>
      <c r="Z40" s="906"/>
      <c r="AA40" s="950"/>
      <c r="AB40" s="823"/>
      <c r="AF40" s="909"/>
      <c r="AG40" s="909"/>
      <c r="AH40" s="909"/>
      <c r="AI40" s="2350"/>
      <c r="AJ40" s="2350"/>
      <c r="AK40" s="2350"/>
      <c r="AL40" s="2350"/>
      <c r="AM40" s="2350"/>
      <c r="AN40" s="2350"/>
      <c r="AO40" s="2350"/>
      <c r="AP40" s="2350"/>
      <c r="AQ40" s="2350"/>
      <c r="AR40" s="883"/>
      <c r="AS40" s="883"/>
      <c r="AT40" s="883"/>
      <c r="AU40" s="883"/>
    </row>
    <row r="41" spans="1:47" ht="15" customHeight="1">
      <c r="A41" s="2331"/>
      <c r="F41" s="918"/>
      <c r="G41" s="919"/>
      <c r="H41" s="920"/>
      <c r="I41" s="921"/>
      <c r="J41" s="922"/>
      <c r="K41" s="923"/>
      <c r="L41" s="922"/>
      <c r="M41" s="922"/>
      <c r="N41" s="922"/>
      <c r="O41" s="921"/>
      <c r="P41" s="922"/>
      <c r="Q41" s="923"/>
      <c r="R41" s="922"/>
      <c r="S41" s="922"/>
      <c r="T41" s="923"/>
      <c r="U41" s="922"/>
      <c r="V41" s="922"/>
      <c r="W41" s="923"/>
      <c r="X41" s="921"/>
      <c r="Y41" s="922"/>
      <c r="Z41" s="923"/>
      <c r="AA41" s="950"/>
      <c r="AB41" s="823"/>
      <c r="AF41" s="909"/>
      <c r="AG41" s="909"/>
      <c r="AH41" s="909"/>
      <c r="AI41" s="2350"/>
      <c r="AJ41" s="2350"/>
      <c r="AK41" s="2350"/>
      <c r="AL41" s="2350"/>
      <c r="AM41" s="2350"/>
      <c r="AN41" s="2350"/>
      <c r="AO41" s="2350"/>
      <c r="AP41" s="2350"/>
      <c r="AQ41" s="2350"/>
      <c r="AR41" s="883"/>
      <c r="AS41" s="883"/>
      <c r="AT41" s="883"/>
      <c r="AU41" s="883"/>
    </row>
    <row r="42" spans="1:47" ht="15" customHeight="1">
      <c r="A42" s="2331"/>
      <c r="E42" s="821"/>
      <c r="J42" s="909"/>
      <c r="X42" s="821"/>
      <c r="Y42" s="821"/>
      <c r="AI42" s="909"/>
    </row>
    <row r="43" spans="1:47" ht="15" customHeight="1">
      <c r="E43" s="821"/>
      <c r="J43" s="909"/>
      <c r="X43" s="821"/>
      <c r="Y43" s="821"/>
      <c r="AI43" s="909"/>
    </row>
    <row r="44" spans="1:47" ht="15" customHeight="1"/>
    <row r="45" spans="1:47" ht="13.5" customHeight="1">
      <c r="E45" s="909"/>
      <c r="F45" s="909"/>
      <c r="G45" s="909"/>
      <c r="H45" s="2350"/>
      <c r="I45" s="2350"/>
      <c r="J45" s="2350"/>
      <c r="K45" s="2350"/>
      <c r="L45" s="2350"/>
      <c r="M45" s="2350"/>
      <c r="N45" s="2350"/>
      <c r="O45" s="2350"/>
      <c r="P45" s="2350"/>
      <c r="Q45" s="883"/>
      <c r="R45" s="883"/>
      <c r="S45" s="883"/>
      <c r="T45" s="883"/>
      <c r="V45" s="883"/>
      <c r="W45" s="883"/>
      <c r="X45" s="883"/>
      <c r="Y45" s="883"/>
      <c r="Z45" s="883"/>
      <c r="AA45" s="883"/>
      <c r="AB45" s="883"/>
      <c r="AC45" s="883"/>
    </row>
    <row r="46" spans="1:47" ht="13.5" customHeight="1">
      <c r="E46" s="909"/>
      <c r="F46" s="909"/>
      <c r="G46" s="909"/>
      <c r="H46" s="2350"/>
      <c r="I46" s="2350"/>
      <c r="J46" s="2350"/>
      <c r="K46" s="2350"/>
      <c r="L46" s="2350"/>
      <c r="M46" s="2350"/>
      <c r="N46" s="2350"/>
      <c r="O46" s="2350"/>
      <c r="P46" s="2350"/>
      <c r="Q46" s="883"/>
      <c r="R46" s="883"/>
      <c r="S46" s="883"/>
      <c r="T46" s="883"/>
      <c r="V46" s="883"/>
      <c r="W46" s="883"/>
      <c r="X46" s="883"/>
      <c r="Y46" s="883"/>
      <c r="Z46" s="883"/>
      <c r="AA46" s="883"/>
      <c r="AB46" s="883"/>
      <c r="AC46" s="883"/>
    </row>
    <row r="47" spans="1:47" ht="13.5" customHeight="1">
      <c r="E47" s="909"/>
      <c r="F47" s="909"/>
      <c r="G47" s="909"/>
      <c r="H47" s="2350"/>
      <c r="I47" s="2350"/>
      <c r="J47" s="2350"/>
      <c r="K47" s="2350"/>
      <c r="L47" s="2350"/>
      <c r="M47" s="2350"/>
      <c r="N47" s="2350"/>
      <c r="O47" s="2350"/>
      <c r="P47" s="2350"/>
      <c r="Q47" s="883"/>
      <c r="R47" s="883"/>
      <c r="S47" s="883"/>
      <c r="T47" s="883"/>
    </row>
    <row r="48" spans="1:47" ht="13.5" customHeight="1">
      <c r="E48" s="909"/>
      <c r="F48" s="909"/>
      <c r="G48" s="909"/>
      <c r="H48" s="2350"/>
      <c r="I48" s="2350"/>
      <c r="J48" s="2350"/>
      <c r="K48" s="2350"/>
      <c r="L48" s="2350"/>
      <c r="M48" s="2350"/>
      <c r="N48" s="2350"/>
      <c r="O48" s="2350"/>
      <c r="P48" s="2350"/>
      <c r="Q48" s="883"/>
      <c r="R48" s="883"/>
      <c r="S48" s="883"/>
      <c r="T48" s="883"/>
    </row>
    <row r="49" spans="3:20" ht="13.5" customHeight="1">
      <c r="E49" s="909"/>
      <c r="F49" s="909"/>
      <c r="G49" s="909"/>
      <c r="H49" s="2350"/>
      <c r="I49" s="2350"/>
      <c r="J49" s="2350"/>
      <c r="K49" s="2350"/>
      <c r="L49" s="2350"/>
      <c r="M49" s="2350"/>
      <c r="N49" s="2350"/>
      <c r="O49" s="2350"/>
      <c r="P49" s="2350"/>
      <c r="Q49" s="883"/>
      <c r="R49" s="883"/>
      <c r="S49" s="883"/>
      <c r="T49" s="883"/>
    </row>
    <row r="50" spans="3:20" ht="13.5" customHeight="1">
      <c r="E50" s="909"/>
      <c r="F50" s="909"/>
      <c r="G50" s="909"/>
      <c r="H50" s="2350"/>
      <c r="I50" s="2350"/>
      <c r="J50" s="2350"/>
      <c r="K50" s="2350"/>
      <c r="L50" s="2350"/>
      <c r="M50" s="2350"/>
      <c r="N50" s="2350"/>
      <c r="O50" s="2350"/>
      <c r="P50" s="2350"/>
      <c r="Q50" s="883"/>
      <c r="R50" s="883"/>
      <c r="S50" s="883"/>
      <c r="T50" s="883"/>
    </row>
    <row r="51" spans="3:20" ht="13.5" customHeight="1">
      <c r="H51" s="909"/>
    </row>
    <row r="52" spans="3:20" ht="13.5" customHeight="1"/>
    <row r="53" spans="3:20" ht="13.5" customHeight="1">
      <c r="C53" s="924"/>
    </row>
    <row r="54" spans="3:20" ht="13.5" customHeight="1"/>
    <row r="55" spans="3:20" ht="13.5" customHeight="1"/>
    <row r="56" spans="3:20" ht="13.5" customHeight="1"/>
    <row r="57" spans="3:20" ht="13.5" customHeight="1"/>
    <row r="58" spans="3:20" ht="13.5" customHeight="1"/>
  </sheetData>
  <mergeCells count="44">
    <mergeCell ref="H49:J49"/>
    <mergeCell ref="K49:M49"/>
    <mergeCell ref="N49:P49"/>
    <mergeCell ref="H50:J50"/>
    <mergeCell ref="K50:M50"/>
    <mergeCell ref="N50:P50"/>
    <mergeCell ref="H47:J47"/>
    <mergeCell ref="K47:M47"/>
    <mergeCell ref="N47:P47"/>
    <mergeCell ref="H48:J48"/>
    <mergeCell ref="K48:M48"/>
    <mergeCell ref="N48:P48"/>
    <mergeCell ref="H45:J45"/>
    <mergeCell ref="K45:M45"/>
    <mergeCell ref="N45:P45"/>
    <mergeCell ref="H46:J46"/>
    <mergeCell ref="K46:M46"/>
    <mergeCell ref="N46:P46"/>
    <mergeCell ref="A39:A42"/>
    <mergeCell ref="AI40:AK40"/>
    <mergeCell ref="AL40:AN40"/>
    <mergeCell ref="AO40:AQ40"/>
    <mergeCell ref="AI41:AK41"/>
    <mergeCell ref="AL41:AN41"/>
    <mergeCell ref="AO41:AQ41"/>
    <mergeCell ref="AV22:AX22"/>
    <mergeCell ref="AY22:BA22"/>
    <mergeCell ref="AU24:BA24"/>
    <mergeCell ref="AF36:AH37"/>
    <mergeCell ref="AI36:AK37"/>
    <mergeCell ref="AL36:AN37"/>
    <mergeCell ref="AO36:AQ37"/>
    <mergeCell ref="AR36:AS36"/>
    <mergeCell ref="AT36:AU36"/>
    <mergeCell ref="AP22:AR22"/>
    <mergeCell ref="AI38:AK38"/>
    <mergeCell ref="AL38:AN38"/>
    <mergeCell ref="AO38:AQ38"/>
    <mergeCell ref="AS22:AU22"/>
    <mergeCell ref="A1:A38"/>
    <mergeCell ref="L2:T3"/>
    <mergeCell ref="AG22:AI22"/>
    <mergeCell ref="AJ22:AL22"/>
    <mergeCell ref="AM22:AO22"/>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42"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BC58"/>
  <sheetViews>
    <sheetView view="pageBreakPreview" zoomScaleNormal="100" zoomScaleSheetLayoutView="100" workbookViewId="0">
      <selection activeCell="V79" sqref="V79"/>
    </sheetView>
  </sheetViews>
  <sheetFormatPr defaultColWidth="9" defaultRowHeight="13.5"/>
  <cols>
    <col min="1" max="1" width="3.125" style="779" customWidth="1"/>
    <col min="2" max="2" width="15.625" style="779" customWidth="1"/>
    <col min="3" max="33" width="5.625" style="779" customWidth="1"/>
    <col min="34" max="16384" width="9" style="779"/>
  </cols>
  <sheetData>
    <row r="1" spans="1:53" ht="15" customHeight="1" thickBot="1">
      <c r="A1" s="2328"/>
    </row>
    <row r="2" spans="1:53" ht="15" customHeight="1">
      <c r="A2" s="2328"/>
      <c r="L2" s="2332" t="s">
        <v>2174</v>
      </c>
      <c r="M2" s="2332"/>
      <c r="N2" s="2332"/>
      <c r="O2" s="2332"/>
      <c r="P2" s="2332"/>
      <c r="Q2" s="2332"/>
      <c r="R2" s="2332"/>
      <c r="S2" s="2332"/>
      <c r="T2" s="2332"/>
      <c r="U2" s="816"/>
      <c r="X2" s="817">
        <v>1</v>
      </c>
      <c r="Y2" s="818"/>
      <c r="Z2" s="819"/>
      <c r="AA2" s="820" t="s">
        <v>2118</v>
      </c>
      <c r="AB2" s="820"/>
    </row>
    <row r="3" spans="1:53" ht="15" customHeight="1">
      <c r="A3" s="2328"/>
      <c r="F3" s="821"/>
      <c r="J3" s="821"/>
      <c r="K3" s="821"/>
      <c r="L3" s="2332"/>
      <c r="M3" s="2332"/>
      <c r="N3" s="2332"/>
      <c r="O3" s="2332"/>
      <c r="P3" s="2332"/>
      <c r="Q3" s="2332"/>
      <c r="R3" s="2332"/>
      <c r="S3" s="2332"/>
      <c r="T3" s="2332"/>
      <c r="U3" s="816"/>
      <c r="X3" s="822"/>
      <c r="Y3" s="823" t="s">
        <v>195</v>
      </c>
      <c r="Z3" s="824"/>
      <c r="AA3" s="820" t="s">
        <v>2119</v>
      </c>
      <c r="AB3" s="820"/>
    </row>
    <row r="4" spans="1:53" ht="15" customHeight="1" thickBot="1">
      <c r="A4" s="2328"/>
      <c r="F4" s="821"/>
      <c r="J4" s="821"/>
      <c r="K4" s="821"/>
      <c r="X4" s="825"/>
      <c r="Y4" s="826"/>
      <c r="Z4" s="827">
        <v>201</v>
      </c>
      <c r="AA4" s="820" t="s">
        <v>2120</v>
      </c>
      <c r="AB4" s="820"/>
      <c r="AG4" s="821"/>
      <c r="AK4" s="821"/>
      <c r="AL4" s="821"/>
    </row>
    <row r="5" spans="1:53" ht="15" customHeight="1">
      <c r="A5" s="2328"/>
      <c r="F5" s="821"/>
      <c r="J5" s="821"/>
      <c r="K5" s="821"/>
      <c r="X5" s="820"/>
      <c r="Y5" s="820"/>
      <c r="Z5" s="820"/>
      <c r="AA5" s="820"/>
      <c r="AB5" s="820"/>
      <c r="AG5" s="821"/>
      <c r="AK5" s="821"/>
      <c r="AL5" s="821"/>
    </row>
    <row r="6" spans="1:53" ht="15" customHeight="1">
      <c r="A6" s="2328"/>
      <c r="C6" s="828"/>
      <c r="F6" s="821"/>
      <c r="J6" s="821"/>
      <c r="K6" s="821"/>
      <c r="AG6" s="821"/>
      <c r="AK6" s="821"/>
      <c r="AL6" s="821"/>
    </row>
    <row r="7" spans="1:53" ht="15" customHeight="1" thickBot="1">
      <c r="A7" s="2328"/>
      <c r="F7" s="821"/>
      <c r="J7" s="821"/>
      <c r="K7" s="821"/>
      <c r="R7" s="821"/>
      <c r="S7" s="821"/>
      <c r="T7" s="821"/>
      <c r="AG7" s="821"/>
      <c r="AK7" s="821"/>
      <c r="AL7" s="821"/>
      <c r="AS7" s="821"/>
      <c r="AT7" s="821"/>
      <c r="AU7" s="821"/>
    </row>
    <row r="8" spans="1:53" ht="15" customHeight="1">
      <c r="A8" s="2328"/>
      <c r="F8" s="823"/>
      <c r="G8" s="823"/>
      <c r="H8" s="829"/>
      <c r="I8" s="962"/>
      <c r="J8" s="861"/>
      <c r="K8" s="861"/>
      <c r="L8" s="832">
        <v>43</v>
      </c>
      <c r="M8" s="861"/>
      <c r="N8" s="862"/>
      <c r="O8" s="817">
        <v>44</v>
      </c>
      <c r="P8" s="836"/>
      <c r="Q8" s="881"/>
      <c r="R8" s="817">
        <v>45</v>
      </c>
      <c r="S8" s="836"/>
      <c r="T8" s="881"/>
      <c r="U8" s="817">
        <v>46</v>
      </c>
      <c r="V8" s="861"/>
      <c r="W8" s="861"/>
      <c r="X8" s="861"/>
      <c r="Y8" s="837"/>
      <c r="Z8" s="823"/>
      <c r="AA8" s="823"/>
      <c r="AB8" s="823"/>
      <c r="AC8" s="823"/>
      <c r="AG8" s="821"/>
      <c r="AK8" s="821"/>
      <c r="AL8" s="821"/>
    </row>
    <row r="9" spans="1:53" ht="15" customHeight="1">
      <c r="A9" s="2328"/>
      <c r="F9" s="823"/>
      <c r="G9" s="823"/>
      <c r="H9" s="829"/>
      <c r="I9" s="870"/>
      <c r="J9" s="963"/>
      <c r="K9" s="963"/>
      <c r="L9" s="963"/>
      <c r="M9" s="823" t="s">
        <v>2121</v>
      </c>
      <c r="N9" s="871"/>
      <c r="O9" s="843"/>
      <c r="P9" s="823" t="s">
        <v>187</v>
      </c>
      <c r="Q9" s="882"/>
      <c r="R9" s="843"/>
      <c r="S9" s="823" t="s">
        <v>2122</v>
      </c>
      <c r="T9" s="882"/>
      <c r="U9" s="870"/>
      <c r="V9" s="823" t="s">
        <v>2123</v>
      </c>
      <c r="W9" s="963"/>
      <c r="X9" s="963"/>
      <c r="Y9" s="837"/>
      <c r="Z9" s="823"/>
      <c r="AA9" s="823"/>
      <c r="AB9" s="823"/>
      <c r="AC9" s="823"/>
      <c r="AG9" s="821"/>
      <c r="AK9" s="821"/>
      <c r="AL9" s="821"/>
    </row>
    <row r="10" spans="1:53" ht="15" customHeight="1" thickBot="1">
      <c r="A10" s="2328"/>
      <c r="C10" s="826" t="s">
        <v>2124</v>
      </c>
      <c r="D10" s="845"/>
      <c r="E10" s="828"/>
      <c r="F10" s="823"/>
      <c r="G10" s="823"/>
      <c r="H10" s="846"/>
      <c r="I10" s="878"/>
      <c r="J10" s="879"/>
      <c r="K10" s="879"/>
      <c r="L10" s="879"/>
      <c r="M10" s="879"/>
      <c r="N10" s="846">
        <v>701</v>
      </c>
      <c r="O10" s="851"/>
      <c r="P10" s="852"/>
      <c r="Q10" s="846">
        <v>702</v>
      </c>
      <c r="R10" s="851"/>
      <c r="S10" s="852"/>
      <c r="T10" s="846">
        <v>703</v>
      </c>
      <c r="U10" s="878"/>
      <c r="V10" s="879"/>
      <c r="W10" s="853">
        <v>704</v>
      </c>
      <c r="X10" s="879"/>
      <c r="Y10" s="837"/>
      <c r="Z10" s="823"/>
      <c r="AA10" s="823"/>
      <c r="AB10" s="823"/>
      <c r="AC10" s="823"/>
      <c r="AF10" s="828"/>
    </row>
    <row r="11" spans="1:53" ht="15" customHeight="1">
      <c r="A11" s="2328"/>
      <c r="F11" s="823"/>
      <c r="G11" s="829"/>
      <c r="H11" s="930"/>
      <c r="I11" s="832">
        <v>38</v>
      </c>
      <c r="J11" s="836"/>
      <c r="K11" s="881"/>
      <c r="L11" s="817">
        <v>39</v>
      </c>
      <c r="M11" s="836"/>
      <c r="N11" s="881"/>
      <c r="O11" s="817">
        <v>40</v>
      </c>
      <c r="P11" s="836"/>
      <c r="Q11" s="881"/>
      <c r="R11" s="817">
        <v>41</v>
      </c>
      <c r="S11" s="836"/>
      <c r="T11" s="881"/>
      <c r="U11" s="817">
        <v>42</v>
      </c>
      <c r="V11" s="836"/>
      <c r="W11" s="836"/>
      <c r="X11" s="836"/>
      <c r="Y11" s="837"/>
      <c r="Z11" s="823"/>
      <c r="AA11" s="823"/>
      <c r="AB11" s="823"/>
      <c r="AC11" s="823"/>
      <c r="AG11" s="821"/>
      <c r="AH11" s="821"/>
      <c r="AI11" s="821"/>
      <c r="AJ11" s="821"/>
      <c r="AK11" s="821"/>
      <c r="AL11" s="821"/>
      <c r="AM11" s="821"/>
      <c r="AN11" s="821"/>
      <c r="AO11" s="821"/>
      <c r="AP11" s="821"/>
      <c r="AQ11" s="821"/>
      <c r="AR11" s="821"/>
      <c r="AS11" s="821"/>
      <c r="AT11" s="821"/>
      <c r="AU11" s="821"/>
      <c r="AV11" s="821"/>
      <c r="AW11" s="821"/>
      <c r="AX11" s="821"/>
      <c r="AY11" s="821"/>
      <c r="AZ11" s="821"/>
      <c r="BA11" s="821"/>
    </row>
    <row r="12" spans="1:53" ht="15" customHeight="1">
      <c r="A12" s="2328"/>
      <c r="F12" s="823"/>
      <c r="G12" s="829"/>
      <c r="H12" s="843"/>
      <c r="I12" s="844"/>
      <c r="J12" s="823" t="s">
        <v>2125</v>
      </c>
      <c r="K12" s="882"/>
      <c r="L12" s="843"/>
      <c r="M12" s="823" t="s">
        <v>2126</v>
      </c>
      <c r="N12" s="882"/>
      <c r="O12" s="843"/>
      <c r="P12" s="823" t="s">
        <v>187</v>
      </c>
      <c r="Q12" s="882"/>
      <c r="R12" s="843"/>
      <c r="S12" s="823" t="s">
        <v>2122</v>
      </c>
      <c r="T12" s="882"/>
      <c r="U12" s="843"/>
      <c r="V12" s="823" t="s">
        <v>2127</v>
      </c>
      <c r="W12" s="844"/>
      <c r="X12" s="844"/>
      <c r="Y12" s="837"/>
      <c r="Z12" s="823"/>
      <c r="AA12" s="823"/>
      <c r="AB12" s="823"/>
      <c r="AC12" s="823"/>
    </row>
    <row r="13" spans="1:53" ht="15" customHeight="1" thickBot="1">
      <c r="A13" s="2328"/>
      <c r="C13" s="826" t="s">
        <v>2128</v>
      </c>
      <c r="D13" s="845"/>
      <c r="F13" s="853"/>
      <c r="G13" s="846"/>
      <c r="H13" s="851"/>
      <c r="I13" s="852"/>
      <c r="J13" s="852"/>
      <c r="K13" s="846">
        <v>601</v>
      </c>
      <c r="L13" s="851"/>
      <c r="M13" s="852"/>
      <c r="N13" s="846">
        <v>602</v>
      </c>
      <c r="O13" s="851"/>
      <c r="P13" s="852"/>
      <c r="Q13" s="846">
        <v>603</v>
      </c>
      <c r="R13" s="851"/>
      <c r="S13" s="852"/>
      <c r="T13" s="846">
        <v>604</v>
      </c>
      <c r="U13" s="851"/>
      <c r="V13" s="852"/>
      <c r="W13" s="853">
        <v>605</v>
      </c>
      <c r="X13" s="852"/>
      <c r="Y13" s="880"/>
      <c r="Z13" s="853"/>
      <c r="AA13" s="823"/>
      <c r="AB13" s="823"/>
      <c r="AC13" s="823"/>
    </row>
    <row r="14" spans="1:53" ht="15" customHeight="1">
      <c r="A14" s="2328"/>
      <c r="E14" s="828"/>
      <c r="F14" s="817">
        <v>31</v>
      </c>
      <c r="G14" s="859"/>
      <c r="H14" s="860"/>
      <c r="I14" s="817">
        <v>32</v>
      </c>
      <c r="J14" s="836"/>
      <c r="K14" s="881"/>
      <c r="L14" s="817">
        <v>33</v>
      </c>
      <c r="M14" s="836"/>
      <c r="N14" s="881"/>
      <c r="O14" s="817">
        <v>34</v>
      </c>
      <c r="P14" s="836"/>
      <c r="Q14" s="881"/>
      <c r="R14" s="817">
        <v>35</v>
      </c>
      <c r="S14" s="836"/>
      <c r="T14" s="881"/>
      <c r="U14" s="817">
        <v>36</v>
      </c>
      <c r="V14" s="836"/>
      <c r="W14" s="881"/>
      <c r="X14" s="817">
        <v>37</v>
      </c>
      <c r="Y14" s="836"/>
      <c r="Z14" s="881"/>
      <c r="AA14" s="837"/>
      <c r="AB14" s="823"/>
      <c r="AC14" s="823"/>
      <c r="AD14" s="821"/>
      <c r="AF14" s="828"/>
      <c r="AG14" s="821"/>
      <c r="AH14" s="821"/>
      <c r="AI14" s="821"/>
      <c r="AJ14" s="821"/>
      <c r="AK14" s="821"/>
      <c r="AL14" s="821"/>
      <c r="AM14" s="821"/>
      <c r="AN14" s="821"/>
      <c r="AO14" s="821"/>
      <c r="AP14" s="821"/>
      <c r="AQ14" s="821"/>
      <c r="AR14" s="821"/>
      <c r="AS14" s="821"/>
      <c r="AT14" s="821"/>
      <c r="AU14" s="821"/>
      <c r="AV14" s="821"/>
      <c r="AW14" s="821"/>
      <c r="AX14" s="821"/>
      <c r="AY14" s="821"/>
      <c r="AZ14" s="821"/>
      <c r="BA14" s="821"/>
    </row>
    <row r="15" spans="1:53" ht="15" customHeight="1">
      <c r="A15" s="2328"/>
      <c r="C15" s="828"/>
      <c r="F15" s="868"/>
      <c r="G15" s="823" t="s">
        <v>195</v>
      </c>
      <c r="H15" s="869"/>
      <c r="I15" s="843"/>
      <c r="J15" s="823" t="s">
        <v>2130</v>
      </c>
      <c r="K15" s="882"/>
      <c r="L15" s="843"/>
      <c r="M15" s="823" t="s">
        <v>2126</v>
      </c>
      <c r="N15" s="882"/>
      <c r="O15" s="843"/>
      <c r="P15" s="823" t="s">
        <v>187</v>
      </c>
      <c r="Q15" s="882"/>
      <c r="R15" s="843"/>
      <c r="S15" s="823" t="s">
        <v>2122</v>
      </c>
      <c r="T15" s="882"/>
      <c r="U15" s="843"/>
      <c r="V15" s="823" t="s">
        <v>2131</v>
      </c>
      <c r="W15" s="882"/>
      <c r="X15" s="843"/>
      <c r="Y15" s="823" t="s">
        <v>2132</v>
      </c>
      <c r="Z15" s="882"/>
      <c r="AA15" s="837"/>
      <c r="AB15" s="823"/>
      <c r="AC15" s="823"/>
    </row>
    <row r="16" spans="1:53" ht="15" customHeight="1" thickBot="1">
      <c r="A16" s="2328"/>
      <c r="C16" s="826" t="s">
        <v>2133</v>
      </c>
      <c r="D16" s="845"/>
      <c r="F16" s="876"/>
      <c r="G16" s="877"/>
      <c r="H16" s="846">
        <v>501</v>
      </c>
      <c r="I16" s="851"/>
      <c r="J16" s="852"/>
      <c r="K16" s="846">
        <v>502</v>
      </c>
      <c r="L16" s="851"/>
      <c r="M16" s="852"/>
      <c r="N16" s="846">
        <v>503</v>
      </c>
      <c r="O16" s="851"/>
      <c r="P16" s="852"/>
      <c r="Q16" s="846">
        <v>504</v>
      </c>
      <c r="R16" s="851"/>
      <c r="S16" s="852"/>
      <c r="T16" s="846">
        <v>505</v>
      </c>
      <c r="U16" s="851"/>
      <c r="V16" s="852"/>
      <c r="W16" s="846">
        <v>506</v>
      </c>
      <c r="X16" s="851"/>
      <c r="Y16" s="852"/>
      <c r="Z16" s="846">
        <v>507</v>
      </c>
      <c r="AA16" s="880"/>
      <c r="AB16" s="853"/>
      <c r="AC16" s="853"/>
    </row>
    <row r="17" spans="1:55" ht="15" customHeight="1">
      <c r="A17" s="2328"/>
      <c r="F17" s="817">
        <v>23</v>
      </c>
      <c r="G17" s="859"/>
      <c r="H17" s="860"/>
      <c r="I17" s="817">
        <v>24</v>
      </c>
      <c r="J17" s="836"/>
      <c r="K17" s="881"/>
      <c r="L17" s="817">
        <v>25</v>
      </c>
      <c r="M17" s="836"/>
      <c r="N17" s="881"/>
      <c r="O17" s="817">
        <v>26</v>
      </c>
      <c r="P17" s="836"/>
      <c r="Q17" s="881"/>
      <c r="R17" s="817">
        <v>27</v>
      </c>
      <c r="S17" s="836"/>
      <c r="T17" s="881"/>
      <c r="U17" s="817">
        <v>28</v>
      </c>
      <c r="V17" s="836"/>
      <c r="W17" s="881"/>
      <c r="X17" s="817">
        <v>29</v>
      </c>
      <c r="Y17" s="836"/>
      <c r="Z17" s="881"/>
      <c r="AA17" s="817">
        <v>30</v>
      </c>
      <c r="AB17" s="861"/>
      <c r="AC17" s="862"/>
      <c r="AG17" s="821"/>
      <c r="AH17" s="821"/>
      <c r="AI17" s="821"/>
      <c r="AJ17" s="821"/>
      <c r="AK17" s="821"/>
      <c r="AL17" s="821"/>
      <c r="AM17" s="821"/>
      <c r="AN17" s="821"/>
      <c r="AO17" s="821"/>
      <c r="AP17" s="821"/>
      <c r="AQ17" s="821"/>
      <c r="AR17" s="821"/>
      <c r="AS17" s="821"/>
      <c r="AT17" s="821"/>
      <c r="AU17" s="821"/>
      <c r="AV17" s="821"/>
      <c r="AW17" s="821"/>
      <c r="AX17" s="821"/>
      <c r="AY17" s="821"/>
      <c r="AZ17" s="821"/>
      <c r="BA17" s="821"/>
    </row>
    <row r="18" spans="1:55" ht="15" customHeight="1">
      <c r="A18" s="2328"/>
      <c r="F18" s="868"/>
      <c r="G18" s="823" t="s">
        <v>195</v>
      </c>
      <c r="H18" s="869"/>
      <c r="I18" s="843"/>
      <c r="J18" s="823" t="s">
        <v>2130</v>
      </c>
      <c r="K18" s="882"/>
      <c r="L18" s="843"/>
      <c r="M18" s="823" t="s">
        <v>2126</v>
      </c>
      <c r="N18" s="882"/>
      <c r="O18" s="843"/>
      <c r="P18" s="823" t="s">
        <v>187</v>
      </c>
      <c r="Q18" s="882"/>
      <c r="R18" s="843"/>
      <c r="S18" s="823" t="s">
        <v>2122</v>
      </c>
      <c r="T18" s="882"/>
      <c r="U18" s="843"/>
      <c r="V18" s="823" t="s">
        <v>2131</v>
      </c>
      <c r="W18" s="882"/>
      <c r="X18" s="843"/>
      <c r="Y18" s="823" t="s">
        <v>2132</v>
      </c>
      <c r="Z18" s="882"/>
      <c r="AA18" s="870"/>
      <c r="AB18" s="823" t="s">
        <v>2134</v>
      </c>
      <c r="AC18" s="871"/>
    </row>
    <row r="19" spans="1:55" ht="15" customHeight="1" thickBot="1">
      <c r="A19" s="2328"/>
      <c r="C19" s="826" t="s">
        <v>2135</v>
      </c>
      <c r="D19" s="845"/>
      <c r="F19" s="876"/>
      <c r="G19" s="877"/>
      <c r="H19" s="846">
        <v>401</v>
      </c>
      <c r="I19" s="851"/>
      <c r="J19" s="852"/>
      <c r="K19" s="846">
        <v>402</v>
      </c>
      <c r="L19" s="851"/>
      <c r="M19" s="852"/>
      <c r="N19" s="846">
        <v>403</v>
      </c>
      <c r="O19" s="851"/>
      <c r="P19" s="852"/>
      <c r="Q19" s="846">
        <v>404</v>
      </c>
      <c r="R19" s="851"/>
      <c r="S19" s="852"/>
      <c r="T19" s="846">
        <v>405</v>
      </c>
      <c r="U19" s="851"/>
      <c r="V19" s="852"/>
      <c r="W19" s="846">
        <v>406</v>
      </c>
      <c r="X19" s="851"/>
      <c r="Y19" s="852"/>
      <c r="Z19" s="846">
        <v>407</v>
      </c>
      <c r="AA19" s="878"/>
      <c r="AB19" s="879"/>
      <c r="AC19" s="846">
        <v>408</v>
      </c>
    </row>
    <row r="20" spans="1:55" ht="15" customHeight="1">
      <c r="A20" s="2328"/>
      <c r="F20" s="817">
        <v>15</v>
      </c>
      <c r="G20" s="859"/>
      <c r="H20" s="860"/>
      <c r="I20" s="817">
        <v>16</v>
      </c>
      <c r="J20" s="836"/>
      <c r="K20" s="881"/>
      <c r="L20" s="817">
        <v>17</v>
      </c>
      <c r="M20" s="836"/>
      <c r="N20" s="881"/>
      <c r="O20" s="817">
        <v>18</v>
      </c>
      <c r="P20" s="836"/>
      <c r="Q20" s="881"/>
      <c r="R20" s="817">
        <v>19</v>
      </c>
      <c r="S20" s="836"/>
      <c r="T20" s="881"/>
      <c r="U20" s="817">
        <v>20</v>
      </c>
      <c r="V20" s="836"/>
      <c r="W20" s="881"/>
      <c r="X20" s="817">
        <v>21</v>
      </c>
      <c r="Y20" s="836"/>
      <c r="Z20" s="881"/>
      <c r="AA20" s="817">
        <v>22</v>
      </c>
      <c r="AB20" s="861"/>
      <c r="AC20" s="862"/>
      <c r="AG20" s="821"/>
      <c r="AH20" s="821"/>
      <c r="AI20" s="821"/>
      <c r="AJ20" s="821"/>
      <c r="AK20" s="821"/>
      <c r="AL20" s="821"/>
      <c r="AM20" s="821"/>
      <c r="AN20" s="821"/>
      <c r="AO20" s="821"/>
      <c r="AP20" s="821"/>
      <c r="AQ20" s="821"/>
      <c r="AR20" s="821"/>
      <c r="AS20" s="821"/>
      <c r="AT20" s="821"/>
      <c r="AU20" s="821"/>
      <c r="AV20" s="821"/>
      <c r="AW20" s="821"/>
      <c r="AX20" s="821"/>
      <c r="AY20" s="821"/>
      <c r="AZ20" s="821"/>
      <c r="BA20" s="821"/>
    </row>
    <row r="21" spans="1:55" ht="15" customHeight="1">
      <c r="A21" s="2328"/>
      <c r="F21" s="868"/>
      <c r="G21" s="823" t="s">
        <v>195</v>
      </c>
      <c r="H21" s="869"/>
      <c r="I21" s="843"/>
      <c r="J21" s="823" t="s">
        <v>2130</v>
      </c>
      <c r="K21" s="882"/>
      <c r="L21" s="843"/>
      <c r="M21" s="823" t="s">
        <v>2126</v>
      </c>
      <c r="N21" s="882"/>
      <c r="O21" s="843"/>
      <c r="P21" s="823" t="s">
        <v>187</v>
      </c>
      <c r="Q21" s="882"/>
      <c r="R21" s="843"/>
      <c r="S21" s="823" t="s">
        <v>2122</v>
      </c>
      <c r="T21" s="882"/>
      <c r="U21" s="843"/>
      <c r="V21" s="823" t="s">
        <v>2131</v>
      </c>
      <c r="W21" s="882"/>
      <c r="X21" s="843"/>
      <c r="Y21" s="823" t="s">
        <v>2132</v>
      </c>
      <c r="Z21" s="882"/>
      <c r="AA21" s="870"/>
      <c r="AB21" s="823" t="s">
        <v>2134</v>
      </c>
      <c r="AC21" s="871"/>
    </row>
    <row r="22" spans="1:55" ht="15" customHeight="1" thickBot="1">
      <c r="A22" s="2328"/>
      <c r="C22" s="826" t="s">
        <v>2136</v>
      </c>
      <c r="D22" s="845"/>
      <c r="F22" s="876"/>
      <c r="G22" s="877"/>
      <c r="H22" s="846">
        <v>301</v>
      </c>
      <c r="I22" s="851"/>
      <c r="J22" s="852"/>
      <c r="K22" s="846">
        <v>302</v>
      </c>
      <c r="L22" s="851"/>
      <c r="M22" s="852"/>
      <c r="N22" s="846">
        <v>303</v>
      </c>
      <c r="O22" s="851"/>
      <c r="P22" s="852"/>
      <c r="Q22" s="846">
        <v>304</v>
      </c>
      <c r="R22" s="851"/>
      <c r="S22" s="852"/>
      <c r="T22" s="846">
        <v>305</v>
      </c>
      <c r="U22" s="851"/>
      <c r="V22" s="852"/>
      <c r="W22" s="846">
        <v>306</v>
      </c>
      <c r="X22" s="851"/>
      <c r="Y22" s="852"/>
      <c r="Z22" s="846">
        <v>307</v>
      </c>
      <c r="AA22" s="878"/>
      <c r="AB22" s="879"/>
      <c r="AC22" s="846">
        <v>308</v>
      </c>
      <c r="AG22" s="2333"/>
      <c r="AH22" s="2333"/>
      <c r="AI22" s="2333"/>
      <c r="AJ22" s="2333"/>
      <c r="AK22" s="2333"/>
      <c r="AL22" s="2333"/>
      <c r="AM22" s="2333"/>
      <c r="AN22" s="2333"/>
      <c r="AO22" s="2333"/>
      <c r="AP22" s="2333"/>
      <c r="AQ22" s="2333"/>
      <c r="AR22" s="2333"/>
      <c r="AS22" s="2333"/>
      <c r="AT22" s="2333"/>
      <c r="AU22" s="2333"/>
      <c r="AV22" s="2333"/>
      <c r="AW22" s="2333"/>
      <c r="AX22" s="2333"/>
      <c r="AY22" s="2333"/>
      <c r="AZ22" s="2333"/>
      <c r="BA22" s="2333"/>
    </row>
    <row r="23" spans="1:55" ht="15" customHeight="1">
      <c r="A23" s="2328"/>
      <c r="F23" s="817">
        <v>7</v>
      </c>
      <c r="G23" s="859"/>
      <c r="H23" s="860"/>
      <c r="I23" s="817">
        <v>8</v>
      </c>
      <c r="J23" s="836"/>
      <c r="K23" s="881"/>
      <c r="L23" s="817">
        <v>9</v>
      </c>
      <c r="M23" s="836"/>
      <c r="N23" s="881"/>
      <c r="O23" s="817">
        <v>10</v>
      </c>
      <c r="P23" s="836"/>
      <c r="Q23" s="881"/>
      <c r="R23" s="817">
        <v>11</v>
      </c>
      <c r="S23" s="836"/>
      <c r="T23" s="881"/>
      <c r="U23" s="817">
        <v>12</v>
      </c>
      <c r="V23" s="836"/>
      <c r="W23" s="881"/>
      <c r="X23" s="817">
        <v>13</v>
      </c>
      <c r="Y23" s="836"/>
      <c r="Z23" s="881"/>
      <c r="AA23" s="817">
        <v>14</v>
      </c>
      <c r="AB23" s="861"/>
      <c r="AC23" s="862"/>
      <c r="AG23" s="883"/>
      <c r="AH23" s="883"/>
      <c r="AI23" s="883"/>
      <c r="AJ23" s="883"/>
      <c r="AK23" s="883"/>
      <c r="AL23" s="883"/>
      <c r="AM23" s="883"/>
      <c r="AN23" s="883"/>
      <c r="AO23" s="883"/>
      <c r="AP23" s="883"/>
      <c r="AQ23" s="883"/>
      <c r="AR23" s="883"/>
      <c r="AS23" s="883"/>
      <c r="AT23" s="883"/>
      <c r="AU23" s="821"/>
      <c r="AV23" s="821"/>
      <c r="AW23" s="821"/>
      <c r="AX23" s="821"/>
      <c r="AY23" s="821"/>
      <c r="AZ23" s="821"/>
      <c r="BA23" s="821"/>
      <c r="BB23" s="883"/>
      <c r="BC23" s="883"/>
    </row>
    <row r="24" spans="1:55" ht="15" customHeight="1">
      <c r="A24" s="2328"/>
      <c r="B24" s="883"/>
      <c r="F24" s="868"/>
      <c r="G24" s="823" t="s">
        <v>195</v>
      </c>
      <c r="H24" s="869"/>
      <c r="I24" s="843"/>
      <c r="J24" s="823" t="s">
        <v>2130</v>
      </c>
      <c r="K24" s="882"/>
      <c r="L24" s="843"/>
      <c r="M24" s="823" t="s">
        <v>2126</v>
      </c>
      <c r="N24" s="882"/>
      <c r="O24" s="843"/>
      <c r="P24" s="823" t="s">
        <v>187</v>
      </c>
      <c r="Q24" s="882"/>
      <c r="R24" s="843"/>
      <c r="S24" s="823" t="s">
        <v>2122</v>
      </c>
      <c r="T24" s="882"/>
      <c r="U24" s="843"/>
      <c r="V24" s="823" t="s">
        <v>2131</v>
      </c>
      <c r="W24" s="882"/>
      <c r="X24" s="843"/>
      <c r="Y24" s="823" t="s">
        <v>2132</v>
      </c>
      <c r="Z24" s="882"/>
      <c r="AA24" s="870"/>
      <c r="AB24" s="823" t="s">
        <v>2134</v>
      </c>
      <c r="AC24" s="871"/>
      <c r="AD24" s="883"/>
      <c r="AG24" s="884"/>
      <c r="AH24" s="883"/>
      <c r="AI24" s="883"/>
      <c r="AJ24" s="883"/>
      <c r="AK24" s="883"/>
      <c r="AL24" s="883"/>
      <c r="AM24" s="883"/>
      <c r="AN24" s="883"/>
      <c r="AO24" s="883"/>
      <c r="AP24" s="883"/>
      <c r="AQ24" s="883"/>
      <c r="AR24" s="883"/>
      <c r="AS24" s="883"/>
      <c r="AT24" s="883"/>
      <c r="AU24" s="2353"/>
      <c r="AV24" s="2353"/>
      <c r="AW24" s="2353"/>
      <c r="AX24" s="2353"/>
      <c r="AY24" s="2353"/>
      <c r="AZ24" s="2353"/>
      <c r="BA24" s="2353"/>
      <c r="BB24" s="883"/>
      <c r="BC24" s="883"/>
    </row>
    <row r="25" spans="1:55" ht="15" customHeight="1" thickBot="1">
      <c r="A25" s="2328"/>
      <c r="C25" s="826" t="s">
        <v>2137</v>
      </c>
      <c r="D25" s="845"/>
      <c r="E25" s="821"/>
      <c r="F25" s="876"/>
      <c r="G25" s="877"/>
      <c r="H25" s="846">
        <v>201</v>
      </c>
      <c r="I25" s="851"/>
      <c r="J25" s="852"/>
      <c r="K25" s="846">
        <v>202</v>
      </c>
      <c r="L25" s="851"/>
      <c r="M25" s="852"/>
      <c r="N25" s="846">
        <v>203</v>
      </c>
      <c r="O25" s="851"/>
      <c r="P25" s="852"/>
      <c r="Q25" s="846">
        <v>204</v>
      </c>
      <c r="R25" s="851"/>
      <c r="S25" s="852"/>
      <c r="T25" s="846">
        <v>205</v>
      </c>
      <c r="U25" s="851"/>
      <c r="V25" s="852"/>
      <c r="W25" s="846">
        <v>206</v>
      </c>
      <c r="X25" s="851"/>
      <c r="Y25" s="852"/>
      <c r="Z25" s="846">
        <v>207</v>
      </c>
      <c r="AA25" s="878"/>
      <c r="AB25" s="879"/>
      <c r="AC25" s="846">
        <v>208</v>
      </c>
      <c r="AE25" s="821"/>
      <c r="AF25" s="821"/>
      <c r="AG25" s="821"/>
      <c r="AH25" s="821"/>
      <c r="AI25" s="821"/>
      <c r="AJ25" s="821"/>
      <c r="AN25" s="821"/>
      <c r="AO25" s="821"/>
      <c r="AP25" s="821"/>
    </row>
    <row r="26" spans="1:55" ht="15" customHeight="1">
      <c r="A26" s="2328"/>
      <c r="F26" s="817"/>
      <c r="G26" s="832"/>
      <c r="H26" s="885"/>
      <c r="I26" s="817">
        <v>1</v>
      </c>
      <c r="J26" s="832"/>
      <c r="K26" s="885"/>
      <c r="L26" s="817">
        <v>2</v>
      </c>
      <c r="M26" s="832"/>
      <c r="N26" s="885"/>
      <c r="O26" s="817">
        <v>3</v>
      </c>
      <c r="P26" s="832"/>
      <c r="Q26" s="885"/>
      <c r="R26" s="817">
        <v>4</v>
      </c>
      <c r="S26" s="832"/>
      <c r="T26" s="885"/>
      <c r="U26" s="817">
        <v>5</v>
      </c>
      <c r="V26" s="832"/>
      <c r="W26" s="885"/>
      <c r="X26" s="817">
        <v>6</v>
      </c>
      <c r="Y26" s="832"/>
      <c r="Z26" s="885"/>
      <c r="AA26" s="817"/>
      <c r="AB26" s="832"/>
      <c r="AC26" s="885"/>
    </row>
    <row r="27" spans="1:55" ht="15" customHeight="1">
      <c r="A27" s="2328"/>
      <c r="C27" s="828"/>
      <c r="E27" s="814"/>
      <c r="F27" s="837"/>
      <c r="G27" s="823" t="s">
        <v>2138</v>
      </c>
      <c r="H27" s="829"/>
      <c r="I27" s="837"/>
      <c r="J27" s="823" t="s">
        <v>2139</v>
      </c>
      <c r="K27" s="829"/>
      <c r="L27" s="837"/>
      <c r="M27" s="823" t="s">
        <v>2140</v>
      </c>
      <c r="N27" s="829"/>
      <c r="O27" s="837"/>
      <c r="P27" s="823" t="s">
        <v>2141</v>
      </c>
      <c r="Q27" s="829"/>
      <c r="R27" s="837"/>
      <c r="S27" s="823" t="s">
        <v>2142</v>
      </c>
      <c r="T27" s="829"/>
      <c r="U27" s="837"/>
      <c r="V27" s="823" t="s">
        <v>2143</v>
      </c>
      <c r="W27" s="829"/>
      <c r="X27" s="837"/>
      <c r="Y27" s="823" t="s">
        <v>2144</v>
      </c>
      <c r="Z27" s="829"/>
      <c r="AA27" s="837"/>
      <c r="AB27" s="823" t="s">
        <v>2145</v>
      </c>
      <c r="AC27" s="829"/>
      <c r="AE27" s="814"/>
      <c r="AF27" s="814"/>
      <c r="AG27" s="814"/>
      <c r="AH27" s="814"/>
      <c r="AI27" s="814"/>
      <c r="AJ27" s="814"/>
      <c r="AN27" s="814"/>
      <c r="AO27" s="814"/>
      <c r="AP27" s="814"/>
    </row>
    <row r="28" spans="1:55" ht="15" customHeight="1" thickBot="1">
      <c r="A28" s="2328"/>
      <c r="C28" s="826" t="s">
        <v>2146</v>
      </c>
      <c r="D28" s="845"/>
      <c r="E28" s="821"/>
      <c r="F28" s="880"/>
      <c r="G28" s="853"/>
      <c r="H28" s="846"/>
      <c r="I28" s="880"/>
      <c r="J28" s="853"/>
      <c r="K28" s="846">
        <v>101</v>
      </c>
      <c r="L28" s="880"/>
      <c r="M28" s="853"/>
      <c r="N28" s="846">
        <v>102</v>
      </c>
      <c r="O28" s="880"/>
      <c r="P28" s="853"/>
      <c r="Q28" s="846">
        <v>103</v>
      </c>
      <c r="R28" s="880"/>
      <c r="S28" s="853"/>
      <c r="T28" s="846">
        <v>104</v>
      </c>
      <c r="U28" s="880"/>
      <c r="V28" s="853"/>
      <c r="W28" s="846">
        <v>105</v>
      </c>
      <c r="X28" s="880"/>
      <c r="Y28" s="853"/>
      <c r="Z28" s="846">
        <v>106</v>
      </c>
      <c r="AA28" s="880"/>
      <c r="AB28" s="853"/>
      <c r="AC28" s="846"/>
    </row>
    <row r="29" spans="1:55" ht="15" customHeight="1">
      <c r="A29" s="2328"/>
      <c r="E29" s="821"/>
      <c r="F29" s="817"/>
      <c r="G29" s="832"/>
      <c r="H29" s="885"/>
      <c r="I29" s="817"/>
      <c r="J29" s="832"/>
      <c r="K29" s="885"/>
      <c r="L29" s="817"/>
      <c r="M29" s="832"/>
      <c r="N29" s="885"/>
      <c r="O29" s="817"/>
      <c r="P29" s="832"/>
      <c r="Q29" s="885"/>
      <c r="R29" s="817"/>
      <c r="S29" s="832"/>
      <c r="T29" s="885"/>
      <c r="U29" s="817"/>
      <c r="V29" s="832"/>
      <c r="W29" s="885"/>
      <c r="X29" s="817"/>
      <c r="Y29" s="832"/>
      <c r="Z29" s="885"/>
      <c r="AA29" s="817"/>
      <c r="AB29" s="832"/>
      <c r="AC29" s="885"/>
    </row>
    <row r="30" spans="1:55" ht="15" customHeight="1">
      <c r="A30" s="2328"/>
      <c r="E30" s="821"/>
      <c r="F30" s="837"/>
      <c r="G30" s="823" t="s">
        <v>1881</v>
      </c>
      <c r="H30" s="829"/>
      <c r="I30" s="837"/>
      <c r="J30" s="823" t="s">
        <v>1881</v>
      </c>
      <c r="K30" s="829"/>
      <c r="L30" s="837"/>
      <c r="M30" s="823" t="s">
        <v>1881</v>
      </c>
      <c r="N30" s="829"/>
      <c r="O30" s="837"/>
      <c r="P30" s="823" t="s">
        <v>1881</v>
      </c>
      <c r="Q30" s="829"/>
      <c r="R30" s="837"/>
      <c r="S30" s="823" t="s">
        <v>1881</v>
      </c>
      <c r="T30" s="829"/>
      <c r="U30" s="837"/>
      <c r="V30" s="823" t="s">
        <v>1881</v>
      </c>
      <c r="W30" s="829"/>
      <c r="X30" s="837"/>
      <c r="Y30" s="823" t="s">
        <v>1881</v>
      </c>
      <c r="Z30" s="829"/>
      <c r="AA30" s="837"/>
      <c r="AB30" s="823" t="s">
        <v>1881</v>
      </c>
      <c r="AC30" s="829"/>
    </row>
    <row r="31" spans="1:55" ht="15" customHeight="1" thickBot="1">
      <c r="A31" s="2328"/>
      <c r="C31" s="820"/>
      <c r="E31" s="821"/>
      <c r="F31" s="880"/>
      <c r="G31" s="853"/>
      <c r="H31" s="846"/>
      <c r="I31" s="880"/>
      <c r="J31" s="853"/>
      <c r="K31" s="846"/>
      <c r="L31" s="880"/>
      <c r="M31" s="853"/>
      <c r="N31" s="846"/>
      <c r="O31" s="880"/>
      <c r="P31" s="853"/>
      <c r="Q31" s="846"/>
      <c r="R31" s="880"/>
      <c r="S31" s="853"/>
      <c r="T31" s="846"/>
      <c r="U31" s="880"/>
      <c r="V31" s="853"/>
      <c r="W31" s="846"/>
      <c r="X31" s="880"/>
      <c r="Y31" s="853"/>
      <c r="Z31" s="846"/>
      <c r="AA31" s="880"/>
      <c r="AB31" s="853"/>
      <c r="AC31" s="846"/>
    </row>
    <row r="32" spans="1:55" ht="15" customHeight="1">
      <c r="A32" s="2328"/>
      <c r="E32" s="821"/>
      <c r="I32" s="821"/>
      <c r="J32" s="821"/>
      <c r="Q32" s="821"/>
      <c r="R32" s="821"/>
      <c r="S32" s="821"/>
    </row>
    <row r="33" spans="1:47" ht="15" customHeight="1">
      <c r="A33" s="2328"/>
      <c r="E33" s="821"/>
      <c r="I33" s="821"/>
      <c r="J33" s="821"/>
    </row>
    <row r="34" spans="1:47" ht="15" customHeight="1">
      <c r="A34" s="2328"/>
      <c r="C34" s="2354" t="s">
        <v>2166</v>
      </c>
      <c r="D34" s="2355"/>
      <c r="E34" s="2356"/>
      <c r="F34" s="2387" t="s">
        <v>18</v>
      </c>
      <c r="G34" s="2388"/>
      <c r="H34" s="2388"/>
      <c r="I34" s="2388"/>
      <c r="J34" s="2388"/>
      <c r="K34" s="2388"/>
      <c r="L34" s="2388"/>
      <c r="M34" s="2388"/>
      <c r="N34" s="2389"/>
      <c r="O34" s="2387" t="s">
        <v>2175</v>
      </c>
      <c r="P34" s="2388"/>
      <c r="Q34" s="2388"/>
      <c r="R34" s="2388"/>
      <c r="S34" s="2388"/>
      <c r="T34" s="2388"/>
      <c r="U34" s="2388"/>
      <c r="V34" s="2388"/>
      <c r="W34" s="2388"/>
      <c r="X34" s="2388"/>
      <c r="Y34" s="2388"/>
      <c r="Z34" s="2389"/>
      <c r="AA34" s="941"/>
      <c r="AB34" s="926"/>
    </row>
    <row r="35" spans="1:47" ht="15" customHeight="1">
      <c r="A35" s="2328"/>
      <c r="C35" s="2357"/>
      <c r="D35" s="2358"/>
      <c r="E35" s="2359"/>
      <c r="F35" s="2357" t="s">
        <v>2176</v>
      </c>
      <c r="G35" s="2358"/>
      <c r="H35" s="2358"/>
      <c r="I35" s="2390" t="s">
        <v>2177</v>
      </c>
      <c r="J35" s="2391"/>
      <c r="K35" s="2339"/>
      <c r="L35" s="2393" t="s">
        <v>2178</v>
      </c>
      <c r="M35" s="2394"/>
      <c r="N35" s="2395"/>
      <c r="O35" s="2357" t="s">
        <v>2176</v>
      </c>
      <c r="P35" s="2358"/>
      <c r="Q35" s="2358"/>
      <c r="R35" s="2390" t="s">
        <v>2179</v>
      </c>
      <c r="S35" s="2391"/>
      <c r="T35" s="2339"/>
      <c r="U35" s="2390" t="s">
        <v>2180</v>
      </c>
      <c r="V35" s="2391"/>
      <c r="W35" s="2339"/>
      <c r="X35" s="2393" t="s">
        <v>2178</v>
      </c>
      <c r="Y35" s="2394"/>
      <c r="Z35" s="2395"/>
      <c r="AA35" s="950"/>
      <c r="AB35" s="823" t="s">
        <v>2181</v>
      </c>
      <c r="AC35" s="820" t="s">
        <v>2182</v>
      </c>
      <c r="AD35" s="820"/>
      <c r="AF35" s="909"/>
      <c r="AG35" s="909"/>
      <c r="AH35" s="909"/>
      <c r="AI35" s="2350"/>
      <c r="AJ35" s="2350"/>
      <c r="AK35" s="2350"/>
      <c r="AL35" s="2350"/>
      <c r="AM35" s="2350"/>
      <c r="AN35" s="2350"/>
      <c r="AO35" s="2350"/>
      <c r="AP35" s="2350"/>
      <c r="AQ35" s="2350"/>
      <c r="AR35" s="2350"/>
      <c r="AS35" s="2350"/>
      <c r="AT35" s="2350"/>
      <c r="AU35" s="2350"/>
    </row>
    <row r="36" spans="1:47" ht="15" customHeight="1">
      <c r="A36" s="2328"/>
      <c r="C36" s="2360"/>
      <c r="D36" s="2361"/>
      <c r="E36" s="2362"/>
      <c r="F36" s="2360"/>
      <c r="G36" s="2361"/>
      <c r="H36" s="2361"/>
      <c r="I36" s="2336"/>
      <c r="J36" s="2392"/>
      <c r="K36" s="2341"/>
      <c r="L36" s="2392"/>
      <c r="M36" s="2392"/>
      <c r="N36" s="2337"/>
      <c r="O36" s="2360"/>
      <c r="P36" s="2361"/>
      <c r="Q36" s="2361"/>
      <c r="R36" s="2336"/>
      <c r="S36" s="2392"/>
      <c r="T36" s="2341"/>
      <c r="U36" s="2336"/>
      <c r="V36" s="2392"/>
      <c r="W36" s="2341"/>
      <c r="X36" s="2392"/>
      <c r="Y36" s="2392"/>
      <c r="Z36" s="2337"/>
      <c r="AA36" s="950"/>
      <c r="AB36" s="823"/>
      <c r="AC36" s="820" t="s">
        <v>2183</v>
      </c>
      <c r="AD36" s="820"/>
      <c r="AF36" s="909"/>
      <c r="AG36" s="909"/>
      <c r="AH36" s="909"/>
      <c r="AI36" s="2350"/>
      <c r="AJ36" s="2350"/>
      <c r="AK36" s="2350"/>
      <c r="AL36" s="2350"/>
      <c r="AM36" s="2350"/>
      <c r="AN36" s="2350"/>
      <c r="AO36" s="2350"/>
      <c r="AP36" s="2350"/>
      <c r="AQ36" s="2350"/>
      <c r="AR36" s="883"/>
      <c r="AS36" s="883"/>
      <c r="AT36" s="883"/>
      <c r="AU36" s="883"/>
    </row>
    <row r="37" spans="1:47" ht="15" customHeight="1">
      <c r="A37" s="2328"/>
      <c r="C37" s="964"/>
      <c r="D37" s="965" t="s">
        <v>2171</v>
      </c>
      <c r="E37" s="966"/>
      <c r="F37" s="942"/>
      <c r="G37" s="894" t="s">
        <v>2184</v>
      </c>
      <c r="H37" s="967"/>
      <c r="I37" s="898"/>
      <c r="J37" s="900" t="s">
        <v>2184</v>
      </c>
      <c r="K37" s="897"/>
      <c r="L37" s="900"/>
      <c r="M37" s="900" t="s">
        <v>2185</v>
      </c>
      <c r="N37" s="900"/>
      <c r="O37" s="947"/>
      <c r="P37" s="948"/>
      <c r="Q37" s="948"/>
      <c r="R37" s="898"/>
      <c r="S37" s="900"/>
      <c r="T37" s="897"/>
      <c r="U37" s="900"/>
      <c r="V37" s="900"/>
      <c r="W37" s="897"/>
      <c r="X37" s="900"/>
      <c r="Y37" s="887"/>
      <c r="Z37" s="888"/>
      <c r="AA37" s="950"/>
      <c r="AB37" s="823" t="s">
        <v>2186</v>
      </c>
      <c r="AC37" s="820" t="s">
        <v>2187</v>
      </c>
      <c r="AF37" s="909"/>
      <c r="AG37" s="909"/>
      <c r="AH37" s="909"/>
      <c r="AI37" s="2350"/>
      <c r="AJ37" s="2350"/>
      <c r="AK37" s="2350"/>
      <c r="AL37" s="2350"/>
      <c r="AM37" s="2350"/>
      <c r="AN37" s="2350"/>
      <c r="AO37" s="2350"/>
      <c r="AP37" s="2350"/>
      <c r="AQ37" s="2350"/>
      <c r="AR37" s="883"/>
      <c r="AS37" s="883"/>
      <c r="AT37" s="883"/>
      <c r="AU37" s="883"/>
    </row>
    <row r="38" spans="1:47" ht="15" customHeight="1">
      <c r="A38" s="2328"/>
      <c r="C38" s="901"/>
      <c r="D38" s="902" t="s">
        <v>2173</v>
      </c>
      <c r="E38" s="903"/>
      <c r="F38" s="951"/>
      <c r="G38" s="902"/>
      <c r="H38" s="968"/>
      <c r="I38" s="904"/>
      <c r="J38" s="891"/>
      <c r="K38" s="892"/>
      <c r="L38" s="891"/>
      <c r="M38" s="891"/>
      <c r="N38" s="891"/>
      <c r="O38" s="890"/>
      <c r="P38" s="891" t="s">
        <v>2184</v>
      </c>
      <c r="Q38" s="891"/>
      <c r="R38" s="904"/>
      <c r="S38" s="891" t="s">
        <v>2184</v>
      </c>
      <c r="T38" s="892"/>
      <c r="U38" s="891"/>
      <c r="V38" s="891" t="s">
        <v>2184</v>
      </c>
      <c r="W38" s="892"/>
      <c r="X38" s="891"/>
      <c r="Y38" s="953" t="s">
        <v>2185</v>
      </c>
      <c r="Z38" s="906"/>
      <c r="AA38" s="950"/>
      <c r="AB38" s="823"/>
      <c r="AC38" s="820" t="s">
        <v>2188</v>
      </c>
      <c r="AF38" s="909"/>
      <c r="AG38" s="909"/>
      <c r="AH38" s="909"/>
      <c r="AI38" s="883"/>
      <c r="AJ38" s="883"/>
      <c r="AK38" s="883"/>
      <c r="AL38" s="883"/>
      <c r="AM38" s="883"/>
      <c r="AN38" s="883"/>
      <c r="AO38" s="883"/>
      <c r="AP38" s="883"/>
      <c r="AQ38" s="883"/>
      <c r="AR38" s="883"/>
      <c r="AS38" s="883"/>
      <c r="AT38" s="883"/>
      <c r="AU38" s="883"/>
    </row>
    <row r="39" spans="1:47" ht="15" customHeight="1">
      <c r="A39" s="2328"/>
      <c r="C39" s="907"/>
      <c r="D39" s="902" t="s">
        <v>2157</v>
      </c>
      <c r="E39" s="908"/>
      <c r="F39" s="951"/>
      <c r="G39" s="902"/>
      <c r="H39" s="968"/>
      <c r="I39" s="904"/>
      <c r="J39" s="891"/>
      <c r="K39" s="892"/>
      <c r="L39" s="891"/>
      <c r="M39" s="891"/>
      <c r="N39" s="891"/>
      <c r="O39" s="890"/>
      <c r="P39" s="891" t="s">
        <v>2184</v>
      </c>
      <c r="Q39" s="891"/>
      <c r="R39" s="904"/>
      <c r="S39" s="891" t="s">
        <v>2184</v>
      </c>
      <c r="T39" s="892"/>
      <c r="U39" s="891"/>
      <c r="V39" s="891" t="s">
        <v>2184</v>
      </c>
      <c r="W39" s="892"/>
      <c r="X39" s="891"/>
      <c r="Y39" s="953" t="s">
        <v>2184</v>
      </c>
      <c r="Z39" s="906"/>
      <c r="AA39" s="950"/>
      <c r="AB39" s="823" t="s">
        <v>2189</v>
      </c>
      <c r="AC39" s="820" t="s">
        <v>1763</v>
      </c>
      <c r="AF39" s="909"/>
      <c r="AG39" s="909"/>
      <c r="AH39" s="909"/>
      <c r="AI39" s="883"/>
      <c r="AJ39" s="883"/>
      <c r="AK39" s="883"/>
      <c r="AL39" s="883"/>
      <c r="AM39" s="883"/>
      <c r="AN39" s="883"/>
      <c r="AO39" s="883"/>
      <c r="AP39" s="883"/>
      <c r="AQ39" s="883"/>
      <c r="AR39" s="883"/>
      <c r="AS39" s="883"/>
      <c r="AT39" s="883"/>
      <c r="AU39" s="883"/>
    </row>
    <row r="40" spans="1:47" ht="15" customHeight="1">
      <c r="A40" s="2328"/>
      <c r="C40" s="910"/>
      <c r="D40" s="902" t="s">
        <v>2158</v>
      </c>
      <c r="E40" s="911"/>
      <c r="F40" s="951"/>
      <c r="G40" s="902"/>
      <c r="H40" s="968"/>
      <c r="I40" s="904"/>
      <c r="J40" s="891"/>
      <c r="K40" s="892"/>
      <c r="L40" s="891"/>
      <c r="M40" s="891"/>
      <c r="N40" s="891"/>
      <c r="O40" s="890"/>
      <c r="P40" s="891" t="s">
        <v>2184</v>
      </c>
      <c r="Q40" s="891"/>
      <c r="R40" s="904"/>
      <c r="S40" s="891" t="s">
        <v>2185</v>
      </c>
      <c r="T40" s="892"/>
      <c r="U40" s="891"/>
      <c r="V40" s="891" t="s">
        <v>2184</v>
      </c>
      <c r="W40" s="892"/>
      <c r="X40" s="891"/>
      <c r="Y40" s="953" t="s">
        <v>2184</v>
      </c>
      <c r="Z40" s="906"/>
      <c r="AA40" s="950"/>
      <c r="AB40" s="823" t="s">
        <v>2190</v>
      </c>
      <c r="AC40" s="820" t="s">
        <v>2191</v>
      </c>
      <c r="AF40" s="909"/>
      <c r="AG40" s="909"/>
      <c r="AH40" s="909"/>
      <c r="AI40" s="883"/>
      <c r="AJ40" s="883"/>
      <c r="AK40" s="883"/>
      <c r="AL40" s="883"/>
      <c r="AM40" s="883"/>
      <c r="AN40" s="883"/>
      <c r="AO40" s="883"/>
      <c r="AP40" s="883"/>
      <c r="AQ40" s="883"/>
      <c r="AR40" s="883"/>
      <c r="AS40" s="883"/>
      <c r="AT40" s="883"/>
      <c r="AU40" s="883"/>
    </row>
    <row r="41" spans="1:47" ht="15" customHeight="1">
      <c r="A41" s="2328"/>
      <c r="C41" s="951"/>
      <c r="D41" s="968"/>
      <c r="E41" s="952"/>
      <c r="F41" s="951"/>
      <c r="G41" s="902"/>
      <c r="H41" s="968"/>
      <c r="I41" s="904"/>
      <c r="J41" s="891"/>
      <c r="K41" s="892"/>
      <c r="L41" s="891"/>
      <c r="M41" s="891"/>
      <c r="N41" s="891"/>
      <c r="O41" s="890"/>
      <c r="P41" s="891"/>
      <c r="Q41" s="891"/>
      <c r="R41" s="904"/>
      <c r="S41" s="891"/>
      <c r="T41" s="892"/>
      <c r="U41" s="891"/>
      <c r="V41" s="891"/>
      <c r="W41" s="892"/>
      <c r="X41" s="891"/>
      <c r="Y41" s="953"/>
      <c r="Z41" s="906"/>
      <c r="AA41" s="950"/>
      <c r="AB41" s="823"/>
      <c r="AF41" s="909"/>
      <c r="AG41" s="909"/>
      <c r="AH41" s="909"/>
      <c r="AI41" s="2350"/>
      <c r="AJ41" s="2350"/>
      <c r="AK41" s="2350"/>
      <c r="AL41" s="2350"/>
      <c r="AM41" s="2350"/>
      <c r="AN41" s="2350"/>
      <c r="AO41" s="2350"/>
      <c r="AP41" s="2350"/>
      <c r="AQ41" s="2350"/>
      <c r="AR41" s="883"/>
      <c r="AS41" s="883"/>
      <c r="AT41" s="883"/>
      <c r="AU41" s="883"/>
    </row>
    <row r="42" spans="1:47" ht="15" customHeight="1">
      <c r="A42" s="2331"/>
      <c r="C42" s="969"/>
      <c r="D42" s="970"/>
      <c r="E42" s="971"/>
      <c r="F42" s="918"/>
      <c r="G42" s="919"/>
      <c r="H42" s="972"/>
      <c r="I42" s="973"/>
      <c r="J42" s="922"/>
      <c r="K42" s="974"/>
      <c r="L42" s="922"/>
      <c r="M42" s="922"/>
      <c r="N42" s="922"/>
      <c r="O42" s="921"/>
      <c r="P42" s="922"/>
      <c r="Q42" s="922"/>
      <c r="R42" s="973"/>
      <c r="S42" s="922"/>
      <c r="T42" s="974"/>
      <c r="U42" s="922"/>
      <c r="V42" s="922"/>
      <c r="W42" s="974"/>
      <c r="X42" s="922"/>
      <c r="Y42" s="922"/>
      <c r="Z42" s="923"/>
      <c r="AA42" s="950"/>
      <c r="AB42" s="823"/>
      <c r="AF42" s="909"/>
      <c r="AG42" s="909"/>
      <c r="AH42" s="909"/>
      <c r="AI42" s="2350"/>
      <c r="AJ42" s="2350"/>
      <c r="AK42" s="2350"/>
      <c r="AL42" s="2350"/>
      <c r="AM42" s="2350"/>
      <c r="AN42" s="2350"/>
      <c r="AO42" s="2350"/>
      <c r="AP42" s="2350"/>
      <c r="AQ42" s="2350"/>
      <c r="AR42" s="883"/>
      <c r="AS42" s="883"/>
      <c r="AT42" s="883"/>
      <c r="AU42" s="883"/>
    </row>
    <row r="43" spans="1:47" ht="15" customHeight="1">
      <c r="A43" s="2331"/>
      <c r="E43" s="821"/>
      <c r="J43" s="909"/>
      <c r="X43" s="821"/>
      <c r="Y43" s="821"/>
      <c r="AI43" s="909"/>
    </row>
    <row r="44" spans="1:47" ht="15" customHeight="1">
      <c r="A44" s="2331"/>
    </row>
    <row r="45" spans="1:47" ht="13.5" customHeight="1">
      <c r="F45" s="909"/>
      <c r="G45" s="909"/>
      <c r="H45" s="909"/>
      <c r="I45" s="2350"/>
      <c r="J45" s="2350"/>
      <c r="K45" s="2350"/>
      <c r="L45" s="2350"/>
      <c r="M45" s="2350"/>
      <c r="N45" s="2350"/>
      <c r="O45" s="2350"/>
      <c r="P45" s="2350"/>
      <c r="Q45" s="2350"/>
      <c r="R45" s="883"/>
      <c r="S45" s="883"/>
      <c r="T45" s="883"/>
      <c r="U45" s="883"/>
      <c r="W45" s="883"/>
      <c r="X45" s="883"/>
      <c r="Y45" s="883"/>
      <c r="Z45" s="883"/>
      <c r="AA45" s="883"/>
      <c r="AB45" s="883"/>
      <c r="AC45" s="883"/>
      <c r="AD45" s="883"/>
    </row>
    <row r="46" spans="1:47" ht="13.5" customHeight="1">
      <c r="F46" s="909"/>
      <c r="G46" s="909"/>
      <c r="H46" s="909"/>
      <c r="I46" s="2350"/>
      <c r="J46" s="2350"/>
      <c r="K46" s="2350"/>
      <c r="L46" s="2350"/>
      <c r="M46" s="2350"/>
      <c r="N46" s="2350"/>
      <c r="O46" s="2350"/>
      <c r="P46" s="2350"/>
      <c r="Q46" s="2350"/>
      <c r="R46" s="883"/>
      <c r="S46" s="883"/>
      <c r="T46" s="883"/>
      <c r="U46" s="883"/>
      <c r="W46" s="883"/>
      <c r="X46" s="883"/>
      <c r="Y46" s="883"/>
      <c r="Z46" s="883"/>
      <c r="AA46" s="883"/>
      <c r="AB46" s="883"/>
      <c r="AC46" s="883"/>
      <c r="AD46" s="883"/>
    </row>
    <row r="47" spans="1:47" ht="13.5" customHeight="1">
      <c r="F47" s="909"/>
      <c r="G47" s="909"/>
      <c r="H47" s="909"/>
      <c r="I47" s="2350"/>
      <c r="J47" s="2350"/>
      <c r="K47" s="2350"/>
      <c r="L47" s="2350"/>
      <c r="M47" s="2350"/>
      <c r="N47" s="2350"/>
      <c r="O47" s="2350"/>
      <c r="P47" s="2350"/>
      <c r="Q47" s="2350"/>
      <c r="R47" s="883"/>
      <c r="S47" s="883"/>
      <c r="T47" s="883"/>
      <c r="U47" s="883"/>
    </row>
    <row r="48" spans="1:47" ht="13.5" customHeight="1">
      <c r="F48" s="909"/>
      <c r="G48" s="909"/>
      <c r="H48" s="909"/>
      <c r="I48" s="2350"/>
      <c r="J48" s="2350"/>
      <c r="K48" s="2350"/>
      <c r="L48" s="2350"/>
      <c r="M48" s="2350"/>
      <c r="N48" s="2350"/>
      <c r="O48" s="2350"/>
      <c r="P48" s="2350"/>
      <c r="Q48" s="2350"/>
      <c r="R48" s="883"/>
      <c r="S48" s="883"/>
      <c r="T48" s="883"/>
      <c r="U48" s="883"/>
    </row>
    <row r="49" spans="4:21" ht="13.5" customHeight="1">
      <c r="F49" s="909"/>
      <c r="G49" s="909"/>
      <c r="H49" s="909"/>
      <c r="I49" s="2350"/>
      <c r="J49" s="2350"/>
      <c r="K49" s="2350"/>
      <c r="L49" s="2350"/>
      <c r="M49" s="2350"/>
      <c r="N49" s="2350"/>
      <c r="O49" s="2350"/>
      <c r="P49" s="2350"/>
      <c r="Q49" s="2350"/>
      <c r="R49" s="883"/>
      <c r="S49" s="883"/>
      <c r="T49" s="883"/>
      <c r="U49" s="883"/>
    </row>
    <row r="50" spans="4:21" ht="13.5" customHeight="1">
      <c r="F50" s="909"/>
      <c r="G50" s="909"/>
      <c r="H50" s="909"/>
      <c r="I50" s="2350"/>
      <c r="J50" s="2350"/>
      <c r="K50" s="2350"/>
      <c r="L50" s="2350"/>
      <c r="M50" s="2350"/>
      <c r="N50" s="2350"/>
      <c r="O50" s="2350"/>
      <c r="P50" s="2350"/>
      <c r="Q50" s="2350"/>
      <c r="R50" s="883"/>
      <c r="S50" s="883"/>
      <c r="T50" s="883"/>
      <c r="U50" s="883"/>
    </row>
    <row r="51" spans="4:21" ht="13.5" customHeight="1">
      <c r="I51" s="909"/>
    </row>
    <row r="52" spans="4:21" ht="13.5" customHeight="1"/>
    <row r="53" spans="4:21" ht="13.5" customHeight="1">
      <c r="D53" s="924"/>
    </row>
    <row r="54" spans="4:21" ht="13.5" customHeight="1"/>
    <row r="55" spans="4:21" ht="13.5" customHeight="1"/>
    <row r="56" spans="4:21" ht="13.5" customHeight="1"/>
    <row r="57" spans="4:21" ht="13.5" customHeight="1"/>
    <row r="58" spans="4:21" ht="13.5" customHeight="1"/>
  </sheetData>
  <mergeCells count="53">
    <mergeCell ref="I49:K49"/>
    <mergeCell ref="L49:N49"/>
    <mergeCell ref="O49:Q49"/>
    <mergeCell ref="I50:K50"/>
    <mergeCell ref="L50:N50"/>
    <mergeCell ref="O50:Q50"/>
    <mergeCell ref="I47:K47"/>
    <mergeCell ref="L47:N47"/>
    <mergeCell ref="O47:Q47"/>
    <mergeCell ref="I48:K48"/>
    <mergeCell ref="L48:N48"/>
    <mergeCell ref="O48:Q48"/>
    <mergeCell ref="I45:K45"/>
    <mergeCell ref="L45:N45"/>
    <mergeCell ref="O45:Q45"/>
    <mergeCell ref="I46:K46"/>
    <mergeCell ref="L46:N46"/>
    <mergeCell ref="O46:Q46"/>
    <mergeCell ref="A42:A44"/>
    <mergeCell ref="AI42:AK42"/>
    <mergeCell ref="AL42:AN42"/>
    <mergeCell ref="AO42:AQ42"/>
    <mergeCell ref="A1:A41"/>
    <mergeCell ref="L2:T3"/>
    <mergeCell ref="AG22:AI22"/>
    <mergeCell ref="AJ22:AL22"/>
    <mergeCell ref="AM22:AO22"/>
    <mergeCell ref="AP22:AR22"/>
    <mergeCell ref="AI37:AK37"/>
    <mergeCell ref="AL37:AN37"/>
    <mergeCell ref="AO37:AQ37"/>
    <mergeCell ref="AI41:AK41"/>
    <mergeCell ref="AL41:AN41"/>
    <mergeCell ref="AO41:AQ41"/>
    <mergeCell ref="C34:E36"/>
    <mergeCell ref="F34:N34"/>
    <mergeCell ref="O34:Z34"/>
    <mergeCell ref="F35:H36"/>
    <mergeCell ref="I35:K36"/>
    <mergeCell ref="L35:N36"/>
    <mergeCell ref="O35:Q36"/>
    <mergeCell ref="R35:T36"/>
    <mergeCell ref="U35:W36"/>
    <mergeCell ref="X35:Z36"/>
    <mergeCell ref="AI35:AK36"/>
    <mergeCell ref="AL35:AN36"/>
    <mergeCell ref="AS22:AU22"/>
    <mergeCell ref="AV22:AX22"/>
    <mergeCell ref="AY22:BA22"/>
    <mergeCell ref="AU24:BA24"/>
    <mergeCell ref="AR35:AS35"/>
    <mergeCell ref="AT35:AU35"/>
    <mergeCell ref="AO35:AQ36"/>
  </mergeCells>
  <phoneticPr fontId="4"/>
  <printOptions verticalCentered="1"/>
  <pageMargins left="0" right="0.70866141732283472" top="0.74803149606299213" bottom="0.74803149606299213" header="0.31496062992125984" footer="0.31496062992125984"/>
  <pageSetup paperSize="9" scale="69" orientation="landscape" r:id="rId1"/>
  <colBreaks count="1" manualBreakCount="1">
    <brk id="33" max="43"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Y58"/>
  <sheetViews>
    <sheetView showGridLines="0" showZeros="0" view="pageBreakPreview" zoomScaleNormal="100" workbookViewId="0">
      <selection activeCell="U1" sqref="U1"/>
    </sheetView>
  </sheetViews>
  <sheetFormatPr defaultColWidth="9" defaultRowHeight="13.5"/>
  <cols>
    <col min="1" max="7" width="5.125" style="189" customWidth="1"/>
    <col min="8" max="8" width="2.625" style="188" customWidth="1"/>
    <col min="9" max="20" width="5.125" style="189" customWidth="1"/>
    <col min="21" max="21" width="10.625" style="458" customWidth="1"/>
    <col min="22" max="16384" width="9" style="459"/>
  </cols>
  <sheetData>
    <row r="1" spans="1:20" ht="18" customHeight="1">
      <c r="A1" s="189" t="s">
        <v>1062</v>
      </c>
    </row>
    <row r="2" spans="1:20" ht="18" customHeight="1"/>
    <row r="3" spans="1:20" ht="18" customHeight="1"/>
    <row r="4" spans="1:20" ht="18" customHeight="1">
      <c r="A4" s="1337" t="s">
        <v>1066</v>
      </c>
      <c r="B4" s="1337"/>
      <c r="C4" s="1337"/>
      <c r="D4" s="1337"/>
      <c r="E4" s="1337"/>
      <c r="F4" s="1337"/>
      <c r="G4" s="1337"/>
      <c r="H4" s="1337"/>
      <c r="I4" s="1337"/>
      <c r="J4" s="1337"/>
      <c r="K4" s="1337"/>
      <c r="L4" s="1337"/>
      <c r="M4" s="1337"/>
      <c r="N4" s="1337"/>
      <c r="O4" s="1337"/>
      <c r="P4" s="1337"/>
      <c r="Q4" s="1337"/>
      <c r="R4" s="1337"/>
      <c r="S4" s="1337"/>
      <c r="T4" s="1337"/>
    </row>
    <row r="5" spans="1:20" ht="18" customHeight="1">
      <c r="A5" s="1327" t="s">
        <v>1105</v>
      </c>
      <c r="B5" s="1327"/>
      <c r="C5" s="1327"/>
      <c r="D5" s="1327"/>
      <c r="E5" s="1327"/>
      <c r="F5" s="1327"/>
      <c r="G5" s="1327"/>
      <c r="H5" s="1327"/>
      <c r="I5" s="1327"/>
      <c r="J5" s="1327"/>
      <c r="K5" s="1327"/>
      <c r="L5" s="1327"/>
      <c r="M5" s="1327"/>
      <c r="N5" s="1327"/>
      <c r="O5" s="1327"/>
      <c r="P5" s="1327"/>
      <c r="Q5" s="1327"/>
      <c r="R5" s="1327"/>
      <c r="S5" s="1327"/>
      <c r="T5" s="1327"/>
    </row>
    <row r="6" spans="1:20" ht="18" customHeight="1"/>
    <row r="7" spans="1:20" ht="18" customHeight="1"/>
    <row r="8" spans="1:20" ht="18" customHeight="1">
      <c r="N8" s="1314"/>
      <c r="O8" s="1314"/>
      <c r="P8" s="197" t="s">
        <v>46</v>
      </c>
      <c r="Q8" s="665"/>
      <c r="R8" s="197" t="s">
        <v>592</v>
      </c>
      <c r="S8" s="665"/>
      <c r="T8" s="197" t="s">
        <v>591</v>
      </c>
    </row>
    <row r="9" spans="1:20" ht="18" customHeight="1">
      <c r="N9" s="188"/>
      <c r="O9" s="188"/>
      <c r="P9" s="197"/>
      <c r="Q9" s="197"/>
      <c r="R9" s="197"/>
      <c r="S9" s="197"/>
      <c r="T9" s="197"/>
    </row>
    <row r="10" spans="1:20" ht="18" customHeight="1">
      <c r="A10" s="189" t="s">
        <v>80</v>
      </c>
    </row>
    <row r="11" spans="1:20" ht="18" customHeight="1">
      <c r="A11" s="1324" t="s">
        <v>2082</v>
      </c>
      <c r="B11" s="1324"/>
      <c r="C11" s="1324"/>
      <c r="D11" s="1324"/>
      <c r="E11" s="1324"/>
      <c r="F11" s="1324"/>
      <c r="G11" s="1324"/>
      <c r="H11" s="1327"/>
      <c r="I11" s="1327"/>
    </row>
    <row r="12" spans="1:20" ht="18" customHeight="1"/>
    <row r="13" spans="1:20" ht="18" customHeight="1">
      <c r="I13" s="195" t="s">
        <v>1067</v>
      </c>
      <c r="J13" s="195"/>
    </row>
    <row r="14" spans="1:20" ht="18" customHeight="1">
      <c r="K14" s="1363">
        <f>申請書!K14</f>
        <v>0</v>
      </c>
      <c r="L14" s="1363"/>
      <c r="M14" s="1363"/>
      <c r="N14" s="1363"/>
      <c r="O14" s="1363"/>
      <c r="P14" s="1363"/>
      <c r="Q14" s="1363"/>
      <c r="R14" s="1363"/>
      <c r="S14" s="460"/>
      <c r="T14" s="460"/>
    </row>
    <row r="15" spans="1:20" ht="18" customHeight="1">
      <c r="I15" s="189" t="s">
        <v>1106</v>
      </c>
    </row>
    <row r="16" spans="1:20" ht="18" customHeight="1">
      <c r="K16" s="1363">
        <f>申請書!K16</f>
        <v>0</v>
      </c>
      <c r="L16" s="1363"/>
      <c r="M16" s="1363"/>
      <c r="N16" s="1363"/>
      <c r="O16" s="1363"/>
      <c r="P16" s="1363"/>
      <c r="Q16" s="1363"/>
      <c r="R16" s="1363"/>
    </row>
    <row r="17" spans="1:22" ht="18" customHeight="1"/>
    <row r="18" spans="1:22" ht="18" customHeight="1"/>
    <row r="19" spans="1:22">
      <c r="C19" s="189" t="s">
        <v>2777</v>
      </c>
      <c r="H19" s="189"/>
    </row>
    <row r="20" spans="1:22">
      <c r="C20" s="162" t="s">
        <v>2778</v>
      </c>
      <c r="H20" s="189"/>
    </row>
    <row r="21" spans="1:22" ht="18" customHeight="1">
      <c r="A21" s="462"/>
      <c r="B21" s="462"/>
      <c r="C21" s="462"/>
      <c r="D21" s="462"/>
      <c r="E21" s="462"/>
      <c r="F21" s="462"/>
      <c r="G21" s="462"/>
      <c r="H21" s="462"/>
      <c r="I21" s="462"/>
      <c r="J21" s="462"/>
      <c r="K21" s="462"/>
      <c r="L21" s="462"/>
      <c r="M21" s="462"/>
      <c r="N21" s="462"/>
      <c r="O21" s="462"/>
      <c r="P21" s="462"/>
      <c r="Q21" s="462"/>
      <c r="R21" s="462"/>
      <c r="S21" s="462"/>
      <c r="T21" s="462"/>
    </row>
    <row r="22" spans="1:22" ht="18" customHeight="1">
      <c r="A22" s="1366" t="s">
        <v>2776</v>
      </c>
      <c r="B22" s="1366"/>
      <c r="C22" s="1366"/>
      <c r="D22" s="1366"/>
      <c r="E22" s="1366"/>
      <c r="F22" s="1366"/>
      <c r="G22" s="1366"/>
      <c r="H22" s="1366"/>
      <c r="I22" s="1366"/>
      <c r="J22" s="1366"/>
      <c r="K22" s="1366"/>
      <c r="L22" s="1366"/>
      <c r="M22" s="1366"/>
      <c r="N22" s="1366"/>
      <c r="O22" s="1366"/>
      <c r="P22" s="1366"/>
      <c r="Q22" s="1366"/>
      <c r="R22" s="1366"/>
      <c r="S22" s="1366"/>
      <c r="T22" s="1366"/>
    </row>
    <row r="23" spans="1:22" ht="18" customHeight="1">
      <c r="A23" s="462"/>
      <c r="B23" s="462"/>
      <c r="C23" s="462"/>
      <c r="D23" s="462"/>
      <c r="E23" s="462"/>
      <c r="F23" s="462"/>
      <c r="G23" s="462"/>
      <c r="H23" s="462"/>
      <c r="I23" s="462"/>
      <c r="J23" s="462"/>
      <c r="K23" s="462"/>
      <c r="L23" s="462"/>
      <c r="M23" s="462"/>
      <c r="N23" s="462"/>
      <c r="O23" s="462"/>
      <c r="P23" s="462"/>
      <c r="Q23" s="462"/>
      <c r="R23" s="462"/>
      <c r="S23" s="462"/>
      <c r="T23" s="462"/>
    </row>
    <row r="24" spans="1:22" ht="18" customHeight="1">
      <c r="A24" s="162" t="s">
        <v>1069</v>
      </c>
      <c r="B24" s="162"/>
      <c r="C24" s="462"/>
      <c r="D24" s="462"/>
      <c r="E24" s="462"/>
      <c r="F24" s="462"/>
      <c r="G24" s="462"/>
      <c r="H24" s="462"/>
      <c r="I24" s="462"/>
      <c r="J24" s="462"/>
      <c r="K24" s="462"/>
      <c r="L24" s="462"/>
      <c r="M24" s="462"/>
      <c r="N24" s="462"/>
      <c r="O24" s="462"/>
      <c r="P24" s="462"/>
      <c r="Q24" s="462"/>
      <c r="R24" s="462"/>
      <c r="S24" s="462"/>
      <c r="T24" s="462"/>
    </row>
    <row r="25" spans="1:22" ht="18" customHeight="1">
      <c r="A25" s="483">
        <v>1</v>
      </c>
      <c r="B25" s="162" t="s">
        <v>1070</v>
      </c>
      <c r="C25" s="462"/>
      <c r="D25" s="462"/>
      <c r="E25" s="462"/>
      <c r="F25" s="462"/>
      <c r="G25" s="462"/>
      <c r="H25" s="462" t="s">
        <v>2088</v>
      </c>
      <c r="I25" s="1328"/>
      <c r="J25" s="1328"/>
      <c r="K25" s="1328"/>
      <c r="L25" s="1328"/>
      <c r="M25" s="1328"/>
      <c r="N25" s="1328"/>
      <c r="O25" s="1328"/>
      <c r="P25" s="1328"/>
      <c r="Q25" s="1328"/>
      <c r="R25" s="461" t="s">
        <v>539</v>
      </c>
      <c r="S25" s="462"/>
      <c r="T25" s="462"/>
    </row>
    <row r="26" spans="1:22" ht="18" customHeight="1">
      <c r="A26" s="483">
        <v>2</v>
      </c>
      <c r="B26" s="162" t="s">
        <v>1071</v>
      </c>
      <c r="C26" s="462"/>
      <c r="D26" s="462"/>
      <c r="E26" s="462"/>
      <c r="F26" s="462"/>
      <c r="G26" s="462"/>
      <c r="H26" s="462"/>
      <c r="I26" s="1314"/>
      <c r="J26" s="1314"/>
      <c r="K26" s="197" t="s">
        <v>46</v>
      </c>
      <c r="L26" s="665"/>
      <c r="M26" s="197" t="s">
        <v>592</v>
      </c>
      <c r="N26" s="665"/>
      <c r="O26" s="197" t="s">
        <v>591</v>
      </c>
      <c r="P26" s="462"/>
      <c r="Q26" s="462"/>
      <c r="R26" s="462"/>
      <c r="S26" s="462"/>
      <c r="T26" s="462"/>
    </row>
    <row r="27" spans="1:22" ht="18" customHeight="1">
      <c r="A27" s="483">
        <v>3</v>
      </c>
      <c r="B27" s="162" t="s">
        <v>1072</v>
      </c>
      <c r="I27" s="1328" t="s">
        <v>2027</v>
      </c>
      <c r="J27" s="1328"/>
      <c r="K27" s="1328"/>
      <c r="L27" s="1328"/>
      <c r="M27" s="1328"/>
      <c r="N27" s="1328"/>
      <c r="O27" s="1328"/>
      <c r="P27" s="1328"/>
      <c r="Q27" s="1328"/>
    </row>
    <row r="28" spans="1:22" ht="18" customHeight="1">
      <c r="A28" s="188">
        <v>4</v>
      </c>
      <c r="B28" s="189" t="s">
        <v>1073</v>
      </c>
      <c r="E28" s="1365"/>
      <c r="F28" s="1365"/>
      <c r="G28" s="1365"/>
      <c r="H28" s="1365"/>
      <c r="I28" s="1365"/>
      <c r="J28" s="1365"/>
      <c r="K28" s="1365"/>
      <c r="L28" s="1365"/>
      <c r="M28" s="1365"/>
      <c r="N28" s="1365"/>
      <c r="O28" s="1365"/>
      <c r="P28" s="1365"/>
      <c r="Q28" s="1365"/>
      <c r="R28" s="1365"/>
      <c r="S28" s="1365"/>
      <c r="T28" s="1365"/>
      <c r="V28" s="458"/>
    </row>
    <row r="29" spans="1:22" ht="18" customHeight="1">
      <c r="A29" s="483"/>
      <c r="B29" s="162"/>
      <c r="C29" s="162"/>
      <c r="E29" s="1365"/>
      <c r="F29" s="1365"/>
      <c r="G29" s="1365"/>
      <c r="H29" s="1365"/>
      <c r="I29" s="1365"/>
      <c r="J29" s="1365"/>
      <c r="K29" s="1365"/>
      <c r="L29" s="1365"/>
      <c r="M29" s="1365"/>
      <c r="N29" s="1365"/>
      <c r="O29" s="1365"/>
      <c r="P29" s="1365"/>
      <c r="Q29" s="1365"/>
      <c r="R29" s="1365"/>
      <c r="S29" s="1365"/>
      <c r="T29" s="1365"/>
      <c r="V29" s="458"/>
    </row>
    <row r="30" spans="1:22" ht="18" customHeight="1"/>
    <row r="31" spans="1:22" ht="18" customHeight="1">
      <c r="H31" s="189"/>
    </row>
    <row r="32" spans="1:22" ht="18" customHeight="1">
      <c r="A32" s="1273"/>
      <c r="B32" s="1273"/>
      <c r="C32" s="1273"/>
      <c r="D32" s="1273"/>
      <c r="E32" s="1273"/>
      <c r="F32" s="1273"/>
      <c r="H32" s="189"/>
    </row>
    <row r="33" spans="1:25" ht="18" customHeight="1">
      <c r="A33" s="1273"/>
      <c r="B33" s="1273"/>
      <c r="C33" s="1273"/>
      <c r="D33" s="1273"/>
      <c r="E33" s="1273"/>
      <c r="F33" s="1273"/>
      <c r="H33" s="189"/>
    </row>
    <row r="34" spans="1:25" ht="18" customHeight="1">
      <c r="A34" s="1276"/>
      <c r="B34" s="1276"/>
      <c r="C34" s="1276"/>
      <c r="D34" s="1276"/>
      <c r="E34" s="1276"/>
      <c r="F34" s="1276"/>
      <c r="G34" s="472"/>
      <c r="H34" s="472"/>
      <c r="I34" s="472"/>
      <c r="J34" s="472"/>
      <c r="K34" s="472"/>
      <c r="L34" s="472"/>
      <c r="M34" s="472"/>
      <c r="N34" s="472"/>
      <c r="O34" s="472"/>
      <c r="P34" s="472"/>
      <c r="Q34" s="472"/>
      <c r="R34" s="472"/>
      <c r="S34" s="472"/>
      <c r="T34" s="472"/>
    </row>
    <row r="35" spans="1:25" ht="18" customHeight="1">
      <c r="A35" s="1278" t="s">
        <v>2801</v>
      </c>
      <c r="B35" s="1279"/>
      <c r="C35" s="1279"/>
      <c r="D35" s="1279"/>
      <c r="E35" s="1279"/>
      <c r="F35" s="1280"/>
      <c r="G35" s="605" t="s">
        <v>2802</v>
      </c>
      <c r="H35" s="189"/>
      <c r="T35" s="606"/>
    </row>
    <row r="36" spans="1:25" ht="18" customHeight="1">
      <c r="A36" s="1272"/>
      <c r="B36" s="1273"/>
      <c r="C36" s="1273"/>
      <c r="D36" s="1273"/>
      <c r="E36" s="1273"/>
      <c r="F36" s="1274"/>
      <c r="G36" s="605"/>
      <c r="H36" s="189"/>
      <c r="T36" s="606"/>
    </row>
    <row r="37" spans="1:25" ht="18" customHeight="1">
      <c r="A37" s="1272"/>
      <c r="B37" s="1273"/>
      <c r="C37" s="1273"/>
      <c r="D37" s="1273"/>
      <c r="E37" s="1273"/>
      <c r="F37" s="1274"/>
      <c r="G37" s="605"/>
      <c r="H37" s="189"/>
      <c r="T37" s="606"/>
    </row>
    <row r="38" spans="1:25" ht="18" customHeight="1">
      <c r="A38" s="1272"/>
      <c r="B38" s="1273"/>
      <c r="C38" s="1273"/>
      <c r="D38" s="1273"/>
      <c r="E38" s="1273"/>
      <c r="F38" s="1274"/>
      <c r="G38" s="605"/>
      <c r="H38" s="189"/>
      <c r="T38" s="606"/>
    </row>
    <row r="39" spans="1:25" ht="18" customHeight="1">
      <c r="A39" s="1275"/>
      <c r="B39" s="1276"/>
      <c r="C39" s="1276"/>
      <c r="D39" s="1276"/>
      <c r="E39" s="1276"/>
      <c r="F39" s="1277"/>
      <c r="G39" s="605"/>
      <c r="H39" s="189"/>
      <c r="T39" s="606"/>
    </row>
    <row r="40" spans="1:25" ht="18" customHeight="1">
      <c r="A40" s="464" t="s">
        <v>1074</v>
      </c>
      <c r="B40" s="1334"/>
      <c r="C40" s="1334"/>
      <c r="D40" s="1334"/>
      <c r="E40" s="1334"/>
      <c r="F40" s="465" t="s">
        <v>1075</v>
      </c>
      <c r="G40" s="605"/>
      <c r="H40" s="189"/>
      <c r="T40" s="606"/>
    </row>
    <row r="41" spans="1:25" ht="18" customHeight="1">
      <c r="A41" s="466" t="s">
        <v>2735</v>
      </c>
      <c r="B41" s="467"/>
      <c r="C41" s="468"/>
      <c r="D41" s="468"/>
      <c r="E41" s="467"/>
      <c r="F41" s="469"/>
      <c r="G41" s="604"/>
      <c r="H41" s="472"/>
      <c r="I41" s="472"/>
      <c r="J41" s="472"/>
      <c r="K41" s="472"/>
      <c r="L41" s="472"/>
      <c r="M41" s="472"/>
      <c r="N41" s="472"/>
      <c r="O41" s="472"/>
      <c r="P41" s="472"/>
      <c r="Q41" s="472"/>
      <c r="R41" s="472"/>
      <c r="S41" s="472"/>
      <c r="T41" s="469"/>
    </row>
    <row r="42" spans="1:25" ht="18" customHeight="1"/>
    <row r="43" spans="1:25" ht="18" customHeight="1"/>
    <row r="44" spans="1:25" ht="18" customHeight="1"/>
    <row r="45" spans="1:25" s="1245" customFormat="1">
      <c r="A45" s="1260" t="s">
        <v>2493</v>
      </c>
      <c r="B45" s="1252"/>
      <c r="C45" s="6"/>
      <c r="D45" s="6"/>
      <c r="E45" s="6"/>
      <c r="F45" s="6"/>
      <c r="G45" s="6"/>
      <c r="H45" s="6"/>
      <c r="I45" s="6"/>
      <c r="J45" s="6"/>
      <c r="K45" s="6"/>
      <c r="L45" s="6"/>
      <c r="M45" s="6"/>
      <c r="N45" s="6"/>
      <c r="O45" s="6"/>
      <c r="P45" s="6"/>
      <c r="Q45" s="6"/>
      <c r="R45" s="6"/>
      <c r="S45" s="6"/>
      <c r="T45" s="189"/>
      <c r="U45" s="458"/>
      <c r="V45" s="458"/>
      <c r="W45" s="458"/>
      <c r="X45" s="458"/>
      <c r="Y45" s="458"/>
    </row>
    <row r="46" spans="1:25" s="1248" customFormat="1" ht="12" customHeight="1">
      <c r="A46" s="1250" t="s">
        <v>879</v>
      </c>
      <c r="B46" s="1247" t="s">
        <v>2779</v>
      </c>
      <c r="C46" s="202"/>
      <c r="D46" s="202"/>
      <c r="E46" s="202"/>
      <c r="F46" s="202"/>
      <c r="G46" s="202"/>
      <c r="H46" s="202"/>
      <c r="I46" s="202"/>
      <c r="J46" s="202"/>
      <c r="K46" s="202"/>
      <c r="L46" s="202"/>
      <c r="M46" s="202"/>
      <c r="N46" s="202"/>
      <c r="O46" s="202"/>
      <c r="P46" s="202"/>
      <c r="Q46" s="202"/>
      <c r="R46" s="202"/>
      <c r="S46" s="202"/>
      <c r="U46" s="458"/>
      <c r="V46" s="458"/>
      <c r="W46" s="458"/>
      <c r="X46" s="458"/>
      <c r="Y46" s="458"/>
    </row>
    <row r="47" spans="1:25" s="1248" customFormat="1" ht="12" customHeight="1">
      <c r="A47" s="1262" t="s">
        <v>581</v>
      </c>
      <c r="B47" s="1247" t="s">
        <v>1076</v>
      </c>
      <c r="C47" s="202"/>
      <c r="D47" s="202"/>
      <c r="E47" s="202"/>
      <c r="F47" s="202"/>
      <c r="G47" s="202"/>
      <c r="H47" s="202"/>
      <c r="I47" s="202"/>
      <c r="J47" s="202"/>
      <c r="K47" s="202"/>
      <c r="L47" s="202"/>
      <c r="M47" s="202"/>
      <c r="N47" s="202"/>
      <c r="O47" s="202"/>
      <c r="P47" s="202"/>
      <c r="Q47" s="202"/>
      <c r="R47" s="202"/>
      <c r="S47" s="202"/>
      <c r="T47" s="202"/>
      <c r="U47" s="458"/>
      <c r="V47" s="458"/>
      <c r="W47" s="458"/>
      <c r="X47" s="458"/>
      <c r="Y47" s="458"/>
    </row>
    <row r="48" spans="1:25" s="1248" customFormat="1" ht="12" customHeight="1">
      <c r="A48" s="1250"/>
      <c r="B48" s="1247"/>
      <c r="C48" s="202"/>
      <c r="D48" s="202"/>
      <c r="E48" s="202"/>
      <c r="F48" s="202"/>
      <c r="G48" s="202"/>
      <c r="H48" s="202"/>
      <c r="I48" s="202"/>
      <c r="J48" s="202"/>
      <c r="K48" s="202"/>
      <c r="L48" s="202"/>
      <c r="M48" s="202"/>
      <c r="N48" s="202"/>
      <c r="O48" s="202"/>
      <c r="P48" s="202"/>
      <c r="Q48" s="202"/>
      <c r="R48" s="202"/>
      <c r="S48" s="202"/>
      <c r="T48" s="202"/>
      <c r="U48" s="458"/>
      <c r="V48" s="670"/>
      <c r="W48" s="669"/>
      <c r="X48" s="458"/>
      <c r="Y48" s="458"/>
    </row>
    <row r="49" spans="1:25" s="1248" customFormat="1" ht="12" customHeight="1">
      <c r="A49" s="1251" t="s">
        <v>2638</v>
      </c>
      <c r="B49" s="1247" t="s">
        <v>2740</v>
      </c>
      <c r="C49" s="202"/>
      <c r="D49" s="202"/>
      <c r="E49" s="202"/>
      <c r="F49" s="202"/>
      <c r="G49" s="202"/>
      <c r="H49" s="202"/>
      <c r="I49" s="202"/>
      <c r="J49" s="202"/>
      <c r="K49" s="202"/>
      <c r="L49" s="202"/>
      <c r="M49" s="202"/>
      <c r="N49" s="202"/>
      <c r="O49" s="202"/>
      <c r="P49" s="202"/>
      <c r="Q49" s="202"/>
      <c r="R49" s="202"/>
      <c r="S49" s="202"/>
      <c r="T49" s="202"/>
      <c r="U49" s="458"/>
      <c r="V49" s="670"/>
      <c r="W49" s="669"/>
      <c r="X49" s="458"/>
      <c r="Y49" s="458"/>
    </row>
    <row r="50" spans="1:25" s="1248" customFormat="1" ht="12" customHeight="1">
      <c r="A50" s="1250"/>
      <c r="B50" s="1252" t="s">
        <v>2780</v>
      </c>
      <c r="C50" s="202"/>
      <c r="D50" s="202"/>
      <c r="E50" s="202"/>
      <c r="F50" s="202"/>
      <c r="G50" s="202"/>
      <c r="H50" s="202"/>
      <c r="I50" s="202"/>
      <c r="J50" s="202"/>
      <c r="K50" s="202"/>
      <c r="L50" s="202"/>
      <c r="M50" s="202"/>
      <c r="N50" s="202"/>
      <c r="O50" s="202"/>
      <c r="P50" s="202"/>
      <c r="Q50" s="202"/>
      <c r="R50" s="202"/>
      <c r="S50" s="202"/>
      <c r="T50" s="202"/>
      <c r="U50" s="458"/>
      <c r="V50" s="670"/>
      <c r="W50" s="669"/>
      <c r="X50" s="458"/>
      <c r="Y50" s="458"/>
    </row>
    <row r="51" spans="1:25" s="1248" customFormat="1" ht="12" customHeight="1">
      <c r="A51" s="1253"/>
      <c r="B51" s="1252" t="s">
        <v>2781</v>
      </c>
      <c r="C51" s="202"/>
      <c r="D51" s="202"/>
      <c r="E51" s="202"/>
      <c r="F51" s="202"/>
      <c r="G51" s="202"/>
      <c r="H51" s="202"/>
      <c r="I51" s="202"/>
      <c r="J51" s="202"/>
      <c r="K51" s="202"/>
      <c r="L51" s="202"/>
      <c r="M51" s="202"/>
      <c r="N51" s="202"/>
      <c r="O51" s="202"/>
      <c r="P51" s="202"/>
      <c r="Q51" s="202"/>
      <c r="R51" s="202"/>
      <c r="S51" s="202"/>
      <c r="T51" s="202"/>
      <c r="U51" s="458"/>
      <c r="V51" s="670"/>
      <c r="W51" s="669"/>
      <c r="X51" s="458"/>
      <c r="Y51" s="458"/>
    </row>
    <row r="52" spans="1:25" s="1248" customFormat="1" ht="18" customHeight="1">
      <c r="A52" s="1253"/>
      <c r="B52" s="1252"/>
      <c r="C52" s="202"/>
      <c r="D52" s="202"/>
      <c r="E52" s="202"/>
      <c r="F52" s="202"/>
      <c r="G52" s="202"/>
      <c r="H52" s="202"/>
      <c r="I52" s="202"/>
      <c r="J52" s="202"/>
      <c r="K52" s="202"/>
      <c r="L52" s="202"/>
      <c r="M52" s="202"/>
      <c r="N52" s="202"/>
      <c r="O52" s="202"/>
      <c r="P52" s="202"/>
      <c r="Q52" s="202"/>
      <c r="R52" s="202"/>
      <c r="S52" s="202"/>
      <c r="T52" s="202"/>
      <c r="U52" s="458"/>
      <c r="V52" s="670"/>
      <c r="W52" s="669"/>
      <c r="X52" s="458"/>
      <c r="Y52" s="458"/>
    </row>
    <row r="53" spans="1:25" s="1248" customFormat="1" ht="18" customHeight="1">
      <c r="A53" s="1253"/>
      <c r="B53" s="1252"/>
      <c r="C53" s="202"/>
      <c r="D53" s="202"/>
      <c r="E53" s="202"/>
      <c r="F53" s="202"/>
      <c r="G53" s="202"/>
      <c r="H53" s="202"/>
      <c r="I53" s="202"/>
      <c r="J53" s="202"/>
      <c r="K53" s="202"/>
      <c r="L53" s="202"/>
      <c r="M53" s="202"/>
      <c r="N53" s="202"/>
      <c r="O53" s="202"/>
      <c r="P53" s="202"/>
      <c r="Q53" s="202"/>
      <c r="R53" s="202"/>
      <c r="S53" s="202"/>
      <c r="T53" s="202"/>
      <c r="U53" s="458"/>
      <c r="V53" s="670"/>
      <c r="W53" s="669"/>
      <c r="X53" s="458"/>
      <c r="Y53" s="458"/>
    </row>
    <row r="54" spans="1:25" s="1248" customFormat="1" ht="18" customHeight="1">
      <c r="A54" s="1253"/>
      <c r="B54" s="1252"/>
      <c r="C54" s="202"/>
      <c r="D54" s="202"/>
      <c r="E54" s="202"/>
      <c r="F54" s="202"/>
      <c r="G54" s="202"/>
      <c r="H54" s="202"/>
      <c r="I54" s="202"/>
      <c r="J54" s="202"/>
      <c r="K54" s="202"/>
      <c r="L54" s="202"/>
      <c r="M54" s="202"/>
      <c r="N54" s="202"/>
      <c r="O54" s="202"/>
      <c r="P54" s="202"/>
      <c r="Q54" s="202"/>
      <c r="R54" s="202"/>
      <c r="S54" s="202"/>
      <c r="T54" s="202"/>
      <c r="U54" s="458"/>
      <c r="V54" s="670"/>
      <c r="W54" s="669"/>
      <c r="X54" s="458"/>
      <c r="Y54" s="458"/>
    </row>
    <row r="55" spans="1:25" s="1248" customFormat="1" ht="18" customHeight="1">
      <c r="A55" s="1253"/>
      <c r="B55" s="1252"/>
      <c r="C55" s="202"/>
      <c r="D55" s="202"/>
      <c r="E55" s="202"/>
      <c r="F55" s="202"/>
      <c r="G55" s="202"/>
      <c r="H55" s="202"/>
      <c r="I55" s="202"/>
      <c r="J55" s="202"/>
      <c r="K55" s="202"/>
      <c r="L55" s="202"/>
      <c r="M55" s="202"/>
      <c r="N55" s="202"/>
      <c r="O55" s="202"/>
      <c r="P55" s="202"/>
      <c r="Q55" s="202"/>
      <c r="R55" s="202"/>
      <c r="S55" s="202"/>
      <c r="T55" s="202"/>
      <c r="U55" s="458"/>
      <c r="V55" s="670"/>
      <c r="W55" s="669"/>
      <c r="X55" s="458"/>
      <c r="Y55" s="458"/>
    </row>
    <row r="56" spans="1:25" ht="18" customHeight="1">
      <c r="A56" s="189" t="str">
        <f>申請書!U1</f>
        <v>ver_7.23</v>
      </c>
      <c r="B56" s="192"/>
      <c r="C56" s="192"/>
      <c r="D56" s="192"/>
      <c r="E56" s="192"/>
      <c r="F56" s="192"/>
      <c r="G56" s="192"/>
      <c r="H56" s="192"/>
      <c r="I56" s="192"/>
      <c r="J56" s="192"/>
      <c r="K56" s="192"/>
      <c r="L56" s="192"/>
      <c r="M56" s="192"/>
      <c r="N56" s="192"/>
      <c r="O56" s="192"/>
      <c r="P56" s="192"/>
      <c r="Q56" s="192"/>
      <c r="R56" s="192"/>
      <c r="S56" s="192"/>
      <c r="T56" s="192"/>
    </row>
    <row r="57" spans="1:25">
      <c r="A57" s="1364" t="s">
        <v>2782</v>
      </c>
      <c r="B57" s="1364"/>
      <c r="C57" s="1364"/>
      <c r="D57" s="1364"/>
      <c r="E57" s="1364"/>
      <c r="F57" s="1364"/>
      <c r="G57" s="1364"/>
      <c r="H57" s="1364"/>
      <c r="I57" s="1364"/>
      <c r="J57" s="1364"/>
      <c r="K57" s="1364"/>
      <c r="L57" s="1364"/>
    </row>
    <row r="58" spans="1:25">
      <c r="A58" s="1364"/>
      <c r="B58" s="1364"/>
      <c r="C58" s="1364"/>
      <c r="D58" s="1364"/>
      <c r="E58" s="1364"/>
      <c r="F58" s="1364"/>
      <c r="G58" s="1364"/>
      <c r="H58" s="1364"/>
      <c r="I58" s="1364"/>
      <c r="J58" s="1364"/>
      <c r="K58" s="1364"/>
      <c r="L58" s="1364"/>
    </row>
  </sheetData>
  <mergeCells count="15">
    <mergeCell ref="A57:L58"/>
    <mergeCell ref="K16:R16"/>
    <mergeCell ref="I26:J26"/>
    <mergeCell ref="I27:Q27"/>
    <mergeCell ref="I25:Q25"/>
    <mergeCell ref="E28:T28"/>
    <mergeCell ref="E29:T29"/>
    <mergeCell ref="A22:T22"/>
    <mergeCell ref="B40:E40"/>
    <mergeCell ref="H11:I11"/>
    <mergeCell ref="A4:T4"/>
    <mergeCell ref="A5:T5"/>
    <mergeCell ref="A11:G11"/>
    <mergeCell ref="K14:R14"/>
    <mergeCell ref="N8:O8"/>
  </mergeCells>
  <phoneticPr fontId="4"/>
  <dataValidations disablePrompts="1" count="2">
    <dataValidation imeMode="hiragana" allowBlank="1" showInputMessage="1" showErrorMessage="1" sqref="S15 K14:R16" xr:uid="{00000000-0002-0000-0400-000000000000}"/>
    <dataValidation type="list" allowBlank="1" showInputMessage="1" sqref="I27:Q27" xr:uid="{00000000-0002-0000-0400-000001000000}">
      <formula1>"株式会社　グッド・アイズ建築検査機構"</formula1>
    </dataValidation>
  </dataValidations>
  <printOptions horizontalCentered="1"/>
  <pageMargins left="0.19685039370078741" right="0.19685039370078741" top="0.39370078740157483" bottom="0.39370078740157483" header="0.19685039370078741" footer="0.19685039370078741"/>
  <pageSetup paperSize="9" scale="87" orientation="portrait" blackAndWhite="1"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L80"/>
  <sheetViews>
    <sheetView showGridLines="0" showZeros="0" view="pageBreakPreview" zoomScaleNormal="100" workbookViewId="0">
      <selection activeCell="AL1" sqref="AL1"/>
    </sheetView>
  </sheetViews>
  <sheetFormatPr defaultColWidth="9" defaultRowHeight="11.25"/>
  <cols>
    <col min="1" max="1" width="2.625" style="1117" customWidth="1"/>
    <col min="2" max="2" width="9.125" style="1117" customWidth="1"/>
    <col min="3" max="29" width="2.625" style="1117" customWidth="1"/>
    <col min="30" max="30" width="2.625" style="1145" customWidth="1"/>
    <col min="31" max="31" width="2.625" style="1117" customWidth="1"/>
    <col min="32" max="36" width="2.625" style="1122" customWidth="1"/>
    <col min="37" max="37" width="2.625" style="1176" customWidth="1"/>
    <col min="38" max="50" width="8.625" style="1116" customWidth="1"/>
    <col min="51" max="116" width="9.125" style="1117" customWidth="1"/>
    <col min="117" max="16384" width="9" style="1117"/>
  </cols>
  <sheetData>
    <row r="1" spans="1:116" ht="30" customHeight="1" thickBot="1">
      <c r="A1" s="1381" t="s">
        <v>2500</v>
      </c>
      <c r="B1" s="1381"/>
      <c r="C1" s="1381"/>
      <c r="D1" s="1381"/>
      <c r="E1" s="1381"/>
      <c r="F1" s="1381"/>
      <c r="G1" s="1381"/>
      <c r="H1" s="1381"/>
      <c r="I1" s="1381"/>
      <c r="J1" s="1381"/>
      <c r="K1" s="1381"/>
      <c r="L1" s="1381"/>
      <c r="M1" s="1381"/>
      <c r="N1" s="1381"/>
      <c r="O1" s="1381"/>
      <c r="P1" s="1381"/>
      <c r="Q1" s="1381"/>
      <c r="R1" s="1381"/>
      <c r="S1" s="1381"/>
      <c r="T1" s="1381"/>
      <c r="U1" s="1381"/>
      <c r="V1" s="1381"/>
      <c r="W1" s="1381"/>
      <c r="X1" s="1381"/>
      <c r="Y1" s="1381"/>
      <c r="Z1" s="1381"/>
      <c r="AA1" s="1381"/>
      <c r="AB1" s="1381"/>
      <c r="AC1" s="1381"/>
      <c r="AD1" s="1381"/>
      <c r="AE1" s="1381"/>
      <c r="AF1" s="1137"/>
      <c r="AG1" s="1137"/>
      <c r="AH1" s="1137"/>
      <c r="AI1" s="1137"/>
      <c r="AJ1" s="1137"/>
    </row>
    <row r="2" spans="1:116" s="1116" customFormat="1" ht="16.5" customHeight="1">
      <c r="A2" s="1392" t="s">
        <v>114</v>
      </c>
      <c r="B2" s="1393"/>
      <c r="C2" s="1383" t="s">
        <v>2260</v>
      </c>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B2" s="1384"/>
      <c r="AC2" s="1384"/>
      <c r="AD2" s="1384"/>
      <c r="AE2" s="1384"/>
      <c r="AF2" s="1384"/>
      <c r="AG2" s="1384"/>
      <c r="AH2" s="1384"/>
      <c r="AI2" s="1384"/>
      <c r="AJ2" s="1384"/>
      <c r="AK2" s="1385"/>
      <c r="AY2" s="1117"/>
      <c r="AZ2" s="1117"/>
      <c r="BA2" s="1117"/>
      <c r="BB2" s="1117"/>
      <c r="BC2" s="1117"/>
      <c r="BD2" s="1117"/>
      <c r="BE2" s="1117"/>
      <c r="BF2" s="1117"/>
      <c r="BG2" s="1117"/>
      <c r="BH2" s="1117"/>
      <c r="BI2" s="1117"/>
      <c r="BJ2" s="1117"/>
      <c r="BK2" s="1117"/>
      <c r="BL2" s="1117"/>
      <c r="BM2" s="1117"/>
      <c r="BN2" s="1117"/>
      <c r="BO2" s="1117"/>
      <c r="BP2" s="1117"/>
      <c r="BQ2" s="1117"/>
      <c r="BR2" s="1117"/>
      <c r="BS2" s="1117"/>
      <c r="BT2" s="1117"/>
      <c r="BU2" s="1117"/>
      <c r="BV2" s="1117"/>
      <c r="BW2" s="1117"/>
      <c r="BX2" s="1117"/>
      <c r="BY2" s="1117"/>
      <c r="BZ2" s="1117"/>
      <c r="CA2" s="1117"/>
      <c r="CB2" s="1117"/>
      <c r="CC2" s="1117"/>
      <c r="CD2" s="1117"/>
      <c r="CE2" s="1117"/>
      <c r="CF2" s="1117"/>
      <c r="CG2" s="1117"/>
      <c r="CH2" s="1117"/>
      <c r="CI2" s="1117"/>
      <c r="CJ2" s="1117"/>
      <c r="CK2" s="1117"/>
      <c r="CL2" s="1117"/>
      <c r="CM2" s="1117"/>
      <c r="CN2" s="1117"/>
      <c r="CO2" s="1117"/>
      <c r="CP2" s="1117"/>
      <c r="CQ2" s="1117"/>
      <c r="CR2" s="1117"/>
      <c r="CS2" s="1117"/>
      <c r="CT2" s="1117"/>
      <c r="CU2" s="1117"/>
      <c r="CV2" s="1117"/>
      <c r="CW2" s="1117"/>
      <c r="CX2" s="1117"/>
      <c r="CY2" s="1117"/>
      <c r="CZ2" s="1117"/>
      <c r="DA2" s="1117"/>
      <c r="DB2" s="1117"/>
      <c r="DC2" s="1117"/>
      <c r="DD2" s="1117"/>
      <c r="DE2" s="1117"/>
      <c r="DF2" s="1117"/>
      <c r="DG2" s="1117"/>
      <c r="DH2" s="1117"/>
      <c r="DI2" s="1117"/>
      <c r="DJ2" s="1117"/>
      <c r="DK2" s="1117"/>
      <c r="DL2" s="1117"/>
    </row>
    <row r="3" spans="1:116" s="1116" customFormat="1" ht="15" customHeight="1">
      <c r="A3" s="1394"/>
      <c r="B3" s="1395"/>
      <c r="C3" s="1386" t="s">
        <v>2261</v>
      </c>
      <c r="D3" s="1387"/>
      <c r="E3" s="1387"/>
      <c r="F3" s="1387"/>
      <c r="G3" s="1388"/>
      <c r="H3" s="1386" t="s">
        <v>2262</v>
      </c>
      <c r="I3" s="1387"/>
      <c r="J3" s="1387"/>
      <c r="K3" s="1388"/>
      <c r="L3" s="1386" t="s">
        <v>2263</v>
      </c>
      <c r="M3" s="1387"/>
      <c r="N3" s="1387"/>
      <c r="O3" s="1387"/>
      <c r="P3" s="1387"/>
      <c r="Q3" s="1387"/>
      <c r="R3" s="1387"/>
      <c r="S3" s="1387"/>
      <c r="T3" s="1387"/>
      <c r="U3" s="1387"/>
      <c r="V3" s="1387"/>
      <c r="W3" s="1387"/>
      <c r="X3" s="1387"/>
      <c r="Y3" s="1387"/>
      <c r="Z3" s="1387"/>
      <c r="AA3" s="1387"/>
      <c r="AB3" s="1387"/>
      <c r="AC3" s="1387"/>
      <c r="AD3" s="1387"/>
      <c r="AE3" s="1388"/>
      <c r="AF3" s="1397" t="s">
        <v>2588</v>
      </c>
      <c r="AG3" s="1387"/>
      <c r="AH3" s="1387"/>
      <c r="AI3" s="1387"/>
      <c r="AJ3" s="1387"/>
      <c r="AK3" s="1398"/>
      <c r="AY3" s="1117"/>
      <c r="AZ3" s="1117"/>
      <c r="BA3" s="1117"/>
      <c r="BB3" s="1117"/>
      <c r="BC3" s="1117"/>
      <c r="BD3" s="1117"/>
      <c r="BE3" s="1117"/>
      <c r="BF3" s="1117"/>
      <c r="BG3" s="1117"/>
      <c r="BH3" s="1117"/>
      <c r="BI3" s="1117"/>
      <c r="BJ3" s="1117"/>
      <c r="BK3" s="1117"/>
      <c r="BL3" s="1117"/>
      <c r="BM3" s="1117"/>
      <c r="BN3" s="1117"/>
      <c r="BO3" s="1117"/>
      <c r="BP3" s="1117"/>
      <c r="BQ3" s="1117"/>
      <c r="BR3" s="1117"/>
      <c r="BS3" s="1117"/>
      <c r="BT3" s="1117"/>
      <c r="BU3" s="1117"/>
      <c r="BV3" s="1117"/>
      <c r="BW3" s="1117"/>
      <c r="BX3" s="1117"/>
      <c r="BY3" s="1117"/>
      <c r="BZ3" s="1117"/>
      <c r="CA3" s="1117"/>
      <c r="CB3" s="1117"/>
      <c r="CC3" s="1117"/>
      <c r="CD3" s="1117"/>
      <c r="CE3" s="1117"/>
      <c r="CF3" s="1117"/>
      <c r="CG3" s="1117"/>
      <c r="CH3" s="1117"/>
      <c r="CI3" s="1117"/>
      <c r="CJ3" s="1117"/>
      <c r="CK3" s="1117"/>
      <c r="CL3" s="1117"/>
      <c r="CM3" s="1117"/>
      <c r="CN3" s="1117"/>
      <c r="CO3" s="1117"/>
      <c r="CP3" s="1117"/>
      <c r="CQ3" s="1117"/>
      <c r="CR3" s="1117"/>
      <c r="CS3" s="1117"/>
      <c r="CT3" s="1117"/>
      <c r="CU3" s="1117"/>
      <c r="CV3" s="1117"/>
      <c r="CW3" s="1117"/>
      <c r="CX3" s="1117"/>
      <c r="CY3" s="1117"/>
      <c r="CZ3" s="1117"/>
      <c r="DA3" s="1117"/>
      <c r="DB3" s="1117"/>
      <c r="DC3" s="1117"/>
      <c r="DD3" s="1117"/>
      <c r="DE3" s="1117"/>
      <c r="DF3" s="1117"/>
      <c r="DG3" s="1117"/>
      <c r="DH3" s="1117"/>
      <c r="DI3" s="1117"/>
      <c r="DJ3" s="1117"/>
      <c r="DK3" s="1117"/>
      <c r="DL3" s="1117"/>
    </row>
    <row r="4" spans="1:116" s="1116" customFormat="1" ht="15" customHeight="1" thickBot="1">
      <c r="A4" s="1396"/>
      <c r="B4" s="1391"/>
      <c r="C4" s="1389"/>
      <c r="D4" s="1390"/>
      <c r="E4" s="1390"/>
      <c r="F4" s="1390"/>
      <c r="G4" s="1391"/>
      <c r="H4" s="1389"/>
      <c r="I4" s="1390"/>
      <c r="J4" s="1390"/>
      <c r="K4" s="1391"/>
      <c r="L4" s="1389"/>
      <c r="M4" s="1390"/>
      <c r="N4" s="1390"/>
      <c r="O4" s="1390"/>
      <c r="P4" s="1390"/>
      <c r="Q4" s="1390"/>
      <c r="R4" s="1390"/>
      <c r="S4" s="1390"/>
      <c r="T4" s="1390"/>
      <c r="U4" s="1390"/>
      <c r="V4" s="1390"/>
      <c r="W4" s="1390"/>
      <c r="X4" s="1390"/>
      <c r="Y4" s="1390"/>
      <c r="Z4" s="1390"/>
      <c r="AA4" s="1390"/>
      <c r="AB4" s="1390"/>
      <c r="AC4" s="1390"/>
      <c r="AD4" s="1390"/>
      <c r="AE4" s="1391"/>
      <c r="AF4" s="1389"/>
      <c r="AG4" s="1390"/>
      <c r="AH4" s="1390"/>
      <c r="AI4" s="1390"/>
      <c r="AJ4" s="1390"/>
      <c r="AK4" s="1399"/>
      <c r="AY4" s="1117"/>
      <c r="AZ4" s="1117"/>
      <c r="BA4" s="1117"/>
      <c r="BB4" s="1117"/>
      <c r="BC4" s="1117"/>
      <c r="BD4" s="1117"/>
      <c r="BE4" s="1117"/>
      <c r="BF4" s="1117"/>
      <c r="BG4" s="1117"/>
      <c r="BH4" s="1117"/>
      <c r="BI4" s="1117"/>
      <c r="BJ4" s="1117"/>
      <c r="BK4" s="1117"/>
      <c r="BL4" s="1117"/>
      <c r="BM4" s="1117"/>
      <c r="BN4" s="1117"/>
      <c r="BO4" s="1117"/>
      <c r="BP4" s="1117"/>
      <c r="BQ4" s="1117"/>
      <c r="BR4" s="1117"/>
      <c r="BS4" s="1117"/>
      <c r="BT4" s="1117"/>
      <c r="BU4" s="1117"/>
      <c r="BV4" s="1117"/>
      <c r="BW4" s="1117"/>
      <c r="BX4" s="1117"/>
      <c r="BY4" s="1117"/>
      <c r="BZ4" s="1117"/>
      <c r="CA4" s="1117"/>
      <c r="CB4" s="1117"/>
      <c r="CC4" s="1117"/>
      <c r="CD4" s="1117"/>
      <c r="CE4" s="1117"/>
      <c r="CF4" s="1117"/>
      <c r="CG4" s="1117"/>
      <c r="CH4" s="1117"/>
      <c r="CI4" s="1117"/>
      <c r="CJ4" s="1117"/>
      <c r="CK4" s="1117"/>
      <c r="CL4" s="1117"/>
      <c r="CM4" s="1117"/>
      <c r="CN4" s="1117"/>
      <c r="CO4" s="1117"/>
      <c r="CP4" s="1117"/>
      <c r="CQ4" s="1117"/>
      <c r="CR4" s="1117"/>
      <c r="CS4" s="1117"/>
      <c r="CT4" s="1117"/>
      <c r="CU4" s="1117"/>
      <c r="CV4" s="1117"/>
      <c r="CW4" s="1117"/>
      <c r="CX4" s="1117"/>
      <c r="CY4" s="1117"/>
      <c r="CZ4" s="1117"/>
      <c r="DA4" s="1117"/>
      <c r="DB4" s="1117"/>
      <c r="DC4" s="1117"/>
      <c r="DD4" s="1117"/>
      <c r="DE4" s="1117"/>
      <c r="DF4" s="1117"/>
      <c r="DG4" s="1117"/>
      <c r="DH4" s="1117"/>
      <c r="DI4" s="1117"/>
      <c r="DJ4" s="1117"/>
      <c r="DK4" s="1117"/>
      <c r="DL4" s="1117"/>
    </row>
    <row r="5" spans="1:116" s="1116" customFormat="1" ht="14.1" customHeight="1">
      <c r="A5" s="1172" t="s">
        <v>2316</v>
      </c>
      <c r="B5" s="1119"/>
      <c r="C5" s="1120" t="s">
        <v>2264</v>
      </c>
      <c r="D5" s="1120"/>
      <c r="E5" s="1120"/>
      <c r="F5" s="1120"/>
      <c r="G5" s="1120"/>
      <c r="H5" s="1121" t="s">
        <v>3</v>
      </c>
      <c r="I5" s="1120" t="s">
        <v>2579</v>
      </c>
      <c r="J5" s="1120"/>
      <c r="K5" s="1120"/>
      <c r="L5" s="1118" t="s">
        <v>2265</v>
      </c>
      <c r="M5" s="1122"/>
      <c r="N5" s="1122"/>
      <c r="O5" s="1122"/>
      <c r="P5" s="1120"/>
      <c r="Q5" s="1120"/>
      <c r="R5" s="1120"/>
      <c r="S5" s="1120"/>
      <c r="T5" s="1120"/>
      <c r="U5" s="1120"/>
      <c r="V5" s="1120"/>
      <c r="W5" s="1120"/>
      <c r="X5" s="1120"/>
      <c r="Y5" s="1120"/>
      <c r="Z5" s="1120"/>
      <c r="AA5" s="1120"/>
      <c r="AB5" s="1120"/>
      <c r="AC5" s="1120"/>
      <c r="AD5" s="1123"/>
      <c r="AE5" s="1122"/>
      <c r="AF5" s="1121" t="s">
        <v>3</v>
      </c>
      <c r="AG5" s="1120" t="s">
        <v>124</v>
      </c>
      <c r="AH5" s="1120"/>
      <c r="AI5" s="1180" t="s">
        <v>3</v>
      </c>
      <c r="AJ5" s="1120" t="s">
        <v>84</v>
      </c>
      <c r="AK5" s="1181"/>
      <c r="AY5" s="1117"/>
      <c r="AZ5" s="1117"/>
      <c r="BA5" s="1117"/>
      <c r="BB5" s="1117"/>
      <c r="BC5" s="1117"/>
      <c r="BD5" s="1117"/>
      <c r="BE5" s="1117"/>
      <c r="BF5" s="1117"/>
      <c r="BG5" s="1117"/>
      <c r="BH5" s="1117"/>
      <c r="BI5" s="1117"/>
      <c r="BJ5" s="1117"/>
      <c r="BK5" s="1117"/>
      <c r="BL5" s="1117"/>
      <c r="BM5" s="1117"/>
      <c r="BN5" s="1117"/>
      <c r="BO5" s="1117"/>
      <c r="BP5" s="1117"/>
      <c r="BQ5" s="1117"/>
      <c r="BR5" s="1117"/>
      <c r="BS5" s="1117"/>
      <c r="BT5" s="1117"/>
      <c r="BU5" s="1117"/>
      <c r="BV5" s="1117"/>
      <c r="BW5" s="1117"/>
      <c r="BX5" s="1117"/>
      <c r="BY5" s="1117"/>
      <c r="BZ5" s="1117"/>
      <c r="CA5" s="1117"/>
      <c r="CB5" s="1117"/>
      <c r="CC5" s="1117"/>
      <c r="CD5" s="1117"/>
      <c r="CE5" s="1117"/>
      <c r="CF5" s="1117"/>
      <c r="CG5" s="1117"/>
      <c r="CH5" s="1117"/>
      <c r="CI5" s="1117"/>
      <c r="CJ5" s="1117"/>
      <c r="CK5" s="1117"/>
      <c r="CL5" s="1117"/>
      <c r="CM5" s="1117"/>
      <c r="CN5" s="1117"/>
      <c r="CO5" s="1117"/>
      <c r="CP5" s="1117"/>
      <c r="CQ5" s="1117"/>
      <c r="CR5" s="1117"/>
      <c r="CS5" s="1117"/>
      <c r="CT5" s="1117"/>
      <c r="CU5" s="1117"/>
      <c r="CV5" s="1117"/>
      <c r="CW5" s="1117"/>
      <c r="CX5" s="1117"/>
      <c r="CY5" s="1117"/>
      <c r="CZ5" s="1117"/>
      <c r="DA5" s="1117"/>
      <c r="DB5" s="1117"/>
      <c r="DC5" s="1117"/>
      <c r="DD5" s="1117"/>
      <c r="DE5" s="1117"/>
      <c r="DF5" s="1117"/>
      <c r="DG5" s="1117"/>
      <c r="DH5" s="1117"/>
      <c r="DI5" s="1117"/>
      <c r="DJ5" s="1117"/>
      <c r="DK5" s="1117"/>
      <c r="DL5" s="1117"/>
    </row>
    <row r="6" spans="1:116" s="1116" customFormat="1" ht="14.1" customHeight="1">
      <c r="A6" s="1173" t="s">
        <v>2266</v>
      </c>
      <c r="B6" s="1125"/>
      <c r="C6" s="1122"/>
      <c r="D6" s="1122"/>
      <c r="E6" s="1122"/>
      <c r="F6" s="1122"/>
      <c r="G6" s="1122"/>
      <c r="H6" s="1126" t="s">
        <v>3</v>
      </c>
      <c r="I6" s="1122" t="s">
        <v>84</v>
      </c>
      <c r="J6" s="1122"/>
      <c r="K6" s="1122"/>
      <c r="L6" s="1127" t="s">
        <v>2502</v>
      </c>
      <c r="M6" s="1122"/>
      <c r="N6" s="1127" t="s">
        <v>2267</v>
      </c>
      <c r="O6" s="1372"/>
      <c r="P6" s="1372"/>
      <c r="Q6" s="1372"/>
      <c r="R6" s="1372"/>
      <c r="S6" s="1372"/>
      <c r="T6" s="1372"/>
      <c r="U6" s="1372"/>
      <c r="V6" s="1372"/>
      <c r="W6" s="1372"/>
      <c r="X6" s="1372"/>
      <c r="Y6" s="1372"/>
      <c r="Z6" s="1372"/>
      <c r="AA6" s="1372"/>
      <c r="AB6" s="1372"/>
      <c r="AC6" s="1372"/>
      <c r="AD6" s="1128" t="s">
        <v>2503</v>
      </c>
      <c r="AE6" s="1122"/>
      <c r="AF6" s="1376" t="s">
        <v>2583</v>
      </c>
      <c r="AG6" s="1367"/>
      <c r="AH6" s="1367"/>
      <c r="AI6" s="1367"/>
      <c r="AJ6" s="1367"/>
      <c r="AK6" s="1368" t="s">
        <v>2584</v>
      </c>
      <c r="AY6" s="1117"/>
      <c r="AZ6" s="1117"/>
      <c r="BA6" s="1117"/>
      <c r="BB6" s="1117"/>
      <c r="BC6" s="1117"/>
      <c r="BD6" s="1117"/>
      <c r="BE6" s="1117"/>
      <c r="BF6" s="1117"/>
      <c r="BG6" s="1117"/>
      <c r="BH6" s="1117"/>
      <c r="BI6" s="1117"/>
      <c r="BJ6" s="1117"/>
      <c r="BK6" s="1117"/>
      <c r="BL6" s="1117"/>
      <c r="BM6" s="1117"/>
      <c r="BN6" s="1117"/>
      <c r="BO6" s="1117"/>
      <c r="BP6" s="1117"/>
      <c r="BQ6" s="1117"/>
      <c r="BR6" s="1117"/>
      <c r="BS6" s="1117"/>
      <c r="BT6" s="1117"/>
      <c r="BU6" s="1117"/>
      <c r="BV6" s="1117"/>
      <c r="BW6" s="1117"/>
      <c r="BX6" s="1117"/>
      <c r="BY6" s="1117"/>
      <c r="BZ6" s="1117"/>
      <c r="CA6" s="1117"/>
      <c r="CB6" s="1117"/>
      <c r="CC6" s="1117"/>
      <c r="CD6" s="1117"/>
      <c r="CE6" s="1117"/>
      <c r="CF6" s="1117"/>
      <c r="CG6" s="1117"/>
      <c r="CH6" s="1117"/>
      <c r="CI6" s="1117"/>
      <c r="CJ6" s="1117"/>
      <c r="CK6" s="1117"/>
      <c r="CL6" s="1117"/>
      <c r="CM6" s="1117"/>
      <c r="CN6" s="1117"/>
      <c r="CO6" s="1117"/>
      <c r="CP6" s="1117"/>
      <c r="CQ6" s="1117"/>
      <c r="CR6" s="1117"/>
      <c r="CS6" s="1117"/>
      <c r="CT6" s="1117"/>
      <c r="CU6" s="1117"/>
      <c r="CV6" s="1117"/>
      <c r="CW6" s="1117"/>
      <c r="CX6" s="1117"/>
      <c r="CY6" s="1117"/>
      <c r="CZ6" s="1117"/>
      <c r="DA6" s="1117"/>
      <c r="DB6" s="1117"/>
      <c r="DC6" s="1117"/>
      <c r="DD6" s="1117"/>
      <c r="DE6" s="1117"/>
      <c r="DF6" s="1117"/>
      <c r="DG6" s="1117"/>
      <c r="DH6" s="1117"/>
      <c r="DI6" s="1117"/>
      <c r="DJ6" s="1117"/>
      <c r="DK6" s="1117"/>
      <c r="DL6" s="1117"/>
    </row>
    <row r="7" spans="1:116" s="1116" customFormat="1" ht="14.1" customHeight="1">
      <c r="A7" s="1173"/>
      <c r="B7" s="1125"/>
      <c r="C7" s="1122"/>
      <c r="D7" s="1122"/>
      <c r="E7" s="1122"/>
      <c r="F7" s="1122"/>
      <c r="G7" s="1122"/>
      <c r="H7" s="1126" t="s">
        <v>2504</v>
      </c>
      <c r="I7" s="1122" t="s">
        <v>2268</v>
      </c>
      <c r="J7" s="1122"/>
      <c r="K7" s="1122"/>
      <c r="L7" s="1124" t="s">
        <v>2581</v>
      </c>
      <c r="M7" s="1122"/>
      <c r="N7" s="1122"/>
      <c r="O7" s="1122"/>
      <c r="P7" s="1122"/>
      <c r="Q7" s="1122"/>
      <c r="R7" s="1122"/>
      <c r="S7" s="1122"/>
      <c r="T7" s="1122"/>
      <c r="U7" s="1122"/>
      <c r="V7" s="1122"/>
      <c r="W7" s="1122"/>
      <c r="X7" s="1122"/>
      <c r="Y7" s="1122"/>
      <c r="Z7" s="1122"/>
      <c r="AA7" s="1122"/>
      <c r="AB7" s="1122"/>
      <c r="AC7" s="1122"/>
      <c r="AD7" s="1129"/>
      <c r="AE7" s="1122"/>
      <c r="AF7" s="1376"/>
      <c r="AG7" s="1367"/>
      <c r="AH7" s="1367"/>
      <c r="AI7" s="1367"/>
      <c r="AJ7" s="1367"/>
      <c r="AK7" s="1368"/>
      <c r="AY7" s="1117"/>
      <c r="AZ7" s="1117"/>
      <c r="BA7" s="1117"/>
      <c r="BB7" s="1117"/>
      <c r="BC7" s="1117"/>
      <c r="BD7" s="1117"/>
      <c r="BE7" s="1117"/>
      <c r="BF7" s="1117"/>
      <c r="BG7" s="1117"/>
      <c r="BH7" s="1117"/>
      <c r="BI7" s="1117"/>
      <c r="BJ7" s="1117"/>
      <c r="BK7" s="1117"/>
      <c r="BL7" s="1117"/>
      <c r="BM7" s="1117"/>
      <c r="BN7" s="1117"/>
      <c r="BO7" s="1117"/>
      <c r="BP7" s="1117"/>
      <c r="BQ7" s="1117"/>
      <c r="BR7" s="1117"/>
      <c r="BS7" s="1117"/>
      <c r="BT7" s="1117"/>
      <c r="BU7" s="1117"/>
      <c r="BV7" s="1117"/>
      <c r="BW7" s="1117"/>
      <c r="BX7" s="1117"/>
      <c r="BY7" s="1117"/>
      <c r="BZ7" s="1117"/>
      <c r="CA7" s="1117"/>
      <c r="CB7" s="1117"/>
      <c r="CC7" s="1117"/>
      <c r="CD7" s="1117"/>
      <c r="CE7" s="1117"/>
      <c r="CF7" s="1117"/>
      <c r="CG7" s="1117"/>
      <c r="CH7" s="1117"/>
      <c r="CI7" s="1117"/>
      <c r="CJ7" s="1117"/>
      <c r="CK7" s="1117"/>
      <c r="CL7" s="1117"/>
      <c r="CM7" s="1117"/>
      <c r="CN7" s="1117"/>
      <c r="CO7" s="1117"/>
      <c r="CP7" s="1117"/>
      <c r="CQ7" s="1117"/>
      <c r="CR7" s="1117"/>
      <c r="CS7" s="1117"/>
      <c r="CT7" s="1117"/>
      <c r="CU7" s="1117"/>
      <c r="CV7" s="1117"/>
      <c r="CW7" s="1117"/>
      <c r="CX7" s="1117"/>
      <c r="CY7" s="1117"/>
      <c r="CZ7" s="1117"/>
      <c r="DA7" s="1117"/>
      <c r="DB7" s="1117"/>
      <c r="DC7" s="1117"/>
      <c r="DD7" s="1117"/>
      <c r="DE7" s="1117"/>
      <c r="DF7" s="1117"/>
      <c r="DG7" s="1117"/>
      <c r="DH7" s="1117"/>
      <c r="DI7" s="1117"/>
      <c r="DJ7" s="1117"/>
      <c r="DK7" s="1117"/>
      <c r="DL7" s="1117"/>
    </row>
    <row r="8" spans="1:116" s="1116" customFormat="1" ht="14.1" customHeight="1">
      <c r="A8" s="1173"/>
      <c r="B8" s="1125"/>
      <c r="C8" s="1122"/>
      <c r="D8" s="1122"/>
      <c r="E8" s="1122"/>
      <c r="F8" s="1122"/>
      <c r="G8" s="1122"/>
      <c r="H8" s="1124"/>
      <c r="I8" s="1122"/>
      <c r="J8" s="1122"/>
      <c r="K8" s="1122"/>
      <c r="L8" s="1127" t="s">
        <v>2502</v>
      </c>
      <c r="M8" s="1372"/>
      <c r="N8" s="1372"/>
      <c r="O8" s="1372"/>
      <c r="P8" s="1372"/>
      <c r="Q8" s="1372"/>
      <c r="R8" s="1372"/>
      <c r="S8" s="1372"/>
      <c r="T8" s="1372"/>
      <c r="U8" s="1372"/>
      <c r="V8" s="1372"/>
      <c r="W8" s="1372"/>
      <c r="X8" s="1372"/>
      <c r="Y8" s="1372"/>
      <c r="Z8" s="1372"/>
      <c r="AA8" s="1372"/>
      <c r="AB8" s="1372"/>
      <c r="AC8" s="1372"/>
      <c r="AD8" s="1128" t="s">
        <v>2503</v>
      </c>
      <c r="AE8" s="1122"/>
      <c r="AF8" s="1124"/>
      <c r="AG8" s="1122"/>
      <c r="AH8" s="1122"/>
      <c r="AI8" s="1122"/>
      <c r="AJ8" s="1122"/>
      <c r="AK8" s="1177"/>
      <c r="AY8" s="1117"/>
      <c r="AZ8" s="1117"/>
      <c r="BA8" s="1117"/>
      <c r="BB8" s="1117"/>
      <c r="BC8" s="1117"/>
      <c r="BD8" s="1117"/>
      <c r="BE8" s="1117"/>
      <c r="BF8" s="1117"/>
      <c r="BG8" s="1117"/>
      <c r="BH8" s="1117"/>
      <c r="BI8" s="1117"/>
      <c r="BJ8" s="1117"/>
      <c r="BK8" s="1117"/>
      <c r="BL8" s="1117"/>
      <c r="BM8" s="1117"/>
      <c r="BN8" s="1117"/>
      <c r="BO8" s="1117"/>
      <c r="BP8" s="1117"/>
      <c r="BQ8" s="1117"/>
      <c r="BR8" s="1117"/>
      <c r="BS8" s="1117"/>
      <c r="BT8" s="1117"/>
      <c r="BU8" s="1117"/>
      <c r="BV8" s="1117"/>
      <c r="BW8" s="1117"/>
      <c r="BX8" s="1117"/>
      <c r="BY8" s="1117"/>
      <c r="BZ8" s="1117"/>
      <c r="CA8" s="1117"/>
      <c r="CB8" s="1117"/>
      <c r="CC8" s="1117"/>
      <c r="CD8" s="1117"/>
      <c r="CE8" s="1117"/>
      <c r="CF8" s="1117"/>
      <c r="CG8" s="1117"/>
      <c r="CH8" s="1117"/>
      <c r="CI8" s="1117"/>
      <c r="CJ8" s="1117"/>
      <c r="CK8" s="1117"/>
      <c r="CL8" s="1117"/>
      <c r="CM8" s="1117"/>
      <c r="CN8" s="1117"/>
      <c r="CO8" s="1117"/>
      <c r="CP8" s="1117"/>
      <c r="CQ8" s="1117"/>
      <c r="CR8" s="1117"/>
      <c r="CS8" s="1117"/>
      <c r="CT8" s="1117"/>
      <c r="CU8" s="1117"/>
      <c r="CV8" s="1117"/>
      <c r="CW8" s="1117"/>
      <c r="CX8" s="1117"/>
      <c r="CY8" s="1117"/>
      <c r="CZ8" s="1117"/>
      <c r="DA8" s="1117"/>
      <c r="DB8" s="1117"/>
      <c r="DC8" s="1117"/>
      <c r="DD8" s="1117"/>
      <c r="DE8" s="1117"/>
      <c r="DF8" s="1117"/>
      <c r="DG8" s="1117"/>
      <c r="DH8" s="1117"/>
      <c r="DI8" s="1117"/>
      <c r="DJ8" s="1117"/>
      <c r="DK8" s="1117"/>
      <c r="DL8" s="1117"/>
    </row>
    <row r="9" spans="1:116" s="1116" customFormat="1" ht="9.9499999999999993" customHeight="1">
      <c r="A9" s="1173"/>
      <c r="B9" s="1125"/>
      <c r="C9" s="1130"/>
      <c r="D9" s="1131"/>
      <c r="E9" s="1131"/>
      <c r="F9" s="1131"/>
      <c r="G9" s="1131"/>
      <c r="H9" s="1130"/>
      <c r="I9" s="1131"/>
      <c r="J9" s="1131"/>
      <c r="K9" s="1131"/>
      <c r="L9" s="1130"/>
      <c r="M9" s="1131"/>
      <c r="N9" s="1131"/>
      <c r="O9" s="1131"/>
      <c r="P9" s="1131"/>
      <c r="Q9" s="1131"/>
      <c r="R9" s="1131"/>
      <c r="S9" s="1131"/>
      <c r="T9" s="1131"/>
      <c r="U9" s="1131"/>
      <c r="V9" s="1131"/>
      <c r="W9" s="1131"/>
      <c r="X9" s="1131"/>
      <c r="Y9" s="1131"/>
      <c r="Z9" s="1131"/>
      <c r="AA9" s="1131"/>
      <c r="AB9" s="1131"/>
      <c r="AC9" s="1131"/>
      <c r="AD9" s="1132"/>
      <c r="AE9" s="1131"/>
      <c r="AF9" s="1130"/>
      <c r="AG9" s="1131"/>
      <c r="AH9" s="1131"/>
      <c r="AI9" s="1131"/>
      <c r="AJ9" s="1131"/>
      <c r="AK9" s="1179"/>
      <c r="AY9" s="1117"/>
      <c r="AZ9" s="1117"/>
      <c r="BA9" s="1117"/>
      <c r="BB9" s="1117"/>
      <c r="BC9" s="1117"/>
      <c r="BD9" s="1117"/>
      <c r="BE9" s="1117"/>
      <c r="BF9" s="1117"/>
      <c r="BG9" s="1117"/>
      <c r="BH9" s="1117"/>
      <c r="BI9" s="1117"/>
      <c r="BJ9" s="1117"/>
      <c r="BK9" s="1117"/>
      <c r="BL9" s="1117"/>
      <c r="BM9" s="1117"/>
      <c r="BN9" s="1117"/>
      <c r="BO9" s="1117"/>
      <c r="BP9" s="1117"/>
      <c r="BQ9" s="1117"/>
      <c r="BR9" s="1117"/>
      <c r="BS9" s="1117"/>
      <c r="BT9" s="1117"/>
      <c r="BU9" s="1117"/>
      <c r="BV9" s="1117"/>
      <c r="BW9" s="1117"/>
      <c r="BX9" s="1117"/>
      <c r="BY9" s="1117"/>
      <c r="BZ9" s="1117"/>
      <c r="CA9" s="1117"/>
      <c r="CB9" s="1117"/>
      <c r="CC9" s="1117"/>
      <c r="CD9" s="1117"/>
      <c r="CE9" s="1117"/>
      <c r="CF9" s="1117"/>
      <c r="CG9" s="1117"/>
      <c r="CH9" s="1117"/>
      <c r="CI9" s="1117"/>
      <c r="CJ9" s="1117"/>
      <c r="CK9" s="1117"/>
      <c r="CL9" s="1117"/>
      <c r="CM9" s="1117"/>
      <c r="CN9" s="1117"/>
      <c r="CO9" s="1117"/>
      <c r="CP9" s="1117"/>
      <c r="CQ9" s="1117"/>
      <c r="CR9" s="1117"/>
      <c r="CS9" s="1117"/>
      <c r="CT9" s="1117"/>
      <c r="CU9" s="1117"/>
      <c r="CV9" s="1117"/>
      <c r="CW9" s="1117"/>
      <c r="CX9" s="1117"/>
      <c r="CY9" s="1117"/>
      <c r="CZ9" s="1117"/>
      <c r="DA9" s="1117"/>
      <c r="DB9" s="1117"/>
      <c r="DC9" s="1117"/>
      <c r="DD9" s="1117"/>
      <c r="DE9" s="1117"/>
      <c r="DF9" s="1117"/>
      <c r="DG9" s="1117"/>
      <c r="DH9" s="1117"/>
      <c r="DI9" s="1117"/>
      <c r="DJ9" s="1117"/>
      <c r="DK9" s="1117"/>
      <c r="DL9" s="1117"/>
    </row>
    <row r="10" spans="1:116" s="1116" customFormat="1" ht="14.1" customHeight="1">
      <c r="A10" s="1173"/>
      <c r="B10" s="1125"/>
      <c r="C10" s="1122" t="s">
        <v>2269</v>
      </c>
      <c r="D10" s="1122"/>
      <c r="E10" s="1122"/>
      <c r="F10" s="1122"/>
      <c r="G10" s="1122"/>
      <c r="H10" s="1126" t="s">
        <v>2504</v>
      </c>
      <c r="I10" s="1122" t="s">
        <v>2579</v>
      </c>
      <c r="J10" s="1122"/>
      <c r="K10" s="1122"/>
      <c r="L10" s="1124" t="s">
        <v>2270</v>
      </c>
      <c r="M10" s="1122"/>
      <c r="N10" s="1122"/>
      <c r="O10" s="1122"/>
      <c r="P10" s="1122"/>
      <c r="Q10" s="1122"/>
      <c r="R10" s="1122"/>
      <c r="S10" s="1122"/>
      <c r="T10" s="1122"/>
      <c r="U10" s="1122"/>
      <c r="V10" s="1122"/>
      <c r="W10" s="1122"/>
      <c r="X10" s="1122"/>
      <c r="Y10" s="1122"/>
      <c r="Z10" s="1122"/>
      <c r="AA10" s="1122"/>
      <c r="AB10" s="1122"/>
      <c r="AC10" s="1122"/>
      <c r="AD10" s="1129"/>
      <c r="AE10" s="1122"/>
      <c r="AF10" s="1126" t="s">
        <v>3</v>
      </c>
      <c r="AG10" s="1122" t="s">
        <v>124</v>
      </c>
      <c r="AH10" s="1122"/>
      <c r="AI10" s="1133" t="s">
        <v>3</v>
      </c>
      <c r="AJ10" s="1122" t="s">
        <v>84</v>
      </c>
      <c r="AK10" s="1177"/>
      <c r="AY10" s="1117"/>
      <c r="AZ10" s="1117"/>
      <c r="BA10" s="1117"/>
      <c r="BB10" s="1117"/>
      <c r="BC10" s="1117"/>
      <c r="BD10" s="1117"/>
      <c r="BE10" s="1117"/>
      <c r="BF10" s="1117"/>
      <c r="BG10" s="1117"/>
      <c r="BH10" s="1117"/>
      <c r="BI10" s="1117"/>
      <c r="BJ10" s="1117"/>
      <c r="BK10" s="1117"/>
      <c r="BL10" s="1117"/>
      <c r="BM10" s="1117"/>
      <c r="BN10" s="1117"/>
      <c r="BO10" s="1117"/>
      <c r="BP10" s="1117"/>
      <c r="BQ10" s="1117"/>
      <c r="BR10" s="1117"/>
      <c r="BS10" s="1117"/>
      <c r="BT10" s="1117"/>
      <c r="BU10" s="1117"/>
      <c r="BV10" s="1117"/>
      <c r="BW10" s="1117"/>
      <c r="BX10" s="1117"/>
      <c r="BY10" s="1117"/>
      <c r="BZ10" s="1117"/>
      <c r="CA10" s="1117"/>
      <c r="CB10" s="1117"/>
      <c r="CC10" s="1117"/>
      <c r="CD10" s="1117"/>
      <c r="CE10" s="1117"/>
      <c r="CF10" s="1117"/>
      <c r="CG10" s="1117"/>
      <c r="CH10" s="1117"/>
      <c r="CI10" s="1117"/>
      <c r="CJ10" s="1117"/>
      <c r="CK10" s="1117"/>
      <c r="CL10" s="1117"/>
      <c r="CM10" s="1117"/>
      <c r="CN10" s="1117"/>
      <c r="CO10" s="1117"/>
      <c r="CP10" s="1117"/>
      <c r="CQ10" s="1117"/>
      <c r="CR10" s="1117"/>
      <c r="CS10" s="1117"/>
      <c r="CT10" s="1117"/>
      <c r="CU10" s="1117"/>
      <c r="CV10" s="1117"/>
      <c r="CW10" s="1117"/>
      <c r="CX10" s="1117"/>
      <c r="CY10" s="1117"/>
      <c r="CZ10" s="1117"/>
      <c r="DA10" s="1117"/>
      <c r="DB10" s="1117"/>
      <c r="DC10" s="1117"/>
      <c r="DD10" s="1117"/>
      <c r="DE10" s="1117"/>
      <c r="DF10" s="1117"/>
      <c r="DG10" s="1117"/>
      <c r="DH10" s="1117"/>
      <c r="DI10" s="1117"/>
      <c r="DJ10" s="1117"/>
      <c r="DK10" s="1117"/>
      <c r="DL10" s="1117"/>
    </row>
    <row r="11" spans="1:116" s="1116" customFormat="1" ht="14.1" customHeight="1">
      <c r="A11" s="1173"/>
      <c r="B11" s="1125"/>
      <c r="C11" s="1122" t="s">
        <v>2271</v>
      </c>
      <c r="D11" s="1122"/>
      <c r="E11" s="1122"/>
      <c r="F11" s="1122"/>
      <c r="G11" s="1122"/>
      <c r="H11" s="1126" t="s">
        <v>2504</v>
      </c>
      <c r="I11" s="1122" t="s">
        <v>2580</v>
      </c>
      <c r="J11" s="1122"/>
      <c r="K11" s="1122"/>
      <c r="L11" s="1124"/>
      <c r="M11" s="1133" t="s">
        <v>1107</v>
      </c>
      <c r="N11" s="1122" t="s">
        <v>2505</v>
      </c>
      <c r="O11" s="1122"/>
      <c r="P11" s="1133" t="s">
        <v>1107</v>
      </c>
      <c r="Q11" s="1122" t="s">
        <v>2506</v>
      </c>
      <c r="R11" s="1122"/>
      <c r="S11" s="1122"/>
      <c r="T11" s="1122"/>
      <c r="U11" s="1122"/>
      <c r="V11" s="1122"/>
      <c r="W11" s="1122"/>
      <c r="X11" s="1122"/>
      <c r="Y11" s="1122"/>
      <c r="Z11" s="1122"/>
      <c r="AA11" s="1122"/>
      <c r="AB11" s="1122"/>
      <c r="AC11" s="1122"/>
      <c r="AD11" s="1129"/>
      <c r="AE11" s="1122"/>
      <c r="AF11" s="1376" t="s">
        <v>2583</v>
      </c>
      <c r="AG11" s="1367"/>
      <c r="AH11" s="1367"/>
      <c r="AI11" s="1367"/>
      <c r="AJ11" s="1367"/>
      <c r="AK11" s="1368" t="s">
        <v>2584</v>
      </c>
      <c r="AY11" s="1117"/>
      <c r="AZ11" s="1117"/>
      <c r="BA11" s="1117"/>
      <c r="BB11" s="1117"/>
      <c r="BC11" s="1117"/>
      <c r="BD11" s="1117"/>
      <c r="BE11" s="1117"/>
      <c r="BF11" s="1117"/>
      <c r="BG11" s="1117"/>
      <c r="BH11" s="1117"/>
      <c r="BI11" s="1117"/>
      <c r="BJ11" s="1117"/>
      <c r="BK11" s="1117"/>
      <c r="BL11" s="1117"/>
      <c r="BM11" s="1117"/>
      <c r="BN11" s="1117"/>
      <c r="BO11" s="1117"/>
      <c r="BP11" s="1117"/>
      <c r="BQ11" s="1117"/>
      <c r="BR11" s="1117"/>
      <c r="BS11" s="1117"/>
      <c r="BT11" s="1117"/>
      <c r="BU11" s="1117"/>
      <c r="BV11" s="1117"/>
      <c r="BW11" s="1117"/>
      <c r="BX11" s="1117"/>
      <c r="BY11" s="1117"/>
      <c r="BZ11" s="1117"/>
      <c r="CA11" s="1117"/>
      <c r="CB11" s="1117"/>
      <c r="CC11" s="1117"/>
      <c r="CD11" s="1117"/>
      <c r="CE11" s="1117"/>
      <c r="CF11" s="1117"/>
      <c r="CG11" s="1117"/>
      <c r="CH11" s="1117"/>
      <c r="CI11" s="1117"/>
      <c r="CJ11" s="1117"/>
      <c r="CK11" s="1117"/>
      <c r="CL11" s="1117"/>
      <c r="CM11" s="1117"/>
      <c r="CN11" s="1117"/>
      <c r="CO11" s="1117"/>
      <c r="CP11" s="1117"/>
      <c r="CQ11" s="1117"/>
      <c r="CR11" s="1117"/>
      <c r="CS11" s="1117"/>
      <c r="CT11" s="1117"/>
      <c r="CU11" s="1117"/>
      <c r="CV11" s="1117"/>
      <c r="CW11" s="1117"/>
      <c r="CX11" s="1117"/>
      <c r="CY11" s="1117"/>
      <c r="CZ11" s="1117"/>
      <c r="DA11" s="1117"/>
      <c r="DB11" s="1117"/>
      <c r="DC11" s="1117"/>
      <c r="DD11" s="1117"/>
      <c r="DE11" s="1117"/>
      <c r="DF11" s="1117"/>
      <c r="DG11" s="1117"/>
      <c r="DH11" s="1117"/>
      <c r="DI11" s="1117"/>
      <c r="DJ11" s="1117"/>
      <c r="DK11" s="1117"/>
      <c r="DL11" s="1117"/>
    </row>
    <row r="12" spans="1:116" s="1116" customFormat="1" ht="14.1" customHeight="1">
      <c r="A12" s="1173"/>
      <c r="B12" s="1125"/>
      <c r="C12" s="1122"/>
      <c r="D12" s="1122"/>
      <c r="E12" s="1122"/>
      <c r="F12" s="1122"/>
      <c r="G12" s="1122"/>
      <c r="H12" s="1126" t="s">
        <v>2504</v>
      </c>
      <c r="I12" s="1122" t="s">
        <v>2268</v>
      </c>
      <c r="J12" s="1122"/>
      <c r="K12" s="1122"/>
      <c r="L12" s="1124" t="s">
        <v>2581</v>
      </c>
      <c r="M12" s="1122"/>
      <c r="N12" s="1122"/>
      <c r="O12" s="1122"/>
      <c r="P12" s="1122"/>
      <c r="Q12" s="1122"/>
      <c r="R12" s="1122"/>
      <c r="S12" s="1122"/>
      <c r="T12" s="1122"/>
      <c r="U12" s="1122"/>
      <c r="V12" s="1122"/>
      <c r="W12" s="1122"/>
      <c r="X12" s="1122"/>
      <c r="Y12" s="1122"/>
      <c r="Z12" s="1122"/>
      <c r="AA12" s="1122"/>
      <c r="AB12" s="1122"/>
      <c r="AC12" s="1122"/>
      <c r="AD12" s="1129"/>
      <c r="AE12" s="1122"/>
      <c r="AF12" s="1376"/>
      <c r="AG12" s="1367"/>
      <c r="AH12" s="1367"/>
      <c r="AI12" s="1367"/>
      <c r="AJ12" s="1367"/>
      <c r="AK12" s="1368"/>
      <c r="AY12" s="1117"/>
      <c r="AZ12" s="1117"/>
      <c r="BA12" s="1117"/>
      <c r="BB12" s="1117"/>
      <c r="BC12" s="1117"/>
      <c r="BD12" s="1117"/>
      <c r="BE12" s="1117"/>
      <c r="BF12" s="1117"/>
      <c r="BG12" s="1117"/>
      <c r="BH12" s="1117"/>
      <c r="BI12" s="1117"/>
      <c r="BJ12" s="1117"/>
      <c r="BK12" s="1117"/>
      <c r="BL12" s="1117"/>
      <c r="BM12" s="1117"/>
      <c r="BN12" s="1117"/>
      <c r="BO12" s="1117"/>
      <c r="BP12" s="1117"/>
      <c r="BQ12" s="1117"/>
      <c r="BR12" s="1117"/>
      <c r="BS12" s="1117"/>
      <c r="BT12" s="1117"/>
      <c r="BU12" s="1117"/>
      <c r="BV12" s="1117"/>
      <c r="BW12" s="1117"/>
      <c r="BX12" s="1117"/>
      <c r="BY12" s="1117"/>
      <c r="BZ12" s="1117"/>
      <c r="CA12" s="1117"/>
      <c r="CB12" s="1117"/>
      <c r="CC12" s="1117"/>
      <c r="CD12" s="1117"/>
      <c r="CE12" s="1117"/>
      <c r="CF12" s="1117"/>
      <c r="CG12" s="1117"/>
      <c r="CH12" s="1117"/>
      <c r="CI12" s="1117"/>
      <c r="CJ12" s="1117"/>
      <c r="CK12" s="1117"/>
      <c r="CL12" s="1117"/>
      <c r="CM12" s="1117"/>
      <c r="CN12" s="1117"/>
      <c r="CO12" s="1117"/>
      <c r="CP12" s="1117"/>
      <c r="CQ12" s="1117"/>
      <c r="CR12" s="1117"/>
      <c r="CS12" s="1117"/>
      <c r="CT12" s="1117"/>
      <c r="CU12" s="1117"/>
      <c r="CV12" s="1117"/>
      <c r="CW12" s="1117"/>
      <c r="CX12" s="1117"/>
      <c r="CY12" s="1117"/>
      <c r="CZ12" s="1117"/>
      <c r="DA12" s="1117"/>
      <c r="DB12" s="1117"/>
      <c r="DC12" s="1117"/>
      <c r="DD12" s="1117"/>
      <c r="DE12" s="1117"/>
      <c r="DF12" s="1117"/>
      <c r="DG12" s="1117"/>
      <c r="DH12" s="1117"/>
      <c r="DI12" s="1117"/>
      <c r="DJ12" s="1117"/>
      <c r="DK12" s="1117"/>
      <c r="DL12" s="1117"/>
    </row>
    <row r="13" spans="1:116" s="1116" customFormat="1" ht="14.1" customHeight="1">
      <c r="A13" s="1173"/>
      <c r="B13" s="1125"/>
      <c r="C13" s="1122"/>
      <c r="D13" s="1122"/>
      <c r="E13" s="1122"/>
      <c r="F13" s="1122"/>
      <c r="G13" s="1122"/>
      <c r="H13" s="1124"/>
      <c r="I13" s="1122"/>
      <c r="J13" s="1122"/>
      <c r="K13" s="1122"/>
      <c r="L13" s="1127" t="s">
        <v>2502</v>
      </c>
      <c r="M13" s="1372"/>
      <c r="N13" s="1372"/>
      <c r="O13" s="1372"/>
      <c r="P13" s="1372"/>
      <c r="Q13" s="1372"/>
      <c r="R13" s="1372"/>
      <c r="S13" s="1372"/>
      <c r="T13" s="1372"/>
      <c r="U13" s="1372"/>
      <c r="V13" s="1372"/>
      <c r="W13" s="1372"/>
      <c r="X13" s="1372"/>
      <c r="Y13" s="1372"/>
      <c r="Z13" s="1372"/>
      <c r="AA13" s="1372"/>
      <c r="AB13" s="1372"/>
      <c r="AC13" s="1372"/>
      <c r="AD13" s="1128" t="s">
        <v>2503</v>
      </c>
      <c r="AE13" s="1122"/>
      <c r="AF13" s="1124"/>
      <c r="AG13" s="1122"/>
      <c r="AH13" s="1122"/>
      <c r="AI13" s="1122"/>
      <c r="AJ13" s="1122"/>
      <c r="AK13" s="1177"/>
      <c r="AY13" s="1117"/>
      <c r="AZ13" s="1117"/>
      <c r="BA13" s="1117"/>
      <c r="BB13" s="1117"/>
      <c r="BC13" s="1117"/>
      <c r="BD13" s="1117"/>
      <c r="BE13" s="1117"/>
      <c r="BF13" s="1117"/>
      <c r="BG13" s="1117"/>
      <c r="BH13" s="1117"/>
      <c r="BI13" s="1117"/>
      <c r="BJ13" s="1117"/>
      <c r="BK13" s="1117"/>
      <c r="BL13" s="1117"/>
      <c r="BM13" s="1117"/>
      <c r="BN13" s="1117"/>
      <c r="BO13" s="1117"/>
      <c r="BP13" s="1117"/>
      <c r="BQ13" s="1117"/>
      <c r="BR13" s="1117"/>
      <c r="BS13" s="1117"/>
      <c r="BT13" s="1117"/>
      <c r="BU13" s="1117"/>
      <c r="BV13" s="1117"/>
      <c r="BW13" s="1117"/>
      <c r="BX13" s="1117"/>
      <c r="BY13" s="1117"/>
      <c r="BZ13" s="1117"/>
      <c r="CA13" s="1117"/>
      <c r="CB13" s="1117"/>
      <c r="CC13" s="1117"/>
      <c r="CD13" s="1117"/>
      <c r="CE13" s="1117"/>
      <c r="CF13" s="1117"/>
      <c r="CG13" s="1117"/>
      <c r="CH13" s="1117"/>
      <c r="CI13" s="1117"/>
      <c r="CJ13" s="1117"/>
      <c r="CK13" s="1117"/>
      <c r="CL13" s="1117"/>
      <c r="CM13" s="1117"/>
      <c r="CN13" s="1117"/>
      <c r="CO13" s="1117"/>
      <c r="CP13" s="1117"/>
      <c r="CQ13" s="1117"/>
      <c r="CR13" s="1117"/>
      <c r="CS13" s="1117"/>
      <c r="CT13" s="1117"/>
      <c r="CU13" s="1117"/>
      <c r="CV13" s="1117"/>
      <c r="CW13" s="1117"/>
      <c r="CX13" s="1117"/>
      <c r="CY13" s="1117"/>
      <c r="CZ13" s="1117"/>
      <c r="DA13" s="1117"/>
      <c r="DB13" s="1117"/>
      <c r="DC13" s="1117"/>
      <c r="DD13" s="1117"/>
      <c r="DE13" s="1117"/>
      <c r="DF13" s="1117"/>
      <c r="DG13" s="1117"/>
      <c r="DH13" s="1117"/>
      <c r="DI13" s="1117"/>
      <c r="DJ13" s="1117"/>
      <c r="DK13" s="1117"/>
      <c r="DL13" s="1117"/>
    </row>
    <row r="14" spans="1:116" s="1116" customFormat="1" ht="9.9499999999999993" customHeight="1">
      <c r="A14" s="1173"/>
      <c r="B14" s="1125"/>
      <c r="C14" s="1130"/>
      <c r="D14" s="1131"/>
      <c r="E14" s="1131"/>
      <c r="F14" s="1131"/>
      <c r="G14" s="1131"/>
      <c r="H14" s="1130"/>
      <c r="I14" s="1131"/>
      <c r="J14" s="1131"/>
      <c r="K14" s="1131"/>
      <c r="L14" s="1130"/>
      <c r="M14" s="1131"/>
      <c r="N14" s="1131"/>
      <c r="O14" s="1131"/>
      <c r="P14" s="1131"/>
      <c r="Q14" s="1131"/>
      <c r="R14" s="1131"/>
      <c r="S14" s="1131"/>
      <c r="T14" s="1131"/>
      <c r="U14" s="1131"/>
      <c r="V14" s="1131"/>
      <c r="W14" s="1131"/>
      <c r="X14" s="1131"/>
      <c r="Y14" s="1131"/>
      <c r="Z14" s="1131"/>
      <c r="AA14" s="1131"/>
      <c r="AB14" s="1131"/>
      <c r="AC14" s="1131"/>
      <c r="AD14" s="1132"/>
      <c r="AE14" s="1131"/>
      <c r="AF14" s="1130"/>
      <c r="AG14" s="1131"/>
      <c r="AH14" s="1131"/>
      <c r="AI14" s="1131"/>
      <c r="AJ14" s="1131"/>
      <c r="AK14" s="1179"/>
      <c r="AY14" s="1117"/>
      <c r="AZ14" s="1117"/>
      <c r="BA14" s="1117"/>
      <c r="BB14" s="1117"/>
      <c r="BC14" s="1117"/>
      <c r="BD14" s="1117"/>
      <c r="BE14" s="1117"/>
      <c r="BF14" s="1117"/>
      <c r="BG14" s="1117"/>
      <c r="BH14" s="1117"/>
      <c r="BI14" s="1117"/>
      <c r="BJ14" s="1117"/>
      <c r="BK14" s="1117"/>
      <c r="BL14" s="1117"/>
      <c r="BM14" s="1117"/>
      <c r="BN14" s="1117"/>
      <c r="BO14" s="1117"/>
      <c r="BP14" s="1117"/>
      <c r="BQ14" s="1117"/>
      <c r="BR14" s="1117"/>
      <c r="BS14" s="1117"/>
      <c r="BT14" s="1117"/>
      <c r="BU14" s="1117"/>
      <c r="BV14" s="1117"/>
      <c r="BW14" s="1117"/>
      <c r="BX14" s="1117"/>
      <c r="BY14" s="1117"/>
      <c r="BZ14" s="1117"/>
      <c r="CA14" s="1117"/>
      <c r="CB14" s="1117"/>
      <c r="CC14" s="1117"/>
      <c r="CD14" s="1117"/>
      <c r="CE14" s="1117"/>
      <c r="CF14" s="1117"/>
      <c r="CG14" s="1117"/>
      <c r="CH14" s="1117"/>
      <c r="CI14" s="1117"/>
      <c r="CJ14" s="1117"/>
      <c r="CK14" s="1117"/>
      <c r="CL14" s="1117"/>
      <c r="CM14" s="1117"/>
      <c r="CN14" s="1117"/>
      <c r="CO14" s="1117"/>
      <c r="CP14" s="1117"/>
      <c r="CQ14" s="1117"/>
      <c r="CR14" s="1117"/>
      <c r="CS14" s="1117"/>
      <c r="CT14" s="1117"/>
      <c r="CU14" s="1117"/>
      <c r="CV14" s="1117"/>
      <c r="CW14" s="1117"/>
      <c r="CX14" s="1117"/>
      <c r="CY14" s="1117"/>
      <c r="CZ14" s="1117"/>
      <c r="DA14" s="1117"/>
      <c r="DB14" s="1117"/>
      <c r="DC14" s="1117"/>
      <c r="DD14" s="1117"/>
      <c r="DE14" s="1117"/>
      <c r="DF14" s="1117"/>
      <c r="DG14" s="1117"/>
      <c r="DH14" s="1117"/>
      <c r="DI14" s="1117"/>
      <c r="DJ14" s="1117"/>
      <c r="DK14" s="1117"/>
      <c r="DL14" s="1117"/>
    </row>
    <row r="15" spans="1:116" s="1116" customFormat="1" ht="14.1" customHeight="1">
      <c r="A15" s="1173"/>
      <c r="B15" s="1125"/>
      <c r="C15" s="1122" t="s">
        <v>2272</v>
      </c>
      <c r="D15" s="1122"/>
      <c r="E15" s="1122"/>
      <c r="F15" s="1122"/>
      <c r="G15" s="1122"/>
      <c r="H15" s="1126" t="s">
        <v>2504</v>
      </c>
      <c r="I15" s="1122" t="s">
        <v>2579</v>
      </c>
      <c r="J15" s="1122"/>
      <c r="K15" s="1122"/>
      <c r="L15" s="1124" t="s">
        <v>2273</v>
      </c>
      <c r="M15" s="1122"/>
      <c r="N15" s="1122"/>
      <c r="O15" s="1122"/>
      <c r="P15" s="1122"/>
      <c r="Q15" s="1122"/>
      <c r="R15" s="1122"/>
      <c r="S15" s="1122"/>
      <c r="T15" s="1122"/>
      <c r="U15" s="1122"/>
      <c r="V15" s="1122"/>
      <c r="W15" s="1122"/>
      <c r="X15" s="1122"/>
      <c r="Y15" s="1122"/>
      <c r="Z15" s="1122"/>
      <c r="AA15" s="1122"/>
      <c r="AB15" s="1122"/>
      <c r="AC15" s="1122"/>
      <c r="AD15" s="1129"/>
      <c r="AE15" s="1122"/>
      <c r="AF15" s="1126" t="s">
        <v>3</v>
      </c>
      <c r="AG15" s="1122" t="s">
        <v>124</v>
      </c>
      <c r="AH15" s="1122"/>
      <c r="AI15" s="1133" t="s">
        <v>3</v>
      </c>
      <c r="AJ15" s="1122" t="s">
        <v>84</v>
      </c>
      <c r="AK15" s="1177"/>
      <c r="AY15" s="1117"/>
      <c r="AZ15" s="1117"/>
      <c r="BA15" s="1117"/>
      <c r="BB15" s="1117"/>
      <c r="BC15" s="1117"/>
      <c r="BD15" s="1117"/>
      <c r="BE15" s="1117"/>
      <c r="BF15" s="1117"/>
      <c r="BG15" s="1117"/>
      <c r="BH15" s="1117"/>
      <c r="BI15" s="1117"/>
      <c r="BJ15" s="1117"/>
      <c r="BK15" s="1117"/>
      <c r="BL15" s="1117"/>
      <c r="BM15" s="1117"/>
      <c r="BN15" s="1117"/>
      <c r="BO15" s="1117"/>
      <c r="BP15" s="1117"/>
      <c r="BQ15" s="1117"/>
      <c r="BR15" s="1117"/>
      <c r="BS15" s="1117"/>
      <c r="BT15" s="1117"/>
      <c r="BU15" s="1117"/>
      <c r="BV15" s="1117"/>
      <c r="BW15" s="1117"/>
      <c r="BX15" s="1117"/>
      <c r="BY15" s="1117"/>
      <c r="BZ15" s="1117"/>
      <c r="CA15" s="1117"/>
      <c r="CB15" s="1117"/>
      <c r="CC15" s="1117"/>
      <c r="CD15" s="1117"/>
      <c r="CE15" s="1117"/>
      <c r="CF15" s="1117"/>
      <c r="CG15" s="1117"/>
      <c r="CH15" s="1117"/>
      <c r="CI15" s="1117"/>
      <c r="CJ15" s="1117"/>
      <c r="CK15" s="1117"/>
      <c r="CL15" s="1117"/>
      <c r="CM15" s="1117"/>
      <c r="CN15" s="1117"/>
      <c r="CO15" s="1117"/>
      <c r="CP15" s="1117"/>
      <c r="CQ15" s="1117"/>
      <c r="CR15" s="1117"/>
      <c r="CS15" s="1117"/>
      <c r="CT15" s="1117"/>
      <c r="CU15" s="1117"/>
      <c r="CV15" s="1117"/>
      <c r="CW15" s="1117"/>
      <c r="CX15" s="1117"/>
      <c r="CY15" s="1117"/>
      <c r="CZ15" s="1117"/>
      <c r="DA15" s="1117"/>
      <c r="DB15" s="1117"/>
      <c r="DC15" s="1117"/>
      <c r="DD15" s="1117"/>
      <c r="DE15" s="1117"/>
      <c r="DF15" s="1117"/>
      <c r="DG15" s="1117"/>
      <c r="DH15" s="1117"/>
      <c r="DI15" s="1117"/>
      <c r="DJ15" s="1117"/>
      <c r="DK15" s="1117"/>
      <c r="DL15" s="1117"/>
    </row>
    <row r="16" spans="1:116" s="1116" customFormat="1" ht="14.1" customHeight="1">
      <c r="A16" s="1173"/>
      <c r="B16" s="1125"/>
      <c r="C16" s="1122"/>
      <c r="D16" s="1122"/>
      <c r="E16" s="1122"/>
      <c r="F16" s="1122"/>
      <c r="G16" s="1122"/>
      <c r="H16" s="1126" t="s">
        <v>2504</v>
      </c>
      <c r="I16" s="1122" t="s">
        <v>2580</v>
      </c>
      <c r="J16" s="1122"/>
      <c r="K16" s="1122"/>
      <c r="L16" s="1127" t="s">
        <v>2502</v>
      </c>
      <c r="M16" s="1372"/>
      <c r="N16" s="1372"/>
      <c r="O16" s="1372"/>
      <c r="P16" s="1372"/>
      <c r="Q16" s="1372"/>
      <c r="R16" s="1372"/>
      <c r="S16" s="1372"/>
      <c r="T16" s="1372"/>
      <c r="U16" s="1372"/>
      <c r="V16" s="1372"/>
      <c r="W16" s="1372"/>
      <c r="X16" s="1372"/>
      <c r="Y16" s="1372"/>
      <c r="Z16" s="1372"/>
      <c r="AA16" s="1372"/>
      <c r="AB16" s="1372"/>
      <c r="AC16" s="1372"/>
      <c r="AD16" s="1128" t="s">
        <v>2503</v>
      </c>
      <c r="AE16" s="1122"/>
      <c r="AF16" s="1376" t="s">
        <v>2583</v>
      </c>
      <c r="AG16" s="1367"/>
      <c r="AH16" s="1367"/>
      <c r="AI16" s="1367"/>
      <c r="AJ16" s="1367"/>
      <c r="AK16" s="1368" t="s">
        <v>2584</v>
      </c>
      <c r="AY16" s="1117"/>
      <c r="AZ16" s="1117"/>
      <c r="BA16" s="1117"/>
      <c r="BB16" s="1117"/>
      <c r="BC16" s="1117"/>
      <c r="BD16" s="1117"/>
      <c r="BE16" s="1117"/>
      <c r="BF16" s="1117"/>
      <c r="BG16" s="1117"/>
      <c r="BH16" s="1117"/>
      <c r="BI16" s="1117"/>
      <c r="BJ16" s="1117"/>
      <c r="BK16" s="1117"/>
      <c r="BL16" s="1117"/>
      <c r="BM16" s="1117"/>
      <c r="BN16" s="1117"/>
      <c r="BO16" s="1117"/>
      <c r="BP16" s="1117"/>
      <c r="BQ16" s="1117"/>
      <c r="BR16" s="1117"/>
      <c r="BS16" s="1117"/>
      <c r="BT16" s="1117"/>
      <c r="BU16" s="1117"/>
      <c r="BV16" s="1117"/>
      <c r="BW16" s="1117"/>
      <c r="BX16" s="1117"/>
      <c r="BY16" s="1117"/>
      <c r="BZ16" s="1117"/>
      <c r="CA16" s="1117"/>
      <c r="CB16" s="1117"/>
      <c r="CC16" s="1117"/>
      <c r="CD16" s="1117"/>
      <c r="CE16" s="1117"/>
      <c r="CF16" s="1117"/>
      <c r="CG16" s="1117"/>
      <c r="CH16" s="1117"/>
      <c r="CI16" s="1117"/>
      <c r="CJ16" s="1117"/>
      <c r="CK16" s="1117"/>
      <c r="CL16" s="1117"/>
      <c r="CM16" s="1117"/>
      <c r="CN16" s="1117"/>
      <c r="CO16" s="1117"/>
      <c r="CP16" s="1117"/>
      <c r="CQ16" s="1117"/>
      <c r="CR16" s="1117"/>
      <c r="CS16" s="1117"/>
      <c r="CT16" s="1117"/>
      <c r="CU16" s="1117"/>
      <c r="CV16" s="1117"/>
      <c r="CW16" s="1117"/>
      <c r="CX16" s="1117"/>
      <c r="CY16" s="1117"/>
      <c r="CZ16" s="1117"/>
      <c r="DA16" s="1117"/>
      <c r="DB16" s="1117"/>
      <c r="DC16" s="1117"/>
      <c r="DD16" s="1117"/>
      <c r="DE16" s="1117"/>
      <c r="DF16" s="1117"/>
      <c r="DG16" s="1117"/>
      <c r="DH16" s="1117"/>
      <c r="DI16" s="1117"/>
      <c r="DJ16" s="1117"/>
      <c r="DK16" s="1117"/>
      <c r="DL16" s="1117"/>
    </row>
    <row r="17" spans="1:116" s="1116" customFormat="1" ht="14.1" customHeight="1">
      <c r="A17" s="1173"/>
      <c r="B17" s="1125"/>
      <c r="C17" s="1122"/>
      <c r="D17" s="1122"/>
      <c r="E17" s="1122"/>
      <c r="F17" s="1122"/>
      <c r="G17" s="1122"/>
      <c r="H17" s="1126" t="s">
        <v>2504</v>
      </c>
      <c r="I17" s="1122" t="s">
        <v>2268</v>
      </c>
      <c r="J17" s="1122"/>
      <c r="K17" s="1122"/>
      <c r="L17" s="1124" t="s">
        <v>2581</v>
      </c>
      <c r="M17" s="1122"/>
      <c r="N17" s="1122"/>
      <c r="O17" s="1122"/>
      <c r="P17" s="1122"/>
      <c r="Q17" s="1122"/>
      <c r="R17" s="1122"/>
      <c r="S17" s="1122"/>
      <c r="T17" s="1122"/>
      <c r="U17" s="1122"/>
      <c r="V17" s="1122"/>
      <c r="W17" s="1122"/>
      <c r="X17" s="1122"/>
      <c r="Y17" s="1122"/>
      <c r="Z17" s="1122"/>
      <c r="AA17" s="1122"/>
      <c r="AB17" s="1122"/>
      <c r="AC17" s="1122"/>
      <c r="AD17" s="1129"/>
      <c r="AE17" s="1122"/>
      <c r="AF17" s="1376"/>
      <c r="AG17" s="1367"/>
      <c r="AH17" s="1367"/>
      <c r="AI17" s="1367"/>
      <c r="AJ17" s="1367"/>
      <c r="AK17" s="1368"/>
      <c r="AY17" s="1117"/>
      <c r="AZ17" s="1117"/>
      <c r="BA17" s="1117"/>
      <c r="BB17" s="1117"/>
      <c r="BC17" s="1117"/>
      <c r="BD17" s="1117"/>
      <c r="BE17" s="1117"/>
      <c r="BF17" s="1117"/>
      <c r="BG17" s="1117"/>
      <c r="BH17" s="1117"/>
      <c r="BI17" s="1117"/>
      <c r="BJ17" s="1117"/>
      <c r="BK17" s="1117"/>
      <c r="BL17" s="1117"/>
      <c r="BM17" s="1117"/>
      <c r="BN17" s="1117"/>
      <c r="BO17" s="1117"/>
      <c r="BP17" s="1117"/>
      <c r="BQ17" s="1117"/>
      <c r="BR17" s="1117"/>
      <c r="BS17" s="1117"/>
      <c r="BT17" s="1117"/>
      <c r="BU17" s="1117"/>
      <c r="BV17" s="1117"/>
      <c r="BW17" s="1117"/>
      <c r="BX17" s="1117"/>
      <c r="BY17" s="1117"/>
      <c r="BZ17" s="1117"/>
      <c r="CA17" s="1117"/>
      <c r="CB17" s="1117"/>
      <c r="CC17" s="1117"/>
      <c r="CD17" s="1117"/>
      <c r="CE17" s="1117"/>
      <c r="CF17" s="1117"/>
      <c r="CG17" s="1117"/>
      <c r="CH17" s="1117"/>
      <c r="CI17" s="1117"/>
      <c r="CJ17" s="1117"/>
      <c r="CK17" s="1117"/>
      <c r="CL17" s="1117"/>
      <c r="CM17" s="1117"/>
      <c r="CN17" s="1117"/>
      <c r="CO17" s="1117"/>
      <c r="CP17" s="1117"/>
      <c r="CQ17" s="1117"/>
      <c r="CR17" s="1117"/>
      <c r="CS17" s="1117"/>
      <c r="CT17" s="1117"/>
      <c r="CU17" s="1117"/>
      <c r="CV17" s="1117"/>
      <c r="CW17" s="1117"/>
      <c r="CX17" s="1117"/>
      <c r="CY17" s="1117"/>
      <c r="CZ17" s="1117"/>
      <c r="DA17" s="1117"/>
      <c r="DB17" s="1117"/>
      <c r="DC17" s="1117"/>
      <c r="DD17" s="1117"/>
      <c r="DE17" s="1117"/>
      <c r="DF17" s="1117"/>
      <c r="DG17" s="1117"/>
      <c r="DH17" s="1117"/>
      <c r="DI17" s="1117"/>
      <c r="DJ17" s="1117"/>
      <c r="DK17" s="1117"/>
      <c r="DL17" s="1117"/>
    </row>
    <row r="18" spans="1:116" s="1116" customFormat="1" ht="14.1" customHeight="1">
      <c r="A18" s="1173"/>
      <c r="B18" s="1125"/>
      <c r="C18" s="1122"/>
      <c r="D18" s="1122"/>
      <c r="E18" s="1122"/>
      <c r="F18" s="1122"/>
      <c r="G18" s="1122"/>
      <c r="H18" s="1124"/>
      <c r="I18" s="1122"/>
      <c r="J18" s="1122"/>
      <c r="K18" s="1122"/>
      <c r="L18" s="1127" t="s">
        <v>2502</v>
      </c>
      <c r="M18" s="1372"/>
      <c r="N18" s="1372"/>
      <c r="O18" s="1372"/>
      <c r="P18" s="1372"/>
      <c r="Q18" s="1372"/>
      <c r="R18" s="1372"/>
      <c r="S18" s="1372"/>
      <c r="T18" s="1372"/>
      <c r="U18" s="1372"/>
      <c r="V18" s="1372"/>
      <c r="W18" s="1372"/>
      <c r="X18" s="1372"/>
      <c r="Y18" s="1372"/>
      <c r="Z18" s="1372"/>
      <c r="AA18" s="1372"/>
      <c r="AB18" s="1372"/>
      <c r="AC18" s="1372"/>
      <c r="AD18" s="1128" t="s">
        <v>2503</v>
      </c>
      <c r="AE18" s="1122"/>
      <c r="AF18" s="1124"/>
      <c r="AG18" s="1122"/>
      <c r="AH18" s="1122"/>
      <c r="AI18" s="1122"/>
      <c r="AJ18" s="1122"/>
      <c r="AK18" s="1177"/>
      <c r="AY18" s="1117"/>
      <c r="AZ18" s="1117"/>
      <c r="BA18" s="1117"/>
      <c r="BB18" s="1117"/>
      <c r="BC18" s="1117"/>
      <c r="BD18" s="1117"/>
      <c r="BE18" s="1117"/>
      <c r="BF18" s="1117"/>
      <c r="BG18" s="1117"/>
      <c r="BH18" s="1117"/>
      <c r="BI18" s="1117"/>
      <c r="BJ18" s="1117"/>
      <c r="BK18" s="1117"/>
      <c r="BL18" s="1117"/>
      <c r="BM18" s="1117"/>
      <c r="BN18" s="1117"/>
      <c r="BO18" s="1117"/>
      <c r="BP18" s="1117"/>
      <c r="BQ18" s="1117"/>
      <c r="BR18" s="1117"/>
      <c r="BS18" s="1117"/>
      <c r="BT18" s="1117"/>
      <c r="BU18" s="1117"/>
      <c r="BV18" s="1117"/>
      <c r="BW18" s="1117"/>
      <c r="BX18" s="1117"/>
      <c r="BY18" s="1117"/>
      <c r="BZ18" s="1117"/>
      <c r="CA18" s="1117"/>
      <c r="CB18" s="1117"/>
      <c r="CC18" s="1117"/>
      <c r="CD18" s="1117"/>
      <c r="CE18" s="1117"/>
      <c r="CF18" s="1117"/>
      <c r="CG18" s="1117"/>
      <c r="CH18" s="1117"/>
      <c r="CI18" s="1117"/>
      <c r="CJ18" s="1117"/>
      <c r="CK18" s="1117"/>
      <c r="CL18" s="1117"/>
      <c r="CM18" s="1117"/>
      <c r="CN18" s="1117"/>
      <c r="CO18" s="1117"/>
      <c r="CP18" s="1117"/>
      <c r="CQ18" s="1117"/>
      <c r="CR18" s="1117"/>
      <c r="CS18" s="1117"/>
      <c r="CT18" s="1117"/>
      <c r="CU18" s="1117"/>
      <c r="CV18" s="1117"/>
      <c r="CW18" s="1117"/>
      <c r="CX18" s="1117"/>
      <c r="CY18" s="1117"/>
      <c r="CZ18" s="1117"/>
      <c r="DA18" s="1117"/>
      <c r="DB18" s="1117"/>
      <c r="DC18" s="1117"/>
      <c r="DD18" s="1117"/>
      <c r="DE18" s="1117"/>
      <c r="DF18" s="1117"/>
      <c r="DG18" s="1117"/>
      <c r="DH18" s="1117"/>
      <c r="DI18" s="1117"/>
      <c r="DJ18" s="1117"/>
      <c r="DK18" s="1117"/>
      <c r="DL18" s="1117"/>
    </row>
    <row r="19" spans="1:116" s="1116" customFormat="1" ht="9.9499999999999993" customHeight="1">
      <c r="A19" s="1173"/>
      <c r="B19" s="1125"/>
      <c r="C19" s="1130"/>
      <c r="D19" s="1131"/>
      <c r="E19" s="1131"/>
      <c r="F19" s="1131"/>
      <c r="G19" s="1131"/>
      <c r="H19" s="1130"/>
      <c r="I19" s="1131"/>
      <c r="J19" s="1131"/>
      <c r="K19" s="1131"/>
      <c r="L19" s="1130"/>
      <c r="M19" s="1131"/>
      <c r="N19" s="1131"/>
      <c r="O19" s="1131"/>
      <c r="P19" s="1131"/>
      <c r="Q19" s="1131"/>
      <c r="R19" s="1131"/>
      <c r="S19" s="1131"/>
      <c r="T19" s="1131"/>
      <c r="U19" s="1131"/>
      <c r="V19" s="1131"/>
      <c r="W19" s="1131"/>
      <c r="X19" s="1131"/>
      <c r="Y19" s="1131"/>
      <c r="Z19" s="1131"/>
      <c r="AA19" s="1131"/>
      <c r="AB19" s="1131"/>
      <c r="AC19" s="1131"/>
      <c r="AD19" s="1132"/>
      <c r="AE19" s="1131"/>
      <c r="AF19" s="1130"/>
      <c r="AG19" s="1131"/>
      <c r="AH19" s="1131"/>
      <c r="AI19" s="1131"/>
      <c r="AJ19" s="1131"/>
      <c r="AK19" s="1179"/>
      <c r="AY19" s="1117"/>
      <c r="AZ19" s="1117"/>
      <c r="BA19" s="1117"/>
      <c r="BB19" s="1117"/>
      <c r="BC19" s="1117"/>
      <c r="BD19" s="1117"/>
      <c r="BE19" s="1117"/>
      <c r="BF19" s="1117"/>
      <c r="BG19" s="1117"/>
      <c r="BH19" s="1117"/>
      <c r="BI19" s="1117"/>
      <c r="BJ19" s="1117"/>
      <c r="BK19" s="1117"/>
      <c r="BL19" s="1117"/>
      <c r="BM19" s="1117"/>
      <c r="BN19" s="1117"/>
      <c r="BO19" s="1117"/>
      <c r="BP19" s="1117"/>
      <c r="BQ19" s="1117"/>
      <c r="BR19" s="1117"/>
      <c r="BS19" s="1117"/>
      <c r="BT19" s="1117"/>
      <c r="BU19" s="1117"/>
      <c r="BV19" s="1117"/>
      <c r="BW19" s="1117"/>
      <c r="BX19" s="1117"/>
      <c r="BY19" s="1117"/>
      <c r="BZ19" s="1117"/>
      <c r="CA19" s="1117"/>
      <c r="CB19" s="1117"/>
      <c r="CC19" s="1117"/>
      <c r="CD19" s="1117"/>
      <c r="CE19" s="1117"/>
      <c r="CF19" s="1117"/>
      <c r="CG19" s="1117"/>
      <c r="CH19" s="1117"/>
      <c r="CI19" s="1117"/>
      <c r="CJ19" s="1117"/>
      <c r="CK19" s="1117"/>
      <c r="CL19" s="1117"/>
      <c r="CM19" s="1117"/>
      <c r="CN19" s="1117"/>
      <c r="CO19" s="1117"/>
      <c r="CP19" s="1117"/>
      <c r="CQ19" s="1117"/>
      <c r="CR19" s="1117"/>
      <c r="CS19" s="1117"/>
      <c r="CT19" s="1117"/>
      <c r="CU19" s="1117"/>
      <c r="CV19" s="1117"/>
      <c r="CW19" s="1117"/>
      <c r="CX19" s="1117"/>
      <c r="CY19" s="1117"/>
      <c r="CZ19" s="1117"/>
      <c r="DA19" s="1117"/>
      <c r="DB19" s="1117"/>
      <c r="DC19" s="1117"/>
      <c r="DD19" s="1117"/>
      <c r="DE19" s="1117"/>
      <c r="DF19" s="1117"/>
      <c r="DG19" s="1117"/>
      <c r="DH19" s="1117"/>
      <c r="DI19" s="1117"/>
      <c r="DJ19" s="1117"/>
      <c r="DK19" s="1117"/>
      <c r="DL19" s="1117"/>
    </row>
    <row r="20" spans="1:116" s="1116" customFormat="1" ht="14.1" customHeight="1">
      <c r="A20" s="1173"/>
      <c r="B20" s="1125"/>
      <c r="C20" s="1122" t="s">
        <v>410</v>
      </c>
      <c r="D20" s="1122"/>
      <c r="E20" s="1122"/>
      <c r="F20" s="1122"/>
      <c r="G20" s="1122"/>
      <c r="H20" s="1126" t="s">
        <v>2504</v>
      </c>
      <c r="I20" s="1122" t="s">
        <v>2579</v>
      </c>
      <c r="J20" s="1122"/>
      <c r="K20" s="1122"/>
      <c r="L20" s="1124" t="s">
        <v>2274</v>
      </c>
      <c r="M20" s="1122"/>
      <c r="N20" s="1122"/>
      <c r="O20" s="1122"/>
      <c r="P20" s="1122"/>
      <c r="Q20" s="1137" t="s">
        <v>8</v>
      </c>
      <c r="R20" s="1122"/>
      <c r="S20" s="1127" t="s">
        <v>2275</v>
      </c>
      <c r="T20" s="1133" t="s">
        <v>1107</v>
      </c>
      <c r="U20" s="1122" t="s">
        <v>2276</v>
      </c>
      <c r="V20" s="1122"/>
      <c r="W20" s="1133" t="s">
        <v>1107</v>
      </c>
      <c r="X20" s="1122" t="s">
        <v>2277</v>
      </c>
      <c r="Y20" s="1122"/>
      <c r="Z20" s="1122"/>
      <c r="AA20" s="1133" t="s">
        <v>1107</v>
      </c>
      <c r="AB20" s="1122" t="s">
        <v>2278</v>
      </c>
      <c r="AC20" s="1122"/>
      <c r="AD20" s="1129"/>
      <c r="AE20" s="1122"/>
      <c r="AF20" s="1126" t="s">
        <v>3</v>
      </c>
      <c r="AG20" s="1122" t="s">
        <v>124</v>
      </c>
      <c r="AH20" s="1122"/>
      <c r="AI20" s="1133" t="s">
        <v>3</v>
      </c>
      <c r="AJ20" s="1122" t="s">
        <v>84</v>
      </c>
      <c r="AK20" s="1177"/>
      <c r="AY20" s="1117"/>
      <c r="AZ20" s="1117"/>
      <c r="BA20" s="1117"/>
      <c r="BB20" s="1117"/>
      <c r="BC20" s="1117"/>
      <c r="BD20" s="1117"/>
      <c r="BE20" s="1117"/>
      <c r="BF20" s="1117"/>
      <c r="BG20" s="1117"/>
      <c r="BH20" s="1117"/>
      <c r="BI20" s="1117"/>
      <c r="BJ20" s="1117"/>
      <c r="BK20" s="1117"/>
      <c r="BL20" s="1117"/>
      <c r="BM20" s="1117"/>
      <c r="BN20" s="1117"/>
      <c r="BO20" s="1117"/>
      <c r="BP20" s="1117"/>
      <c r="BQ20" s="1117"/>
      <c r="BR20" s="1117"/>
      <c r="BS20" s="1117"/>
      <c r="BT20" s="1117"/>
      <c r="BU20" s="1117"/>
      <c r="BV20" s="1117"/>
      <c r="BW20" s="1117"/>
      <c r="BX20" s="1117"/>
      <c r="BY20" s="1117"/>
      <c r="BZ20" s="1117"/>
      <c r="CA20" s="1117"/>
      <c r="CB20" s="1117"/>
      <c r="CC20" s="1117"/>
      <c r="CD20" s="1117"/>
      <c r="CE20" s="1117"/>
      <c r="CF20" s="1117"/>
      <c r="CG20" s="1117"/>
      <c r="CH20" s="1117"/>
      <c r="CI20" s="1117"/>
      <c r="CJ20" s="1117"/>
      <c r="CK20" s="1117"/>
      <c r="CL20" s="1117"/>
      <c r="CM20" s="1117"/>
      <c r="CN20" s="1117"/>
      <c r="CO20" s="1117"/>
      <c r="CP20" s="1117"/>
      <c r="CQ20" s="1117"/>
      <c r="CR20" s="1117"/>
      <c r="CS20" s="1117"/>
      <c r="CT20" s="1117"/>
      <c r="CU20" s="1117"/>
      <c r="CV20" s="1117"/>
      <c r="CW20" s="1117"/>
      <c r="CX20" s="1117"/>
      <c r="CY20" s="1117"/>
      <c r="CZ20" s="1117"/>
      <c r="DA20" s="1117"/>
      <c r="DB20" s="1117"/>
      <c r="DC20" s="1117"/>
      <c r="DD20" s="1117"/>
      <c r="DE20" s="1117"/>
      <c r="DF20" s="1117"/>
      <c r="DG20" s="1117"/>
      <c r="DH20" s="1117"/>
      <c r="DI20" s="1117"/>
      <c r="DJ20" s="1117"/>
      <c r="DK20" s="1117"/>
      <c r="DL20" s="1117"/>
    </row>
    <row r="21" spans="1:116" s="1116" customFormat="1" ht="14.1" customHeight="1">
      <c r="A21" s="1173"/>
      <c r="B21" s="1125"/>
      <c r="C21" s="1122" t="s">
        <v>2507</v>
      </c>
      <c r="D21" s="1122"/>
      <c r="E21" s="1122"/>
      <c r="F21" s="1122"/>
      <c r="G21" s="1122"/>
      <c r="H21" s="1126" t="s">
        <v>2504</v>
      </c>
      <c r="I21" s="1122" t="s">
        <v>2580</v>
      </c>
      <c r="J21" s="1122"/>
      <c r="K21" s="1122"/>
      <c r="L21" s="1127"/>
      <c r="T21" s="1133" t="s">
        <v>1107</v>
      </c>
      <c r="U21" s="1122" t="s">
        <v>410</v>
      </c>
      <c r="V21" s="1122"/>
      <c r="X21" s="1134" t="s">
        <v>2502</v>
      </c>
      <c r="Y21" s="1382"/>
      <c r="Z21" s="1382"/>
      <c r="AA21" s="1382"/>
      <c r="AB21" s="1382"/>
      <c r="AC21" s="1382"/>
      <c r="AD21" s="1128" t="s">
        <v>1587</v>
      </c>
      <c r="AE21" s="1122"/>
      <c r="AF21" s="1376" t="s">
        <v>2583</v>
      </c>
      <c r="AG21" s="1367"/>
      <c r="AH21" s="1367"/>
      <c r="AI21" s="1367"/>
      <c r="AJ21" s="1367"/>
      <c r="AK21" s="1368" t="s">
        <v>2584</v>
      </c>
      <c r="AY21" s="1117"/>
      <c r="AZ21" s="1117"/>
      <c r="BA21" s="1117"/>
      <c r="BB21" s="1117"/>
      <c r="BC21" s="1117"/>
      <c r="BD21" s="1117"/>
      <c r="BE21" s="1117"/>
      <c r="BF21" s="1117"/>
      <c r="BG21" s="1117"/>
      <c r="BH21" s="1117"/>
      <c r="BI21" s="1117"/>
      <c r="BJ21" s="1117"/>
      <c r="BK21" s="1117"/>
      <c r="BL21" s="1117"/>
      <c r="BM21" s="1117"/>
      <c r="BN21" s="1117"/>
      <c r="BO21" s="1117"/>
      <c r="BP21" s="1117"/>
      <c r="BQ21" s="1117"/>
      <c r="BR21" s="1117"/>
      <c r="BS21" s="1117"/>
      <c r="BT21" s="1117"/>
      <c r="BU21" s="1117"/>
      <c r="BV21" s="1117"/>
      <c r="BW21" s="1117"/>
      <c r="BX21" s="1117"/>
      <c r="BY21" s="1117"/>
      <c r="BZ21" s="1117"/>
      <c r="CA21" s="1117"/>
      <c r="CB21" s="1117"/>
      <c r="CC21" s="1117"/>
      <c r="CD21" s="1117"/>
      <c r="CE21" s="1117"/>
      <c r="CF21" s="1117"/>
      <c r="CG21" s="1117"/>
      <c r="CH21" s="1117"/>
      <c r="CI21" s="1117"/>
      <c r="CJ21" s="1117"/>
      <c r="CK21" s="1117"/>
      <c r="CL21" s="1117"/>
      <c r="CM21" s="1117"/>
      <c r="CN21" s="1117"/>
      <c r="CO21" s="1117"/>
      <c r="CP21" s="1117"/>
      <c r="CQ21" s="1117"/>
      <c r="CR21" s="1117"/>
      <c r="CS21" s="1117"/>
      <c r="CT21" s="1117"/>
      <c r="CU21" s="1117"/>
      <c r="CV21" s="1117"/>
      <c r="CW21" s="1117"/>
      <c r="CX21" s="1117"/>
      <c r="CY21" s="1117"/>
      <c r="CZ21" s="1117"/>
      <c r="DA21" s="1117"/>
      <c r="DB21" s="1117"/>
      <c r="DC21" s="1117"/>
      <c r="DD21" s="1117"/>
      <c r="DE21" s="1117"/>
      <c r="DF21" s="1117"/>
      <c r="DG21" s="1117"/>
      <c r="DH21" s="1117"/>
      <c r="DI21" s="1117"/>
      <c r="DJ21" s="1117"/>
      <c r="DK21" s="1117"/>
      <c r="DL21" s="1117"/>
    </row>
    <row r="22" spans="1:116" s="1116" customFormat="1" ht="14.1" customHeight="1">
      <c r="A22" s="1173"/>
      <c r="B22" s="1125"/>
      <c r="C22" s="1122" t="s">
        <v>2279</v>
      </c>
      <c r="D22" s="1122"/>
      <c r="E22" s="1122"/>
      <c r="F22" s="1122"/>
      <c r="G22" s="1122"/>
      <c r="H22" s="1126" t="s">
        <v>2504</v>
      </c>
      <c r="I22" s="1122" t="s">
        <v>2268</v>
      </c>
      <c r="J22" s="1122"/>
      <c r="K22" s="1122"/>
      <c r="L22" s="1124" t="s">
        <v>2582</v>
      </c>
      <c r="M22" s="1122"/>
      <c r="N22" s="1122"/>
      <c r="O22" s="1122"/>
      <c r="P22" s="1122"/>
      <c r="Q22" s="1122"/>
      <c r="R22" s="1122"/>
      <c r="S22" s="1122"/>
      <c r="T22" s="1122"/>
      <c r="U22" s="1122"/>
      <c r="V22" s="1122"/>
      <c r="W22" s="1122"/>
      <c r="X22" s="1122"/>
      <c r="Y22" s="1122"/>
      <c r="Z22" s="1122"/>
      <c r="AA22" s="1122"/>
      <c r="AB22" s="1122"/>
      <c r="AC22" s="1122"/>
      <c r="AD22" s="1129"/>
      <c r="AE22" s="1122"/>
      <c r="AF22" s="1376"/>
      <c r="AG22" s="1367"/>
      <c r="AH22" s="1367"/>
      <c r="AI22" s="1367"/>
      <c r="AJ22" s="1367"/>
      <c r="AK22" s="1368"/>
      <c r="AY22" s="1117"/>
      <c r="AZ22" s="1117"/>
      <c r="BA22" s="1117"/>
      <c r="BB22" s="1117"/>
      <c r="BC22" s="1117"/>
      <c r="BD22" s="1117"/>
      <c r="BE22" s="1117"/>
      <c r="BF22" s="1117"/>
      <c r="BG22" s="1117"/>
      <c r="BH22" s="1117"/>
      <c r="BI22" s="1117"/>
      <c r="BJ22" s="1117"/>
      <c r="BK22" s="1117"/>
      <c r="BL22" s="1117"/>
      <c r="BM22" s="1117"/>
      <c r="BN22" s="1117"/>
      <c r="BO22" s="1117"/>
      <c r="BP22" s="1117"/>
      <c r="BQ22" s="1117"/>
      <c r="BR22" s="1117"/>
      <c r="BS22" s="1117"/>
      <c r="BT22" s="1117"/>
      <c r="BU22" s="1117"/>
      <c r="BV22" s="1117"/>
      <c r="BW22" s="1117"/>
      <c r="BX22" s="1117"/>
      <c r="BY22" s="1117"/>
      <c r="BZ22" s="1117"/>
      <c r="CA22" s="1117"/>
      <c r="CB22" s="1117"/>
      <c r="CC22" s="1117"/>
      <c r="CD22" s="1117"/>
      <c r="CE22" s="1117"/>
      <c r="CF22" s="1117"/>
      <c r="CG22" s="1117"/>
      <c r="CH22" s="1117"/>
      <c r="CI22" s="1117"/>
      <c r="CJ22" s="1117"/>
      <c r="CK22" s="1117"/>
      <c r="CL22" s="1117"/>
      <c r="CM22" s="1117"/>
      <c r="CN22" s="1117"/>
      <c r="CO22" s="1117"/>
      <c r="CP22" s="1117"/>
      <c r="CQ22" s="1117"/>
      <c r="CR22" s="1117"/>
      <c r="CS22" s="1117"/>
      <c r="CT22" s="1117"/>
      <c r="CU22" s="1117"/>
      <c r="CV22" s="1117"/>
      <c r="CW22" s="1117"/>
      <c r="CX22" s="1117"/>
      <c r="CY22" s="1117"/>
      <c r="CZ22" s="1117"/>
      <c r="DA22" s="1117"/>
      <c r="DB22" s="1117"/>
      <c r="DC22" s="1117"/>
      <c r="DD22" s="1117"/>
      <c r="DE22" s="1117"/>
      <c r="DF22" s="1117"/>
      <c r="DG22" s="1117"/>
      <c r="DH22" s="1117"/>
      <c r="DI22" s="1117"/>
      <c r="DJ22" s="1117"/>
      <c r="DK22" s="1117"/>
      <c r="DL22" s="1117"/>
    </row>
    <row r="23" spans="1:116" s="1116" customFormat="1" ht="14.1" customHeight="1">
      <c r="A23" s="1173"/>
      <c r="B23" s="1125"/>
      <c r="C23" s="1122"/>
      <c r="D23" s="1122"/>
      <c r="E23" s="1122"/>
      <c r="F23" s="1122"/>
      <c r="G23" s="1122"/>
      <c r="H23" s="1124"/>
      <c r="I23" s="1122"/>
      <c r="J23" s="1122"/>
      <c r="K23" s="1122"/>
      <c r="L23" s="1127" t="s">
        <v>2502</v>
      </c>
      <c r="M23" s="1372"/>
      <c r="N23" s="1372"/>
      <c r="O23" s="1372"/>
      <c r="P23" s="1372"/>
      <c r="Q23" s="1372"/>
      <c r="R23" s="1372"/>
      <c r="S23" s="1372"/>
      <c r="T23" s="1372"/>
      <c r="U23" s="1372"/>
      <c r="V23" s="1372"/>
      <c r="W23" s="1372"/>
      <c r="X23" s="1372"/>
      <c r="Y23" s="1372"/>
      <c r="Z23" s="1372"/>
      <c r="AA23" s="1372"/>
      <c r="AB23" s="1372"/>
      <c r="AC23" s="1372"/>
      <c r="AD23" s="1128" t="s">
        <v>2503</v>
      </c>
      <c r="AE23" s="1122"/>
      <c r="AF23" s="1124"/>
      <c r="AG23" s="1122"/>
      <c r="AH23" s="1122"/>
      <c r="AI23" s="1122"/>
      <c r="AJ23" s="1122"/>
      <c r="AK23" s="1177"/>
      <c r="AY23" s="1117"/>
      <c r="AZ23" s="1117"/>
      <c r="BA23" s="1117"/>
      <c r="BB23" s="1117"/>
      <c r="BC23" s="1117"/>
      <c r="BD23" s="1117"/>
      <c r="BE23" s="1117"/>
      <c r="BF23" s="1117"/>
      <c r="BG23" s="1117"/>
      <c r="BH23" s="1117"/>
      <c r="BI23" s="1117"/>
      <c r="BJ23" s="1117"/>
      <c r="BK23" s="1117"/>
      <c r="BL23" s="1117"/>
      <c r="BM23" s="1117"/>
      <c r="BN23" s="1117"/>
      <c r="BO23" s="1117"/>
      <c r="BP23" s="1117"/>
      <c r="BQ23" s="1117"/>
      <c r="BR23" s="1117"/>
      <c r="BS23" s="1117"/>
      <c r="BT23" s="1117"/>
      <c r="BU23" s="1117"/>
      <c r="BV23" s="1117"/>
      <c r="BW23" s="1117"/>
      <c r="BX23" s="1117"/>
      <c r="BY23" s="1117"/>
      <c r="BZ23" s="1117"/>
      <c r="CA23" s="1117"/>
      <c r="CB23" s="1117"/>
      <c r="CC23" s="1117"/>
      <c r="CD23" s="1117"/>
      <c r="CE23" s="1117"/>
      <c r="CF23" s="1117"/>
      <c r="CG23" s="1117"/>
      <c r="CH23" s="1117"/>
      <c r="CI23" s="1117"/>
      <c r="CJ23" s="1117"/>
      <c r="CK23" s="1117"/>
      <c r="CL23" s="1117"/>
      <c r="CM23" s="1117"/>
      <c r="CN23" s="1117"/>
      <c r="CO23" s="1117"/>
      <c r="CP23" s="1117"/>
      <c r="CQ23" s="1117"/>
      <c r="CR23" s="1117"/>
      <c r="CS23" s="1117"/>
      <c r="CT23" s="1117"/>
      <c r="CU23" s="1117"/>
      <c r="CV23" s="1117"/>
      <c r="CW23" s="1117"/>
      <c r="CX23" s="1117"/>
      <c r="CY23" s="1117"/>
      <c r="CZ23" s="1117"/>
      <c r="DA23" s="1117"/>
      <c r="DB23" s="1117"/>
      <c r="DC23" s="1117"/>
      <c r="DD23" s="1117"/>
      <c r="DE23" s="1117"/>
      <c r="DF23" s="1117"/>
      <c r="DG23" s="1117"/>
      <c r="DH23" s="1117"/>
      <c r="DI23" s="1117"/>
      <c r="DJ23" s="1117"/>
      <c r="DK23" s="1117"/>
      <c r="DL23" s="1117"/>
    </row>
    <row r="24" spans="1:116" s="1116" customFormat="1" ht="9.9499999999999993" customHeight="1">
      <c r="A24" s="1174"/>
      <c r="B24" s="1135"/>
      <c r="C24" s="1131"/>
      <c r="D24" s="1131"/>
      <c r="E24" s="1131"/>
      <c r="F24" s="1131"/>
      <c r="G24" s="1131"/>
      <c r="H24" s="1130"/>
      <c r="I24" s="1131"/>
      <c r="J24" s="1131"/>
      <c r="K24" s="1131"/>
      <c r="L24" s="1130"/>
      <c r="M24" s="1131"/>
      <c r="N24" s="1131"/>
      <c r="O24" s="1131"/>
      <c r="P24" s="1131"/>
      <c r="Q24" s="1131"/>
      <c r="R24" s="1131"/>
      <c r="S24" s="1131"/>
      <c r="T24" s="1131"/>
      <c r="U24" s="1131"/>
      <c r="V24" s="1131"/>
      <c r="W24" s="1131"/>
      <c r="X24" s="1131"/>
      <c r="Y24" s="1131"/>
      <c r="Z24" s="1131"/>
      <c r="AA24" s="1131"/>
      <c r="AB24" s="1131"/>
      <c r="AC24" s="1131"/>
      <c r="AD24" s="1132"/>
      <c r="AE24" s="1131"/>
      <c r="AF24" s="1130"/>
      <c r="AG24" s="1131"/>
      <c r="AH24" s="1131"/>
      <c r="AI24" s="1131"/>
      <c r="AJ24" s="1131"/>
      <c r="AK24" s="1179"/>
      <c r="AY24" s="1117"/>
      <c r="AZ24" s="1117"/>
      <c r="BA24" s="1117"/>
      <c r="BB24" s="1117"/>
      <c r="BC24" s="1117"/>
      <c r="BD24" s="1117"/>
      <c r="BE24" s="1117"/>
      <c r="BF24" s="1117"/>
      <c r="BG24" s="1117"/>
      <c r="BH24" s="1117"/>
      <c r="BI24" s="1117"/>
      <c r="BJ24" s="1117"/>
      <c r="BK24" s="1117"/>
      <c r="BL24" s="1117"/>
      <c r="BM24" s="1117"/>
      <c r="BN24" s="1117"/>
      <c r="BO24" s="1117"/>
      <c r="BP24" s="1117"/>
      <c r="BQ24" s="1117"/>
      <c r="BR24" s="1117"/>
      <c r="BS24" s="1117"/>
      <c r="BT24" s="1117"/>
      <c r="BU24" s="1117"/>
      <c r="BV24" s="1117"/>
      <c r="BW24" s="1117"/>
      <c r="BX24" s="1117"/>
      <c r="BY24" s="1117"/>
      <c r="BZ24" s="1117"/>
      <c r="CA24" s="1117"/>
      <c r="CB24" s="1117"/>
      <c r="CC24" s="1117"/>
      <c r="CD24" s="1117"/>
      <c r="CE24" s="1117"/>
      <c r="CF24" s="1117"/>
      <c r="CG24" s="1117"/>
      <c r="CH24" s="1117"/>
      <c r="CI24" s="1117"/>
      <c r="CJ24" s="1117"/>
      <c r="CK24" s="1117"/>
      <c r="CL24" s="1117"/>
      <c r="CM24" s="1117"/>
      <c r="CN24" s="1117"/>
      <c r="CO24" s="1117"/>
      <c r="CP24" s="1117"/>
      <c r="CQ24" s="1117"/>
      <c r="CR24" s="1117"/>
      <c r="CS24" s="1117"/>
      <c r="CT24" s="1117"/>
      <c r="CU24" s="1117"/>
      <c r="CV24" s="1117"/>
      <c r="CW24" s="1117"/>
      <c r="CX24" s="1117"/>
      <c r="CY24" s="1117"/>
      <c r="CZ24" s="1117"/>
      <c r="DA24" s="1117"/>
      <c r="DB24" s="1117"/>
      <c r="DC24" s="1117"/>
      <c r="DD24" s="1117"/>
      <c r="DE24" s="1117"/>
      <c r="DF24" s="1117"/>
      <c r="DG24" s="1117"/>
      <c r="DH24" s="1117"/>
      <c r="DI24" s="1117"/>
      <c r="DJ24" s="1117"/>
      <c r="DK24" s="1117"/>
      <c r="DL24" s="1117"/>
    </row>
    <row r="25" spans="1:116" s="1116" customFormat="1" ht="14.1" customHeight="1">
      <c r="A25" s="1173" t="s">
        <v>2509</v>
      </c>
      <c r="B25" s="1125"/>
      <c r="C25" s="1122" t="s">
        <v>2280</v>
      </c>
      <c r="D25" s="1122"/>
      <c r="E25" s="1122"/>
      <c r="F25" s="1122"/>
      <c r="G25" s="1122"/>
      <c r="H25" s="1126" t="s">
        <v>2504</v>
      </c>
      <c r="I25" s="1122" t="s">
        <v>2579</v>
      </c>
      <c r="J25" s="1122"/>
      <c r="K25" s="1122"/>
      <c r="L25" s="1124" t="s">
        <v>2281</v>
      </c>
      <c r="M25" s="1122"/>
      <c r="N25" s="1122"/>
      <c r="O25" s="1122"/>
      <c r="P25" s="1122"/>
      <c r="Q25" s="1122"/>
      <c r="R25" s="1122"/>
      <c r="S25" s="1122"/>
      <c r="T25" s="1122"/>
      <c r="U25" s="1122"/>
      <c r="V25" s="1122"/>
      <c r="W25" s="1122"/>
      <c r="X25" s="1122"/>
      <c r="Y25" s="1122"/>
      <c r="Z25" s="1122"/>
      <c r="AA25" s="1122"/>
      <c r="AB25" s="1122"/>
      <c r="AC25" s="1122"/>
      <c r="AD25" s="1129"/>
      <c r="AE25" s="1122"/>
      <c r="AF25" s="1126" t="s">
        <v>3</v>
      </c>
      <c r="AG25" s="1122" t="s">
        <v>124</v>
      </c>
      <c r="AH25" s="1122"/>
      <c r="AI25" s="1133" t="s">
        <v>3</v>
      </c>
      <c r="AJ25" s="1122" t="s">
        <v>84</v>
      </c>
      <c r="AK25" s="1177"/>
      <c r="AY25" s="1117"/>
      <c r="AZ25" s="1117"/>
      <c r="BA25" s="1117"/>
      <c r="BB25" s="1117"/>
      <c r="BC25" s="1117"/>
      <c r="BD25" s="1117"/>
      <c r="BE25" s="1117"/>
      <c r="BF25" s="1117"/>
      <c r="BG25" s="1117"/>
      <c r="BH25" s="1117"/>
      <c r="BI25" s="1117"/>
      <c r="BJ25" s="1117"/>
      <c r="BK25" s="1117"/>
      <c r="BL25" s="1117"/>
      <c r="BM25" s="1117"/>
      <c r="BN25" s="1117"/>
      <c r="BO25" s="1117"/>
      <c r="BP25" s="1117"/>
      <c r="BQ25" s="1117"/>
      <c r="BR25" s="1117"/>
      <c r="BS25" s="1117"/>
      <c r="BT25" s="1117"/>
      <c r="BU25" s="1117"/>
      <c r="BV25" s="1117"/>
      <c r="BW25" s="1117"/>
      <c r="BX25" s="1117"/>
      <c r="BY25" s="1117"/>
      <c r="BZ25" s="1117"/>
      <c r="CA25" s="1117"/>
      <c r="CB25" s="1117"/>
      <c r="CC25" s="1117"/>
      <c r="CD25" s="1117"/>
      <c r="CE25" s="1117"/>
      <c r="CF25" s="1117"/>
      <c r="CG25" s="1117"/>
      <c r="CH25" s="1117"/>
      <c r="CI25" s="1117"/>
      <c r="CJ25" s="1117"/>
      <c r="CK25" s="1117"/>
      <c r="CL25" s="1117"/>
      <c r="CM25" s="1117"/>
      <c r="CN25" s="1117"/>
      <c r="CO25" s="1117"/>
      <c r="CP25" s="1117"/>
      <c r="CQ25" s="1117"/>
      <c r="CR25" s="1117"/>
      <c r="CS25" s="1117"/>
      <c r="CT25" s="1117"/>
      <c r="CU25" s="1117"/>
      <c r="CV25" s="1117"/>
      <c r="CW25" s="1117"/>
      <c r="CX25" s="1117"/>
      <c r="CY25" s="1117"/>
      <c r="CZ25" s="1117"/>
      <c r="DA25" s="1117"/>
      <c r="DB25" s="1117"/>
      <c r="DC25" s="1117"/>
      <c r="DD25" s="1117"/>
      <c r="DE25" s="1117"/>
      <c r="DF25" s="1117"/>
      <c r="DG25" s="1117"/>
      <c r="DH25" s="1117"/>
      <c r="DI25" s="1117"/>
      <c r="DJ25" s="1117"/>
      <c r="DK25" s="1117"/>
      <c r="DL25" s="1117"/>
    </row>
    <row r="26" spans="1:116" s="1116" customFormat="1" ht="14.1" customHeight="1">
      <c r="A26" s="1173" t="s">
        <v>2574</v>
      </c>
      <c r="B26" s="1125"/>
      <c r="C26" s="1122" t="s">
        <v>2283</v>
      </c>
      <c r="D26" s="1122"/>
      <c r="E26" s="1122"/>
      <c r="F26" s="1122"/>
      <c r="G26" s="1122"/>
      <c r="H26" s="1126" t="s">
        <v>2504</v>
      </c>
      <c r="I26" s="1122" t="s">
        <v>2580</v>
      </c>
      <c r="J26" s="1122"/>
      <c r="K26" s="1122"/>
      <c r="L26" s="1127" t="s">
        <v>2502</v>
      </c>
      <c r="M26" s="1122"/>
      <c r="N26" s="1127" t="s">
        <v>2284</v>
      </c>
      <c r="O26" s="1133" t="s">
        <v>1107</v>
      </c>
      <c r="P26" s="1122" t="s">
        <v>2285</v>
      </c>
      <c r="Q26" s="1122"/>
      <c r="R26" s="1122"/>
      <c r="S26" s="1122"/>
      <c r="T26" s="1122"/>
      <c r="U26" s="1122"/>
      <c r="V26" s="1122"/>
      <c r="W26" s="1122"/>
      <c r="X26" s="1122"/>
      <c r="Y26" s="1122"/>
      <c r="Z26" s="1133" t="s">
        <v>1107</v>
      </c>
      <c r="AA26" s="1122" t="s">
        <v>470</v>
      </c>
      <c r="AB26" s="1122"/>
      <c r="AC26" s="1122"/>
      <c r="AD26" s="1129"/>
      <c r="AE26" s="1122"/>
      <c r="AF26" s="1376" t="s">
        <v>2583</v>
      </c>
      <c r="AG26" s="1367"/>
      <c r="AH26" s="1367"/>
      <c r="AI26" s="1367"/>
      <c r="AJ26" s="1367"/>
      <c r="AK26" s="1368" t="s">
        <v>2584</v>
      </c>
      <c r="AY26" s="1117"/>
      <c r="AZ26" s="1117"/>
      <c r="BA26" s="1117"/>
      <c r="BB26" s="1117"/>
      <c r="BC26" s="1117"/>
      <c r="BD26" s="1117"/>
      <c r="BE26" s="1117"/>
      <c r="BF26" s="1117"/>
      <c r="BG26" s="1117"/>
      <c r="BH26" s="1117"/>
      <c r="BI26" s="1117"/>
      <c r="BJ26" s="1117"/>
      <c r="BK26" s="1117"/>
      <c r="BL26" s="1117"/>
      <c r="BM26" s="1117"/>
      <c r="BN26" s="1117"/>
      <c r="BO26" s="1117"/>
      <c r="BP26" s="1117"/>
      <c r="BQ26" s="1117"/>
      <c r="BR26" s="1117"/>
      <c r="BS26" s="1117"/>
      <c r="BT26" s="1117"/>
      <c r="BU26" s="1117"/>
      <c r="BV26" s="1117"/>
      <c r="BW26" s="1117"/>
      <c r="BX26" s="1117"/>
      <c r="BY26" s="1117"/>
      <c r="BZ26" s="1117"/>
      <c r="CA26" s="1117"/>
      <c r="CB26" s="1117"/>
      <c r="CC26" s="1117"/>
      <c r="CD26" s="1117"/>
      <c r="CE26" s="1117"/>
      <c r="CF26" s="1117"/>
      <c r="CG26" s="1117"/>
      <c r="CH26" s="1117"/>
      <c r="CI26" s="1117"/>
      <c r="CJ26" s="1117"/>
      <c r="CK26" s="1117"/>
      <c r="CL26" s="1117"/>
      <c r="CM26" s="1117"/>
      <c r="CN26" s="1117"/>
      <c r="CO26" s="1117"/>
      <c r="CP26" s="1117"/>
      <c r="CQ26" s="1117"/>
      <c r="CR26" s="1117"/>
      <c r="CS26" s="1117"/>
      <c r="CT26" s="1117"/>
      <c r="CU26" s="1117"/>
      <c r="CV26" s="1117"/>
      <c r="CW26" s="1117"/>
      <c r="CX26" s="1117"/>
      <c r="CY26" s="1117"/>
      <c r="CZ26" s="1117"/>
      <c r="DA26" s="1117"/>
      <c r="DB26" s="1117"/>
      <c r="DC26" s="1117"/>
      <c r="DD26" s="1117"/>
      <c r="DE26" s="1117"/>
      <c r="DF26" s="1117"/>
      <c r="DG26" s="1117"/>
      <c r="DH26" s="1117"/>
      <c r="DI26" s="1117"/>
      <c r="DJ26" s="1117"/>
      <c r="DK26" s="1117"/>
      <c r="DL26" s="1117"/>
    </row>
    <row r="27" spans="1:116" s="1116" customFormat="1" ht="14.1" customHeight="1">
      <c r="A27" s="1173" t="s">
        <v>2282</v>
      </c>
      <c r="B27" s="1125"/>
      <c r="C27" s="1122"/>
      <c r="D27" s="1122"/>
      <c r="E27" s="1122"/>
      <c r="F27" s="1122"/>
      <c r="G27" s="1122"/>
      <c r="H27" s="1126" t="s">
        <v>2504</v>
      </c>
      <c r="I27" s="1122" t="s">
        <v>2268</v>
      </c>
      <c r="J27" s="1122"/>
      <c r="K27" s="1122"/>
      <c r="L27" s="1124"/>
      <c r="M27" s="1122"/>
      <c r="N27" s="1122"/>
      <c r="O27" s="1133" t="s">
        <v>1107</v>
      </c>
      <c r="P27" s="1122" t="s">
        <v>410</v>
      </c>
      <c r="Q27" s="1122"/>
      <c r="R27" s="1134" t="s">
        <v>2502</v>
      </c>
      <c r="S27" s="1372"/>
      <c r="T27" s="1372"/>
      <c r="U27" s="1372"/>
      <c r="V27" s="1372"/>
      <c r="W27" s="1372"/>
      <c r="X27" s="1372"/>
      <c r="Y27" s="1372"/>
      <c r="Z27" s="1372"/>
      <c r="AA27" s="1372"/>
      <c r="AB27" s="1372"/>
      <c r="AC27" s="1372"/>
      <c r="AD27" s="1122" t="s">
        <v>2508</v>
      </c>
      <c r="AE27" s="1122"/>
      <c r="AF27" s="1376"/>
      <c r="AG27" s="1367"/>
      <c r="AH27" s="1367"/>
      <c r="AI27" s="1367"/>
      <c r="AJ27" s="1367"/>
      <c r="AK27" s="1368"/>
      <c r="AY27" s="1117"/>
      <c r="AZ27" s="1117"/>
      <c r="BA27" s="1117"/>
      <c r="BB27" s="1117"/>
      <c r="BC27" s="1117"/>
      <c r="BD27" s="1117"/>
      <c r="BE27" s="1117"/>
      <c r="BF27" s="1117"/>
      <c r="BG27" s="1117"/>
      <c r="BH27" s="1117"/>
      <c r="BI27" s="1117"/>
      <c r="BJ27" s="1117"/>
      <c r="BK27" s="1117"/>
      <c r="BL27" s="1117"/>
      <c r="BM27" s="1117"/>
      <c r="BN27" s="1117"/>
      <c r="BO27" s="1117"/>
      <c r="BP27" s="1117"/>
      <c r="BQ27" s="1117"/>
      <c r="BR27" s="1117"/>
      <c r="BS27" s="1117"/>
      <c r="BT27" s="1117"/>
      <c r="BU27" s="1117"/>
      <c r="BV27" s="1117"/>
      <c r="BW27" s="1117"/>
      <c r="BX27" s="1117"/>
      <c r="BY27" s="1117"/>
      <c r="BZ27" s="1117"/>
      <c r="CA27" s="1117"/>
      <c r="CB27" s="1117"/>
      <c r="CC27" s="1117"/>
      <c r="CD27" s="1117"/>
      <c r="CE27" s="1117"/>
      <c r="CF27" s="1117"/>
      <c r="CG27" s="1117"/>
      <c r="CH27" s="1117"/>
      <c r="CI27" s="1117"/>
      <c r="CJ27" s="1117"/>
      <c r="CK27" s="1117"/>
      <c r="CL27" s="1117"/>
      <c r="CM27" s="1117"/>
      <c r="CN27" s="1117"/>
      <c r="CO27" s="1117"/>
      <c r="CP27" s="1117"/>
      <c r="CQ27" s="1117"/>
      <c r="CR27" s="1117"/>
      <c r="CS27" s="1117"/>
      <c r="CT27" s="1117"/>
      <c r="CU27" s="1117"/>
      <c r="CV27" s="1117"/>
      <c r="CW27" s="1117"/>
      <c r="CX27" s="1117"/>
      <c r="CY27" s="1117"/>
      <c r="CZ27" s="1117"/>
      <c r="DA27" s="1117"/>
      <c r="DB27" s="1117"/>
      <c r="DC27" s="1117"/>
      <c r="DD27" s="1117"/>
      <c r="DE27" s="1117"/>
      <c r="DF27" s="1117"/>
      <c r="DG27" s="1117"/>
      <c r="DH27" s="1117"/>
      <c r="DI27" s="1117"/>
      <c r="DJ27" s="1117"/>
      <c r="DK27" s="1117"/>
      <c r="DL27" s="1117"/>
    </row>
    <row r="28" spans="1:116" s="1116" customFormat="1" ht="14.1" customHeight="1">
      <c r="A28" s="1173" t="s">
        <v>2575</v>
      </c>
      <c r="B28" s="1125"/>
      <c r="C28" s="1122"/>
      <c r="D28" s="1122"/>
      <c r="E28" s="1122"/>
      <c r="F28" s="1122"/>
      <c r="G28" s="1122"/>
      <c r="H28" s="1124"/>
      <c r="I28" s="1122"/>
      <c r="J28" s="1122"/>
      <c r="K28" s="1122"/>
      <c r="L28" s="1127" t="s">
        <v>2502</v>
      </c>
      <c r="M28" s="1122"/>
      <c r="N28" s="1127" t="s">
        <v>2286</v>
      </c>
      <c r="O28" s="1122" t="s">
        <v>2586</v>
      </c>
      <c r="P28" s="1122"/>
      <c r="Q28" s="1379"/>
      <c r="R28" s="1379"/>
      <c r="S28" s="1379"/>
      <c r="T28" s="1379"/>
      <c r="U28" s="1380" t="s">
        <v>2587</v>
      </c>
      <c r="V28" s="1380"/>
      <c r="W28" s="1380"/>
      <c r="X28" s="1379"/>
      <c r="Y28" s="1379"/>
      <c r="Z28" s="1379"/>
      <c r="AA28" s="1379"/>
      <c r="AB28" s="1379"/>
      <c r="AC28" s="1379"/>
      <c r="AD28" s="1128" t="s">
        <v>2503</v>
      </c>
      <c r="AE28" s="1122"/>
      <c r="AF28" s="1124"/>
      <c r="AG28" s="1122"/>
      <c r="AH28" s="1122"/>
      <c r="AI28" s="1122"/>
      <c r="AJ28" s="1122"/>
      <c r="AK28" s="1177"/>
      <c r="AY28" s="1117"/>
      <c r="AZ28" s="1117"/>
      <c r="BA28" s="1117"/>
      <c r="BB28" s="1117"/>
      <c r="BC28" s="1117"/>
      <c r="BD28" s="1117"/>
      <c r="BE28" s="1117"/>
      <c r="BF28" s="1117"/>
      <c r="BG28" s="1117"/>
      <c r="BH28" s="1117"/>
      <c r="BI28" s="1117"/>
      <c r="BJ28" s="1117"/>
      <c r="BK28" s="1117"/>
      <c r="BL28" s="1117"/>
      <c r="BM28" s="1117"/>
      <c r="BN28" s="1117"/>
      <c r="BO28" s="1117"/>
      <c r="BP28" s="1117"/>
      <c r="BQ28" s="1117"/>
      <c r="BR28" s="1117"/>
      <c r="BS28" s="1117"/>
      <c r="BT28" s="1117"/>
      <c r="BU28" s="1117"/>
      <c r="BV28" s="1117"/>
      <c r="BW28" s="1117"/>
      <c r="BX28" s="1117"/>
      <c r="BY28" s="1117"/>
      <c r="BZ28" s="1117"/>
      <c r="CA28" s="1117"/>
      <c r="CB28" s="1117"/>
      <c r="CC28" s="1117"/>
      <c r="CD28" s="1117"/>
      <c r="CE28" s="1117"/>
      <c r="CF28" s="1117"/>
      <c r="CG28" s="1117"/>
      <c r="CH28" s="1117"/>
      <c r="CI28" s="1117"/>
      <c r="CJ28" s="1117"/>
      <c r="CK28" s="1117"/>
      <c r="CL28" s="1117"/>
      <c r="CM28" s="1117"/>
      <c r="CN28" s="1117"/>
      <c r="CO28" s="1117"/>
      <c r="CP28" s="1117"/>
      <c r="CQ28" s="1117"/>
      <c r="CR28" s="1117"/>
      <c r="CS28" s="1117"/>
      <c r="CT28" s="1117"/>
      <c r="CU28" s="1117"/>
      <c r="CV28" s="1117"/>
      <c r="CW28" s="1117"/>
      <c r="CX28" s="1117"/>
      <c r="CY28" s="1117"/>
      <c r="CZ28" s="1117"/>
      <c r="DA28" s="1117"/>
      <c r="DB28" s="1117"/>
      <c r="DC28" s="1117"/>
      <c r="DD28" s="1117"/>
      <c r="DE28" s="1117"/>
      <c r="DF28" s="1117"/>
      <c r="DG28" s="1117"/>
      <c r="DH28" s="1117"/>
      <c r="DI28" s="1117"/>
      <c r="DJ28" s="1117"/>
      <c r="DK28" s="1117"/>
      <c r="DL28" s="1117"/>
    </row>
    <row r="29" spans="1:116" s="1116" customFormat="1" ht="14.1" customHeight="1">
      <c r="A29" s="1173"/>
      <c r="B29" s="1125"/>
      <c r="C29" s="1122"/>
      <c r="D29" s="1122"/>
      <c r="E29" s="1122"/>
      <c r="F29" s="1122"/>
      <c r="G29" s="1122"/>
      <c r="H29" s="1124"/>
      <c r="I29" s="1122"/>
      <c r="J29" s="1122"/>
      <c r="K29" s="1122"/>
      <c r="L29" s="1124" t="s">
        <v>2287</v>
      </c>
      <c r="M29" s="1122"/>
      <c r="N29" s="1122"/>
      <c r="O29" s="1122"/>
      <c r="P29" s="1122"/>
      <c r="Q29" s="1122"/>
      <c r="R29" s="1122"/>
      <c r="S29" s="1122"/>
      <c r="T29" s="1122"/>
      <c r="U29" s="1122"/>
      <c r="V29" s="1122"/>
      <c r="W29" s="1122"/>
      <c r="X29" s="1122"/>
      <c r="Y29" s="1122"/>
      <c r="Z29" s="1122"/>
      <c r="AA29" s="1122"/>
      <c r="AB29" s="1122"/>
      <c r="AC29" s="1122"/>
      <c r="AD29" s="1129"/>
      <c r="AE29" s="1122"/>
      <c r="AF29" s="1124"/>
      <c r="AG29" s="1122"/>
      <c r="AH29" s="1122"/>
      <c r="AI29" s="1122"/>
      <c r="AJ29" s="1122"/>
      <c r="AK29" s="1177"/>
      <c r="AY29" s="1117"/>
      <c r="AZ29" s="1117"/>
      <c r="BA29" s="1117"/>
      <c r="BB29" s="1117"/>
      <c r="BC29" s="1117"/>
      <c r="BD29" s="1117"/>
      <c r="BE29" s="1117"/>
      <c r="BF29" s="1117"/>
      <c r="BG29" s="1117"/>
      <c r="BH29" s="1117"/>
      <c r="BI29" s="1117"/>
      <c r="BJ29" s="1117"/>
      <c r="BK29" s="1117"/>
      <c r="BL29" s="1117"/>
      <c r="BM29" s="1117"/>
      <c r="BN29" s="1117"/>
      <c r="BO29" s="1117"/>
      <c r="BP29" s="1117"/>
      <c r="BQ29" s="1117"/>
      <c r="BR29" s="1117"/>
      <c r="BS29" s="1117"/>
      <c r="BT29" s="1117"/>
      <c r="BU29" s="1117"/>
      <c r="BV29" s="1117"/>
      <c r="BW29" s="1117"/>
      <c r="BX29" s="1117"/>
      <c r="BY29" s="1117"/>
      <c r="BZ29" s="1117"/>
      <c r="CA29" s="1117"/>
      <c r="CB29" s="1117"/>
      <c r="CC29" s="1117"/>
      <c r="CD29" s="1117"/>
      <c r="CE29" s="1117"/>
      <c r="CF29" s="1117"/>
      <c r="CG29" s="1117"/>
      <c r="CH29" s="1117"/>
      <c r="CI29" s="1117"/>
      <c r="CJ29" s="1117"/>
      <c r="CK29" s="1117"/>
      <c r="CL29" s="1117"/>
      <c r="CM29" s="1117"/>
      <c r="CN29" s="1117"/>
      <c r="CO29" s="1117"/>
      <c r="CP29" s="1117"/>
      <c r="CQ29" s="1117"/>
      <c r="CR29" s="1117"/>
      <c r="CS29" s="1117"/>
      <c r="CT29" s="1117"/>
      <c r="CU29" s="1117"/>
      <c r="CV29" s="1117"/>
      <c r="CW29" s="1117"/>
      <c r="CX29" s="1117"/>
      <c r="CY29" s="1117"/>
      <c r="CZ29" s="1117"/>
      <c r="DA29" s="1117"/>
      <c r="DB29" s="1117"/>
      <c r="DC29" s="1117"/>
      <c r="DD29" s="1117"/>
      <c r="DE29" s="1117"/>
      <c r="DF29" s="1117"/>
      <c r="DG29" s="1117"/>
      <c r="DH29" s="1117"/>
      <c r="DI29" s="1117"/>
      <c r="DJ29" s="1117"/>
      <c r="DK29" s="1117"/>
      <c r="DL29" s="1117"/>
    </row>
    <row r="30" spans="1:116" s="1116" customFormat="1" ht="14.1" customHeight="1">
      <c r="A30" s="1173"/>
      <c r="B30" s="1125"/>
      <c r="C30" s="1122"/>
      <c r="D30" s="1122"/>
      <c r="E30" s="1122"/>
      <c r="F30" s="1122"/>
      <c r="G30" s="1122"/>
      <c r="H30" s="1124"/>
      <c r="I30" s="1122"/>
      <c r="J30" s="1122"/>
      <c r="K30" s="1122"/>
      <c r="L30" s="1124"/>
      <c r="M30" s="1133" t="s">
        <v>1107</v>
      </c>
      <c r="N30" s="1122" t="s">
        <v>2505</v>
      </c>
      <c r="O30" s="1122"/>
      <c r="P30" s="1133" t="s">
        <v>1107</v>
      </c>
      <c r="Q30" s="1122" t="s">
        <v>2506</v>
      </c>
      <c r="R30" s="1122"/>
      <c r="S30" s="1122"/>
      <c r="T30" s="1122"/>
      <c r="U30" s="1122"/>
      <c r="V30" s="1122"/>
      <c r="W30" s="1122"/>
      <c r="X30" s="1122"/>
      <c r="Y30" s="1122"/>
      <c r="Z30" s="1122"/>
      <c r="AA30" s="1122"/>
      <c r="AB30" s="1122"/>
      <c r="AC30" s="1122"/>
      <c r="AD30" s="1129"/>
      <c r="AE30" s="1122"/>
      <c r="AF30" s="1124"/>
      <c r="AG30" s="1122"/>
      <c r="AH30" s="1122"/>
      <c r="AI30" s="1122"/>
      <c r="AJ30" s="1122"/>
      <c r="AK30" s="1177"/>
      <c r="AY30" s="1117"/>
      <c r="AZ30" s="1117"/>
      <c r="BA30" s="1117"/>
      <c r="BB30" s="1117"/>
      <c r="BC30" s="1117"/>
      <c r="BD30" s="1117"/>
      <c r="BE30" s="1117"/>
      <c r="BF30" s="1117"/>
      <c r="BG30" s="1117"/>
      <c r="BH30" s="1117"/>
      <c r="BI30" s="1117"/>
      <c r="BJ30" s="1117"/>
      <c r="BK30" s="1117"/>
      <c r="BL30" s="1117"/>
      <c r="BM30" s="1117"/>
      <c r="BN30" s="1117"/>
      <c r="BO30" s="1117"/>
      <c r="BP30" s="1117"/>
      <c r="BQ30" s="1117"/>
      <c r="BR30" s="1117"/>
      <c r="BS30" s="1117"/>
      <c r="BT30" s="1117"/>
      <c r="BU30" s="1117"/>
      <c r="BV30" s="1117"/>
      <c r="BW30" s="1117"/>
      <c r="BX30" s="1117"/>
      <c r="BY30" s="1117"/>
      <c r="BZ30" s="1117"/>
      <c r="CA30" s="1117"/>
      <c r="CB30" s="1117"/>
      <c r="CC30" s="1117"/>
      <c r="CD30" s="1117"/>
      <c r="CE30" s="1117"/>
      <c r="CF30" s="1117"/>
      <c r="CG30" s="1117"/>
      <c r="CH30" s="1117"/>
      <c r="CI30" s="1117"/>
      <c r="CJ30" s="1117"/>
      <c r="CK30" s="1117"/>
      <c r="CL30" s="1117"/>
      <c r="CM30" s="1117"/>
      <c r="CN30" s="1117"/>
      <c r="CO30" s="1117"/>
      <c r="CP30" s="1117"/>
      <c r="CQ30" s="1117"/>
      <c r="CR30" s="1117"/>
      <c r="CS30" s="1117"/>
      <c r="CT30" s="1117"/>
      <c r="CU30" s="1117"/>
      <c r="CV30" s="1117"/>
      <c r="CW30" s="1117"/>
      <c r="CX30" s="1117"/>
      <c r="CY30" s="1117"/>
      <c r="CZ30" s="1117"/>
      <c r="DA30" s="1117"/>
      <c r="DB30" s="1117"/>
      <c r="DC30" s="1117"/>
      <c r="DD30" s="1117"/>
      <c r="DE30" s="1117"/>
      <c r="DF30" s="1117"/>
      <c r="DG30" s="1117"/>
      <c r="DH30" s="1117"/>
      <c r="DI30" s="1117"/>
      <c r="DJ30" s="1117"/>
      <c r="DK30" s="1117"/>
      <c r="DL30" s="1117"/>
    </row>
    <row r="31" spans="1:116" s="1116" customFormat="1" ht="14.1" customHeight="1">
      <c r="A31" s="1173"/>
      <c r="B31" s="1125"/>
      <c r="C31" s="1122"/>
      <c r="D31" s="1122"/>
      <c r="E31" s="1122"/>
      <c r="F31" s="1122"/>
      <c r="G31" s="1122"/>
      <c r="H31" s="1124"/>
      <c r="I31" s="1122"/>
      <c r="J31" s="1122"/>
      <c r="K31" s="1122"/>
      <c r="L31" s="1124" t="s">
        <v>2288</v>
      </c>
      <c r="M31" s="1122"/>
      <c r="N31" s="1122"/>
      <c r="O31" s="1137" t="s">
        <v>8</v>
      </c>
      <c r="P31" s="1372"/>
      <c r="Q31" s="1372"/>
      <c r="R31" s="1372"/>
      <c r="S31" s="1372"/>
      <c r="T31" s="1372"/>
      <c r="U31" s="1372"/>
      <c r="V31" s="1372"/>
      <c r="W31" s="1372"/>
      <c r="X31" s="1372"/>
      <c r="Y31" s="1372"/>
      <c r="Z31" s="1372"/>
      <c r="AA31" s="1372"/>
      <c r="AB31" s="1372"/>
      <c r="AC31" s="1372"/>
      <c r="AD31" s="1129" t="s">
        <v>94</v>
      </c>
      <c r="AE31" s="1122"/>
      <c r="AF31" s="1124"/>
      <c r="AG31" s="1122"/>
      <c r="AH31" s="1122"/>
      <c r="AI31" s="1122"/>
      <c r="AJ31" s="1122"/>
      <c r="AK31" s="1177"/>
      <c r="AY31" s="1117"/>
      <c r="AZ31" s="1117"/>
      <c r="BA31" s="1117"/>
      <c r="BB31" s="1117"/>
      <c r="BC31" s="1117"/>
      <c r="BD31" s="1117"/>
      <c r="BE31" s="1117"/>
      <c r="BF31" s="1117"/>
      <c r="BG31" s="1117"/>
      <c r="BH31" s="1117"/>
      <c r="BI31" s="1117"/>
      <c r="BJ31" s="1117"/>
      <c r="BK31" s="1117"/>
      <c r="BL31" s="1117"/>
      <c r="BM31" s="1117"/>
      <c r="BN31" s="1117"/>
      <c r="BO31" s="1117"/>
      <c r="BP31" s="1117"/>
      <c r="BQ31" s="1117"/>
      <c r="BR31" s="1117"/>
      <c r="BS31" s="1117"/>
      <c r="BT31" s="1117"/>
      <c r="BU31" s="1117"/>
      <c r="BV31" s="1117"/>
      <c r="BW31" s="1117"/>
      <c r="BX31" s="1117"/>
      <c r="BY31" s="1117"/>
      <c r="BZ31" s="1117"/>
      <c r="CA31" s="1117"/>
      <c r="CB31" s="1117"/>
      <c r="CC31" s="1117"/>
      <c r="CD31" s="1117"/>
      <c r="CE31" s="1117"/>
      <c r="CF31" s="1117"/>
      <c r="CG31" s="1117"/>
      <c r="CH31" s="1117"/>
      <c r="CI31" s="1117"/>
      <c r="CJ31" s="1117"/>
      <c r="CK31" s="1117"/>
      <c r="CL31" s="1117"/>
      <c r="CM31" s="1117"/>
      <c r="CN31" s="1117"/>
      <c r="CO31" s="1117"/>
      <c r="CP31" s="1117"/>
      <c r="CQ31" s="1117"/>
      <c r="CR31" s="1117"/>
      <c r="CS31" s="1117"/>
      <c r="CT31" s="1117"/>
      <c r="CU31" s="1117"/>
      <c r="CV31" s="1117"/>
      <c r="CW31" s="1117"/>
      <c r="CX31" s="1117"/>
      <c r="CY31" s="1117"/>
      <c r="CZ31" s="1117"/>
      <c r="DA31" s="1117"/>
      <c r="DB31" s="1117"/>
      <c r="DC31" s="1117"/>
      <c r="DD31" s="1117"/>
      <c r="DE31" s="1117"/>
      <c r="DF31" s="1117"/>
      <c r="DG31" s="1117"/>
      <c r="DH31" s="1117"/>
      <c r="DI31" s="1117"/>
      <c r="DJ31" s="1117"/>
      <c r="DK31" s="1117"/>
      <c r="DL31" s="1117"/>
    </row>
    <row r="32" spans="1:116" s="1116" customFormat="1" ht="9.9499999999999993" customHeight="1">
      <c r="A32" s="1173"/>
      <c r="B32" s="1125"/>
      <c r="C32" s="1130"/>
      <c r="D32" s="1131"/>
      <c r="E32" s="1131"/>
      <c r="F32" s="1131"/>
      <c r="G32" s="1131"/>
      <c r="H32" s="1130"/>
      <c r="I32" s="1131"/>
      <c r="J32" s="1131"/>
      <c r="K32" s="1135"/>
      <c r="L32" s="1136"/>
      <c r="M32" s="1136"/>
      <c r="N32" s="1136"/>
      <c r="O32" s="1136"/>
      <c r="P32" s="1136"/>
      <c r="Q32" s="1136"/>
      <c r="R32" s="1136"/>
      <c r="S32" s="1136"/>
      <c r="T32" s="1136"/>
      <c r="U32" s="1136"/>
      <c r="V32" s="1136"/>
      <c r="W32" s="1136"/>
      <c r="X32" s="1136"/>
      <c r="Y32" s="1136"/>
      <c r="Z32" s="1136"/>
      <c r="AA32" s="1136"/>
      <c r="AB32" s="1136"/>
      <c r="AC32" s="1136"/>
      <c r="AD32" s="1136"/>
      <c r="AE32" s="1131"/>
      <c r="AF32" s="1130"/>
      <c r="AG32" s="1131"/>
      <c r="AH32" s="1131"/>
      <c r="AI32" s="1131"/>
      <c r="AJ32" s="1131"/>
      <c r="AK32" s="1179"/>
      <c r="AY32" s="1117"/>
      <c r="AZ32" s="1117"/>
      <c r="BA32" s="1117"/>
      <c r="BB32" s="1117"/>
      <c r="BC32" s="1117"/>
      <c r="BD32" s="1117"/>
      <c r="BE32" s="1117"/>
      <c r="BF32" s="1117"/>
      <c r="BG32" s="1117"/>
      <c r="BH32" s="1117"/>
      <c r="BI32" s="1117"/>
      <c r="BJ32" s="1117"/>
      <c r="BK32" s="1117"/>
      <c r="BL32" s="1117"/>
      <c r="BM32" s="1117"/>
      <c r="BN32" s="1117"/>
      <c r="BO32" s="1117"/>
      <c r="BP32" s="1117"/>
      <c r="BQ32" s="1117"/>
      <c r="BR32" s="1117"/>
      <c r="BS32" s="1117"/>
      <c r="BT32" s="1117"/>
      <c r="BU32" s="1117"/>
      <c r="BV32" s="1117"/>
      <c r="BW32" s="1117"/>
      <c r="BX32" s="1117"/>
      <c r="BY32" s="1117"/>
      <c r="BZ32" s="1117"/>
      <c r="CA32" s="1117"/>
      <c r="CB32" s="1117"/>
      <c r="CC32" s="1117"/>
      <c r="CD32" s="1117"/>
      <c r="CE32" s="1117"/>
      <c r="CF32" s="1117"/>
      <c r="CG32" s="1117"/>
      <c r="CH32" s="1117"/>
      <c r="CI32" s="1117"/>
      <c r="CJ32" s="1117"/>
      <c r="CK32" s="1117"/>
      <c r="CL32" s="1117"/>
      <c r="CM32" s="1117"/>
      <c r="CN32" s="1117"/>
      <c r="CO32" s="1117"/>
      <c r="CP32" s="1117"/>
      <c r="CQ32" s="1117"/>
      <c r="CR32" s="1117"/>
      <c r="CS32" s="1117"/>
      <c r="CT32" s="1117"/>
      <c r="CU32" s="1117"/>
      <c r="CV32" s="1117"/>
      <c r="CW32" s="1117"/>
      <c r="CX32" s="1117"/>
      <c r="CY32" s="1117"/>
      <c r="CZ32" s="1117"/>
      <c r="DA32" s="1117"/>
      <c r="DB32" s="1117"/>
      <c r="DC32" s="1117"/>
      <c r="DD32" s="1117"/>
      <c r="DE32" s="1117"/>
      <c r="DF32" s="1117"/>
      <c r="DG32" s="1117"/>
      <c r="DH32" s="1117"/>
      <c r="DI32" s="1117"/>
      <c r="DJ32" s="1117"/>
      <c r="DK32" s="1117"/>
      <c r="DL32" s="1117"/>
    </row>
    <row r="33" spans="1:116" s="1116" customFormat="1" ht="14.1" customHeight="1">
      <c r="A33" s="1173"/>
      <c r="B33" s="1125"/>
      <c r="C33" s="1122" t="s">
        <v>2289</v>
      </c>
      <c r="D33" s="1122"/>
      <c r="E33" s="1122"/>
      <c r="F33" s="1122"/>
      <c r="G33" s="1122"/>
      <c r="H33" s="1126" t="s">
        <v>2504</v>
      </c>
      <c r="I33" s="1122" t="s">
        <v>2579</v>
      </c>
      <c r="J33" s="1122"/>
      <c r="K33" s="1122"/>
      <c r="L33" s="1124" t="s">
        <v>2290</v>
      </c>
      <c r="M33" s="1122"/>
      <c r="N33" s="1122"/>
      <c r="O33" s="1122"/>
      <c r="P33" s="1137" t="s">
        <v>2502</v>
      </c>
      <c r="Q33" s="1372"/>
      <c r="R33" s="1372"/>
      <c r="S33" s="1372"/>
      <c r="T33" s="1372"/>
      <c r="U33" s="1372"/>
      <c r="V33" s="1372"/>
      <c r="W33" s="1372"/>
      <c r="X33" s="1372"/>
      <c r="Y33" s="1372"/>
      <c r="Z33" s="1372"/>
      <c r="AA33" s="1372"/>
      <c r="AB33" s="1372"/>
      <c r="AC33" s="1372"/>
      <c r="AD33" s="1129" t="s">
        <v>2503</v>
      </c>
      <c r="AE33" s="1122"/>
      <c r="AF33" s="1126" t="s">
        <v>3</v>
      </c>
      <c r="AG33" s="1122" t="s">
        <v>124</v>
      </c>
      <c r="AH33" s="1122"/>
      <c r="AI33" s="1133" t="s">
        <v>3</v>
      </c>
      <c r="AJ33" s="1122" t="s">
        <v>84</v>
      </c>
      <c r="AK33" s="1177"/>
      <c r="AY33" s="1117"/>
      <c r="AZ33" s="1117"/>
      <c r="BA33" s="1117"/>
      <c r="BB33" s="1117"/>
      <c r="BC33" s="1117"/>
      <c r="BD33" s="1117"/>
      <c r="BE33" s="1117"/>
      <c r="BF33" s="1117"/>
      <c r="BG33" s="1117"/>
      <c r="BH33" s="1117"/>
      <c r="BI33" s="1117"/>
      <c r="BJ33" s="1117"/>
      <c r="BK33" s="1117"/>
      <c r="BL33" s="1117"/>
      <c r="BM33" s="1117"/>
      <c r="BN33" s="1117"/>
      <c r="BO33" s="1117"/>
      <c r="BP33" s="1117"/>
      <c r="BQ33" s="1117"/>
      <c r="BR33" s="1117"/>
      <c r="BS33" s="1117"/>
      <c r="BT33" s="1117"/>
      <c r="BU33" s="1117"/>
      <c r="BV33" s="1117"/>
      <c r="BW33" s="1117"/>
      <c r="BX33" s="1117"/>
      <c r="BY33" s="1117"/>
      <c r="BZ33" s="1117"/>
      <c r="CA33" s="1117"/>
      <c r="CB33" s="1117"/>
      <c r="CC33" s="1117"/>
      <c r="CD33" s="1117"/>
      <c r="CE33" s="1117"/>
      <c r="CF33" s="1117"/>
      <c r="CG33" s="1117"/>
      <c r="CH33" s="1117"/>
      <c r="CI33" s="1117"/>
      <c r="CJ33" s="1117"/>
      <c r="CK33" s="1117"/>
      <c r="CL33" s="1117"/>
      <c r="CM33" s="1117"/>
      <c r="CN33" s="1117"/>
      <c r="CO33" s="1117"/>
      <c r="CP33" s="1117"/>
      <c r="CQ33" s="1117"/>
      <c r="CR33" s="1117"/>
      <c r="CS33" s="1117"/>
      <c r="CT33" s="1117"/>
      <c r="CU33" s="1117"/>
      <c r="CV33" s="1117"/>
      <c r="CW33" s="1117"/>
      <c r="CX33" s="1117"/>
      <c r="CY33" s="1117"/>
      <c r="CZ33" s="1117"/>
      <c r="DA33" s="1117"/>
      <c r="DB33" s="1117"/>
      <c r="DC33" s="1117"/>
      <c r="DD33" s="1117"/>
      <c r="DE33" s="1117"/>
      <c r="DF33" s="1117"/>
      <c r="DG33" s="1117"/>
      <c r="DH33" s="1117"/>
      <c r="DI33" s="1117"/>
      <c r="DJ33" s="1117"/>
      <c r="DK33" s="1117"/>
      <c r="DL33" s="1117"/>
    </row>
    <row r="34" spans="1:116" s="1116" customFormat="1" ht="14.1" customHeight="1">
      <c r="A34" s="1173"/>
      <c r="B34" s="1125"/>
      <c r="C34" s="1122" t="s">
        <v>2291</v>
      </c>
      <c r="D34" s="1122"/>
      <c r="E34" s="1122"/>
      <c r="F34" s="1122"/>
      <c r="G34" s="1122"/>
      <c r="H34" s="1126" t="s">
        <v>2504</v>
      </c>
      <c r="I34" s="1122" t="s">
        <v>2580</v>
      </c>
      <c r="J34" s="1122"/>
      <c r="K34" s="1122"/>
      <c r="L34" s="1124" t="s">
        <v>2292</v>
      </c>
      <c r="M34" s="1122"/>
      <c r="N34" s="1122"/>
      <c r="O34" s="1122"/>
      <c r="P34" s="1137" t="s">
        <v>2502</v>
      </c>
      <c r="Q34" s="1372"/>
      <c r="R34" s="1372"/>
      <c r="S34" s="1372"/>
      <c r="T34" s="1372"/>
      <c r="U34" s="1372"/>
      <c r="V34" s="1372"/>
      <c r="W34" s="1372"/>
      <c r="X34" s="1372"/>
      <c r="Y34" s="1372"/>
      <c r="Z34" s="1372"/>
      <c r="AA34" s="1372"/>
      <c r="AB34" s="1372"/>
      <c r="AC34" s="1372"/>
      <c r="AD34" s="1129" t="s">
        <v>2503</v>
      </c>
      <c r="AE34" s="1122"/>
      <c r="AF34" s="1376" t="s">
        <v>2583</v>
      </c>
      <c r="AG34" s="1367"/>
      <c r="AH34" s="1367"/>
      <c r="AI34" s="1367"/>
      <c r="AJ34" s="1367"/>
      <c r="AK34" s="1368" t="s">
        <v>2584</v>
      </c>
      <c r="AY34" s="1117"/>
      <c r="AZ34" s="1117"/>
      <c r="BA34" s="1117"/>
      <c r="BB34" s="1117"/>
      <c r="BC34" s="1117"/>
      <c r="BD34" s="1117"/>
      <c r="BE34" s="1117"/>
      <c r="BF34" s="1117"/>
      <c r="BG34" s="1117"/>
      <c r="BH34" s="1117"/>
      <c r="BI34" s="1117"/>
      <c r="BJ34" s="1117"/>
      <c r="BK34" s="1117"/>
      <c r="BL34" s="1117"/>
      <c r="BM34" s="1117"/>
      <c r="BN34" s="1117"/>
      <c r="BO34" s="1117"/>
      <c r="BP34" s="1117"/>
      <c r="BQ34" s="1117"/>
      <c r="BR34" s="1117"/>
      <c r="BS34" s="1117"/>
      <c r="BT34" s="1117"/>
      <c r="BU34" s="1117"/>
      <c r="BV34" s="1117"/>
      <c r="BW34" s="1117"/>
      <c r="BX34" s="1117"/>
      <c r="BY34" s="1117"/>
      <c r="BZ34" s="1117"/>
      <c r="CA34" s="1117"/>
      <c r="CB34" s="1117"/>
      <c r="CC34" s="1117"/>
      <c r="CD34" s="1117"/>
      <c r="CE34" s="1117"/>
      <c r="CF34" s="1117"/>
      <c r="CG34" s="1117"/>
      <c r="CH34" s="1117"/>
      <c r="CI34" s="1117"/>
      <c r="CJ34" s="1117"/>
      <c r="CK34" s="1117"/>
      <c r="CL34" s="1117"/>
      <c r="CM34" s="1117"/>
      <c r="CN34" s="1117"/>
      <c r="CO34" s="1117"/>
      <c r="CP34" s="1117"/>
      <c r="CQ34" s="1117"/>
      <c r="CR34" s="1117"/>
      <c r="CS34" s="1117"/>
      <c r="CT34" s="1117"/>
      <c r="CU34" s="1117"/>
      <c r="CV34" s="1117"/>
      <c r="CW34" s="1117"/>
      <c r="CX34" s="1117"/>
      <c r="CY34" s="1117"/>
      <c r="CZ34" s="1117"/>
      <c r="DA34" s="1117"/>
      <c r="DB34" s="1117"/>
      <c r="DC34" s="1117"/>
      <c r="DD34" s="1117"/>
      <c r="DE34" s="1117"/>
      <c r="DF34" s="1117"/>
      <c r="DG34" s="1117"/>
      <c r="DH34" s="1117"/>
      <c r="DI34" s="1117"/>
      <c r="DJ34" s="1117"/>
      <c r="DK34" s="1117"/>
      <c r="DL34" s="1117"/>
    </row>
    <row r="35" spans="1:116" s="1116" customFormat="1" ht="14.1" customHeight="1">
      <c r="A35" s="1173"/>
      <c r="B35" s="1125"/>
      <c r="C35" s="1122"/>
      <c r="D35" s="1122"/>
      <c r="E35" s="1122"/>
      <c r="F35" s="1122"/>
      <c r="G35" s="1122"/>
      <c r="H35" s="1126" t="s">
        <v>2504</v>
      </c>
      <c r="I35" s="1122" t="s">
        <v>2268</v>
      </c>
      <c r="J35" s="1122"/>
      <c r="K35" s="1122"/>
      <c r="L35" s="1124" t="s">
        <v>2288</v>
      </c>
      <c r="M35" s="1122"/>
      <c r="N35" s="1122"/>
      <c r="O35" s="1137" t="s">
        <v>2502</v>
      </c>
      <c r="P35" s="1372"/>
      <c r="Q35" s="1372"/>
      <c r="R35" s="1372"/>
      <c r="S35" s="1372"/>
      <c r="T35" s="1372"/>
      <c r="U35" s="1372"/>
      <c r="V35" s="1372"/>
      <c r="W35" s="1372"/>
      <c r="X35" s="1372"/>
      <c r="Y35" s="1372"/>
      <c r="Z35" s="1372"/>
      <c r="AA35" s="1372"/>
      <c r="AB35" s="1372"/>
      <c r="AC35" s="1372"/>
      <c r="AD35" s="1129" t="s">
        <v>2503</v>
      </c>
      <c r="AE35" s="1122"/>
      <c r="AF35" s="1376"/>
      <c r="AG35" s="1367"/>
      <c r="AH35" s="1367"/>
      <c r="AI35" s="1367"/>
      <c r="AJ35" s="1367"/>
      <c r="AK35" s="1368"/>
      <c r="AY35" s="1117"/>
      <c r="AZ35" s="1117"/>
      <c r="BA35" s="1117"/>
      <c r="BB35" s="1117"/>
      <c r="BC35" s="1117"/>
      <c r="BD35" s="1117"/>
      <c r="BE35" s="1117"/>
      <c r="BF35" s="1117"/>
      <c r="BG35" s="1117"/>
      <c r="BH35" s="1117"/>
      <c r="BI35" s="1117"/>
      <c r="BJ35" s="1117"/>
      <c r="BK35" s="1117"/>
      <c r="BL35" s="1117"/>
      <c r="BM35" s="1117"/>
      <c r="BN35" s="1117"/>
      <c r="BO35" s="1117"/>
      <c r="BP35" s="1117"/>
      <c r="BQ35" s="1117"/>
      <c r="BR35" s="1117"/>
      <c r="BS35" s="1117"/>
      <c r="BT35" s="1117"/>
      <c r="BU35" s="1117"/>
      <c r="BV35" s="1117"/>
      <c r="BW35" s="1117"/>
      <c r="BX35" s="1117"/>
      <c r="BY35" s="1117"/>
      <c r="BZ35" s="1117"/>
      <c r="CA35" s="1117"/>
      <c r="CB35" s="1117"/>
      <c r="CC35" s="1117"/>
      <c r="CD35" s="1117"/>
      <c r="CE35" s="1117"/>
      <c r="CF35" s="1117"/>
      <c r="CG35" s="1117"/>
      <c r="CH35" s="1117"/>
      <c r="CI35" s="1117"/>
      <c r="CJ35" s="1117"/>
      <c r="CK35" s="1117"/>
      <c r="CL35" s="1117"/>
      <c r="CM35" s="1117"/>
      <c r="CN35" s="1117"/>
      <c r="CO35" s="1117"/>
      <c r="CP35" s="1117"/>
      <c r="CQ35" s="1117"/>
      <c r="CR35" s="1117"/>
      <c r="CS35" s="1117"/>
      <c r="CT35" s="1117"/>
      <c r="CU35" s="1117"/>
      <c r="CV35" s="1117"/>
      <c r="CW35" s="1117"/>
      <c r="CX35" s="1117"/>
      <c r="CY35" s="1117"/>
      <c r="CZ35" s="1117"/>
      <c r="DA35" s="1117"/>
      <c r="DB35" s="1117"/>
      <c r="DC35" s="1117"/>
      <c r="DD35" s="1117"/>
      <c r="DE35" s="1117"/>
      <c r="DF35" s="1117"/>
      <c r="DG35" s="1117"/>
      <c r="DH35" s="1117"/>
      <c r="DI35" s="1117"/>
      <c r="DJ35" s="1117"/>
      <c r="DK35" s="1117"/>
      <c r="DL35" s="1117"/>
    </row>
    <row r="36" spans="1:116" s="1116" customFormat="1" ht="9.9499999999999993" customHeight="1">
      <c r="A36" s="1173"/>
      <c r="B36" s="1125"/>
      <c r="C36" s="1130"/>
      <c r="D36" s="1131"/>
      <c r="E36" s="1131"/>
      <c r="F36" s="1131"/>
      <c r="G36" s="1131"/>
      <c r="H36" s="1130"/>
      <c r="I36" s="1131"/>
      <c r="J36" s="1131"/>
      <c r="K36" s="1131"/>
      <c r="L36" s="1130"/>
      <c r="M36" s="1131"/>
      <c r="N36" s="1131"/>
      <c r="O36" s="1131"/>
      <c r="P36" s="1131"/>
      <c r="Q36" s="1131"/>
      <c r="R36" s="1131"/>
      <c r="S36" s="1131"/>
      <c r="T36" s="1131"/>
      <c r="U36" s="1131"/>
      <c r="V36" s="1131"/>
      <c r="W36" s="1131"/>
      <c r="X36" s="1131"/>
      <c r="Y36" s="1131"/>
      <c r="Z36" s="1131"/>
      <c r="AA36" s="1131"/>
      <c r="AB36" s="1131"/>
      <c r="AC36" s="1131"/>
      <c r="AD36" s="1132"/>
      <c r="AE36" s="1131"/>
      <c r="AF36" s="1130"/>
      <c r="AG36" s="1131"/>
      <c r="AH36" s="1131"/>
      <c r="AI36" s="1131"/>
      <c r="AJ36" s="1131"/>
      <c r="AK36" s="1179"/>
      <c r="AY36" s="1117"/>
      <c r="AZ36" s="1117"/>
      <c r="BA36" s="1117"/>
      <c r="BB36" s="1117"/>
      <c r="BC36" s="1117"/>
      <c r="BD36" s="1117"/>
      <c r="BE36" s="1117"/>
      <c r="BF36" s="1117"/>
      <c r="BG36" s="1117"/>
      <c r="BH36" s="1117"/>
      <c r="BI36" s="1117"/>
      <c r="BJ36" s="1117"/>
      <c r="BK36" s="1117"/>
      <c r="BL36" s="1117"/>
      <c r="BM36" s="1117"/>
      <c r="BN36" s="1117"/>
      <c r="BO36" s="1117"/>
      <c r="BP36" s="1117"/>
      <c r="BQ36" s="1117"/>
      <c r="BR36" s="1117"/>
      <c r="BS36" s="1117"/>
      <c r="BT36" s="1117"/>
      <c r="BU36" s="1117"/>
      <c r="BV36" s="1117"/>
      <c r="BW36" s="1117"/>
      <c r="BX36" s="1117"/>
      <c r="BY36" s="1117"/>
      <c r="BZ36" s="1117"/>
      <c r="CA36" s="1117"/>
      <c r="CB36" s="1117"/>
      <c r="CC36" s="1117"/>
      <c r="CD36" s="1117"/>
      <c r="CE36" s="1117"/>
      <c r="CF36" s="1117"/>
      <c r="CG36" s="1117"/>
      <c r="CH36" s="1117"/>
      <c r="CI36" s="1117"/>
      <c r="CJ36" s="1117"/>
      <c r="CK36" s="1117"/>
      <c r="CL36" s="1117"/>
      <c r="CM36" s="1117"/>
      <c r="CN36" s="1117"/>
      <c r="CO36" s="1117"/>
      <c r="CP36" s="1117"/>
      <c r="CQ36" s="1117"/>
      <c r="CR36" s="1117"/>
      <c r="CS36" s="1117"/>
      <c r="CT36" s="1117"/>
      <c r="CU36" s="1117"/>
      <c r="CV36" s="1117"/>
      <c r="CW36" s="1117"/>
      <c r="CX36" s="1117"/>
      <c r="CY36" s="1117"/>
      <c r="CZ36" s="1117"/>
      <c r="DA36" s="1117"/>
      <c r="DB36" s="1117"/>
      <c r="DC36" s="1117"/>
      <c r="DD36" s="1117"/>
      <c r="DE36" s="1117"/>
      <c r="DF36" s="1117"/>
      <c r="DG36" s="1117"/>
      <c r="DH36" s="1117"/>
      <c r="DI36" s="1117"/>
      <c r="DJ36" s="1117"/>
      <c r="DK36" s="1117"/>
      <c r="DL36" s="1117"/>
    </row>
    <row r="37" spans="1:116" s="1116" customFormat="1" ht="14.1" customHeight="1">
      <c r="A37" s="1173"/>
      <c r="B37" s="1125"/>
      <c r="C37" s="1122" t="s">
        <v>2293</v>
      </c>
      <c r="D37" s="1122"/>
      <c r="E37" s="1122"/>
      <c r="F37" s="1122"/>
      <c r="G37" s="1122"/>
      <c r="H37" s="1126" t="s">
        <v>2504</v>
      </c>
      <c r="I37" s="1122" t="s">
        <v>2579</v>
      </c>
      <c r="J37" s="1122"/>
      <c r="K37" s="1122"/>
      <c r="L37" s="1124" t="s">
        <v>2294</v>
      </c>
      <c r="M37" s="1122"/>
      <c r="N37" s="1122"/>
      <c r="O37" s="1122"/>
      <c r="P37" s="1122"/>
      <c r="Q37" s="1122"/>
      <c r="R37" s="1122"/>
      <c r="S37" s="1122"/>
      <c r="T37" s="1122"/>
      <c r="U37" s="1122"/>
      <c r="V37" s="1122"/>
      <c r="W37" s="1122"/>
      <c r="X37" s="1122"/>
      <c r="Y37" s="1122"/>
      <c r="Z37" s="1122"/>
      <c r="AA37" s="1122"/>
      <c r="AB37" s="1122"/>
      <c r="AC37" s="1122"/>
      <c r="AD37" s="1129"/>
      <c r="AE37" s="1122"/>
      <c r="AF37" s="1126" t="s">
        <v>3</v>
      </c>
      <c r="AG37" s="1122" t="s">
        <v>124</v>
      </c>
      <c r="AH37" s="1122"/>
      <c r="AI37" s="1133" t="s">
        <v>3</v>
      </c>
      <c r="AJ37" s="1122" t="s">
        <v>84</v>
      </c>
      <c r="AK37" s="1177"/>
      <c r="AY37" s="1117"/>
      <c r="AZ37" s="1117"/>
      <c r="BA37" s="1117"/>
      <c r="BB37" s="1117"/>
      <c r="BC37" s="1117"/>
      <c r="BD37" s="1117"/>
      <c r="BE37" s="1117"/>
      <c r="BF37" s="1117"/>
      <c r="BG37" s="1117"/>
      <c r="BH37" s="1117"/>
      <c r="BI37" s="1117"/>
      <c r="BJ37" s="1117"/>
      <c r="BK37" s="1117"/>
      <c r="BL37" s="1117"/>
      <c r="BM37" s="1117"/>
      <c r="BN37" s="1117"/>
      <c r="BO37" s="1117"/>
      <c r="BP37" s="1117"/>
      <c r="BQ37" s="1117"/>
      <c r="BR37" s="1117"/>
      <c r="BS37" s="1117"/>
      <c r="BT37" s="1117"/>
      <c r="BU37" s="1117"/>
      <c r="BV37" s="1117"/>
      <c r="BW37" s="1117"/>
      <c r="BX37" s="1117"/>
      <c r="BY37" s="1117"/>
      <c r="BZ37" s="1117"/>
      <c r="CA37" s="1117"/>
      <c r="CB37" s="1117"/>
      <c r="CC37" s="1117"/>
      <c r="CD37" s="1117"/>
      <c r="CE37" s="1117"/>
      <c r="CF37" s="1117"/>
      <c r="CG37" s="1117"/>
      <c r="CH37" s="1117"/>
      <c r="CI37" s="1117"/>
      <c r="CJ37" s="1117"/>
      <c r="CK37" s="1117"/>
      <c r="CL37" s="1117"/>
      <c r="CM37" s="1117"/>
      <c r="CN37" s="1117"/>
      <c r="CO37" s="1117"/>
      <c r="CP37" s="1117"/>
      <c r="CQ37" s="1117"/>
      <c r="CR37" s="1117"/>
      <c r="CS37" s="1117"/>
      <c r="CT37" s="1117"/>
      <c r="CU37" s="1117"/>
      <c r="CV37" s="1117"/>
      <c r="CW37" s="1117"/>
      <c r="CX37" s="1117"/>
      <c r="CY37" s="1117"/>
      <c r="CZ37" s="1117"/>
      <c r="DA37" s="1117"/>
      <c r="DB37" s="1117"/>
      <c r="DC37" s="1117"/>
      <c r="DD37" s="1117"/>
      <c r="DE37" s="1117"/>
      <c r="DF37" s="1117"/>
      <c r="DG37" s="1117"/>
      <c r="DH37" s="1117"/>
      <c r="DI37" s="1117"/>
      <c r="DJ37" s="1117"/>
      <c r="DK37" s="1117"/>
      <c r="DL37" s="1117"/>
    </row>
    <row r="38" spans="1:116" s="1116" customFormat="1" ht="14.1" customHeight="1">
      <c r="A38" s="1173"/>
      <c r="B38" s="1125"/>
      <c r="C38" s="1122" t="s">
        <v>2295</v>
      </c>
      <c r="D38" s="1122"/>
      <c r="E38" s="1122"/>
      <c r="F38" s="1122"/>
      <c r="G38" s="1122"/>
      <c r="H38" s="1126" t="s">
        <v>2504</v>
      </c>
      <c r="I38" s="1122" t="s">
        <v>2580</v>
      </c>
      <c r="J38" s="1122"/>
      <c r="K38" s="1122"/>
      <c r="L38" s="1124"/>
      <c r="M38" s="1372"/>
      <c r="N38" s="1372"/>
      <c r="O38" s="1372"/>
      <c r="P38" s="1372"/>
      <c r="Q38" s="1372"/>
      <c r="R38" s="1372"/>
      <c r="S38" s="1372"/>
      <c r="T38" s="1372"/>
      <c r="U38" s="1372"/>
      <c r="V38" s="1372"/>
      <c r="W38" s="1372"/>
      <c r="X38" s="1372"/>
      <c r="Y38" s="1372"/>
      <c r="Z38" s="1372"/>
      <c r="AA38" s="1372"/>
      <c r="AB38" s="1372"/>
      <c r="AC38" s="1372"/>
      <c r="AD38" s="1372"/>
      <c r="AE38" s="1122"/>
      <c r="AF38" s="1376" t="s">
        <v>2583</v>
      </c>
      <c r="AG38" s="1367"/>
      <c r="AH38" s="1367"/>
      <c r="AI38" s="1367"/>
      <c r="AJ38" s="1367"/>
      <c r="AK38" s="1368" t="s">
        <v>2584</v>
      </c>
      <c r="AY38" s="1117"/>
      <c r="AZ38" s="1117"/>
      <c r="BA38" s="1117"/>
      <c r="BB38" s="1117"/>
      <c r="BC38" s="1117"/>
      <c r="BD38" s="1117"/>
      <c r="BE38" s="1117"/>
      <c r="BF38" s="1117"/>
      <c r="BG38" s="1117"/>
      <c r="BH38" s="1117"/>
      <c r="BI38" s="1117"/>
      <c r="BJ38" s="1117"/>
      <c r="BK38" s="1117"/>
      <c r="BL38" s="1117"/>
      <c r="BM38" s="1117"/>
      <c r="BN38" s="1117"/>
      <c r="BO38" s="1117"/>
      <c r="BP38" s="1117"/>
      <c r="BQ38" s="1117"/>
      <c r="BR38" s="1117"/>
      <c r="BS38" s="1117"/>
      <c r="BT38" s="1117"/>
      <c r="BU38" s="1117"/>
      <c r="BV38" s="1117"/>
      <c r="BW38" s="1117"/>
      <c r="BX38" s="1117"/>
      <c r="BY38" s="1117"/>
      <c r="BZ38" s="1117"/>
      <c r="CA38" s="1117"/>
      <c r="CB38" s="1117"/>
      <c r="CC38" s="1117"/>
      <c r="CD38" s="1117"/>
      <c r="CE38" s="1117"/>
      <c r="CF38" s="1117"/>
      <c r="CG38" s="1117"/>
      <c r="CH38" s="1117"/>
      <c r="CI38" s="1117"/>
      <c r="CJ38" s="1117"/>
      <c r="CK38" s="1117"/>
      <c r="CL38" s="1117"/>
      <c r="CM38" s="1117"/>
      <c r="CN38" s="1117"/>
      <c r="CO38" s="1117"/>
      <c r="CP38" s="1117"/>
      <c r="CQ38" s="1117"/>
      <c r="CR38" s="1117"/>
      <c r="CS38" s="1117"/>
      <c r="CT38" s="1117"/>
      <c r="CU38" s="1117"/>
      <c r="CV38" s="1117"/>
      <c r="CW38" s="1117"/>
      <c r="CX38" s="1117"/>
      <c r="CY38" s="1117"/>
      <c r="CZ38" s="1117"/>
      <c r="DA38" s="1117"/>
      <c r="DB38" s="1117"/>
      <c r="DC38" s="1117"/>
      <c r="DD38" s="1117"/>
      <c r="DE38" s="1117"/>
      <c r="DF38" s="1117"/>
      <c r="DG38" s="1117"/>
      <c r="DH38" s="1117"/>
      <c r="DI38" s="1117"/>
      <c r="DJ38" s="1117"/>
      <c r="DK38" s="1117"/>
      <c r="DL38" s="1117"/>
    </row>
    <row r="39" spans="1:116" s="1116" customFormat="1" ht="14.1" customHeight="1">
      <c r="A39" s="1173"/>
      <c r="B39" s="1125"/>
      <c r="C39" s="1122" t="s">
        <v>2296</v>
      </c>
      <c r="D39" s="1122"/>
      <c r="E39" s="1122"/>
      <c r="F39" s="1122"/>
      <c r="G39" s="1122"/>
      <c r="H39" s="1124"/>
      <c r="I39" s="1122"/>
      <c r="J39" s="1122"/>
      <c r="K39" s="1122"/>
      <c r="L39" s="1124"/>
      <c r="M39" s="1382"/>
      <c r="N39" s="1382"/>
      <c r="O39" s="1382"/>
      <c r="P39" s="1382"/>
      <c r="Q39" s="1382"/>
      <c r="R39" s="1382"/>
      <c r="S39" s="1382"/>
      <c r="T39" s="1382"/>
      <c r="U39" s="1382"/>
      <c r="V39" s="1382"/>
      <c r="W39" s="1382"/>
      <c r="X39" s="1382"/>
      <c r="Y39" s="1382"/>
      <c r="Z39" s="1382"/>
      <c r="AA39" s="1382"/>
      <c r="AB39" s="1382"/>
      <c r="AC39" s="1382"/>
      <c r="AD39" s="1382"/>
      <c r="AE39" s="1122"/>
      <c r="AF39" s="1376"/>
      <c r="AG39" s="1367"/>
      <c r="AH39" s="1367"/>
      <c r="AI39" s="1367"/>
      <c r="AJ39" s="1367"/>
      <c r="AK39" s="1368"/>
      <c r="AY39" s="1117"/>
      <c r="AZ39" s="1117"/>
      <c r="BA39" s="1117"/>
      <c r="BB39" s="1117"/>
      <c r="BC39" s="1117"/>
      <c r="BD39" s="1117"/>
      <c r="BE39" s="1117"/>
      <c r="BF39" s="1117"/>
      <c r="BG39" s="1117"/>
      <c r="BH39" s="1117"/>
      <c r="BI39" s="1117"/>
      <c r="BJ39" s="1117"/>
      <c r="BK39" s="1117"/>
      <c r="BL39" s="1117"/>
      <c r="BM39" s="1117"/>
      <c r="BN39" s="1117"/>
      <c r="BO39" s="1117"/>
      <c r="BP39" s="1117"/>
      <c r="BQ39" s="1117"/>
      <c r="BR39" s="1117"/>
      <c r="BS39" s="1117"/>
      <c r="BT39" s="1117"/>
      <c r="BU39" s="1117"/>
      <c r="BV39" s="1117"/>
      <c r="BW39" s="1117"/>
      <c r="BX39" s="1117"/>
      <c r="BY39" s="1117"/>
      <c r="BZ39" s="1117"/>
      <c r="CA39" s="1117"/>
      <c r="CB39" s="1117"/>
      <c r="CC39" s="1117"/>
      <c r="CD39" s="1117"/>
      <c r="CE39" s="1117"/>
      <c r="CF39" s="1117"/>
      <c r="CG39" s="1117"/>
      <c r="CH39" s="1117"/>
      <c r="CI39" s="1117"/>
      <c r="CJ39" s="1117"/>
      <c r="CK39" s="1117"/>
      <c r="CL39" s="1117"/>
      <c r="CM39" s="1117"/>
      <c r="CN39" s="1117"/>
      <c r="CO39" s="1117"/>
      <c r="CP39" s="1117"/>
      <c r="CQ39" s="1117"/>
      <c r="CR39" s="1117"/>
      <c r="CS39" s="1117"/>
      <c r="CT39" s="1117"/>
      <c r="CU39" s="1117"/>
      <c r="CV39" s="1117"/>
      <c r="CW39" s="1117"/>
      <c r="CX39" s="1117"/>
      <c r="CY39" s="1117"/>
      <c r="CZ39" s="1117"/>
      <c r="DA39" s="1117"/>
      <c r="DB39" s="1117"/>
      <c r="DC39" s="1117"/>
      <c r="DD39" s="1117"/>
      <c r="DE39" s="1117"/>
      <c r="DF39" s="1117"/>
      <c r="DG39" s="1117"/>
      <c r="DH39" s="1117"/>
      <c r="DI39" s="1117"/>
      <c r="DJ39" s="1117"/>
      <c r="DK39" s="1117"/>
      <c r="DL39" s="1117"/>
    </row>
    <row r="40" spans="1:116" s="1116" customFormat="1" ht="9.9499999999999993" customHeight="1">
      <c r="A40" s="1173"/>
      <c r="B40" s="1125"/>
      <c r="C40" s="1130"/>
      <c r="D40" s="1131"/>
      <c r="E40" s="1131"/>
      <c r="F40" s="1131"/>
      <c r="G40" s="1131"/>
      <c r="H40" s="1130"/>
      <c r="I40" s="1131"/>
      <c r="J40" s="1131"/>
      <c r="K40" s="1131"/>
      <c r="L40" s="1130"/>
      <c r="M40" s="1131"/>
      <c r="N40" s="1131"/>
      <c r="O40" s="1131"/>
      <c r="P40" s="1131"/>
      <c r="Q40" s="1131"/>
      <c r="R40" s="1131"/>
      <c r="S40" s="1131"/>
      <c r="T40" s="1131"/>
      <c r="U40" s="1131"/>
      <c r="V40" s="1131"/>
      <c r="W40" s="1131"/>
      <c r="X40" s="1131"/>
      <c r="Y40" s="1131"/>
      <c r="Z40" s="1131"/>
      <c r="AA40" s="1131"/>
      <c r="AB40" s="1131"/>
      <c r="AC40" s="1131"/>
      <c r="AD40" s="1132"/>
      <c r="AE40" s="1131"/>
      <c r="AF40" s="1130"/>
      <c r="AG40" s="1131"/>
      <c r="AH40" s="1131"/>
      <c r="AI40" s="1131"/>
      <c r="AJ40" s="1131"/>
      <c r="AK40" s="1179"/>
      <c r="AY40" s="1117"/>
      <c r="AZ40" s="1117"/>
      <c r="BA40" s="1117"/>
      <c r="BB40" s="1117"/>
      <c r="BC40" s="1117"/>
      <c r="BD40" s="1117"/>
      <c r="BE40" s="1117"/>
      <c r="BF40" s="1117"/>
      <c r="BG40" s="1117"/>
      <c r="BH40" s="1117"/>
      <c r="BI40" s="1117"/>
      <c r="BJ40" s="1117"/>
      <c r="BK40" s="1117"/>
      <c r="BL40" s="1117"/>
      <c r="BM40" s="1117"/>
      <c r="BN40" s="1117"/>
      <c r="BO40" s="1117"/>
      <c r="BP40" s="1117"/>
      <c r="BQ40" s="1117"/>
      <c r="BR40" s="1117"/>
      <c r="BS40" s="1117"/>
      <c r="BT40" s="1117"/>
      <c r="BU40" s="1117"/>
      <c r="BV40" s="1117"/>
      <c r="BW40" s="1117"/>
      <c r="BX40" s="1117"/>
      <c r="BY40" s="1117"/>
      <c r="BZ40" s="1117"/>
      <c r="CA40" s="1117"/>
      <c r="CB40" s="1117"/>
      <c r="CC40" s="1117"/>
      <c r="CD40" s="1117"/>
      <c r="CE40" s="1117"/>
      <c r="CF40" s="1117"/>
      <c r="CG40" s="1117"/>
      <c r="CH40" s="1117"/>
      <c r="CI40" s="1117"/>
      <c r="CJ40" s="1117"/>
      <c r="CK40" s="1117"/>
      <c r="CL40" s="1117"/>
      <c r="CM40" s="1117"/>
      <c r="CN40" s="1117"/>
      <c r="CO40" s="1117"/>
      <c r="CP40" s="1117"/>
      <c r="CQ40" s="1117"/>
      <c r="CR40" s="1117"/>
      <c r="CS40" s="1117"/>
      <c r="CT40" s="1117"/>
      <c r="CU40" s="1117"/>
      <c r="CV40" s="1117"/>
      <c r="CW40" s="1117"/>
      <c r="CX40" s="1117"/>
      <c r="CY40" s="1117"/>
      <c r="CZ40" s="1117"/>
      <c r="DA40" s="1117"/>
      <c r="DB40" s="1117"/>
      <c r="DC40" s="1117"/>
      <c r="DD40" s="1117"/>
      <c r="DE40" s="1117"/>
      <c r="DF40" s="1117"/>
      <c r="DG40" s="1117"/>
      <c r="DH40" s="1117"/>
      <c r="DI40" s="1117"/>
      <c r="DJ40" s="1117"/>
      <c r="DK40" s="1117"/>
      <c r="DL40" s="1117"/>
    </row>
    <row r="41" spans="1:116" s="1116" customFormat="1" ht="14.1" customHeight="1">
      <c r="A41" s="1173"/>
      <c r="B41" s="1125"/>
      <c r="C41" s="1122" t="s">
        <v>2297</v>
      </c>
      <c r="D41" s="1122"/>
      <c r="E41" s="1122"/>
      <c r="F41" s="1122"/>
      <c r="G41" s="1122"/>
      <c r="H41" s="1126" t="s">
        <v>2504</v>
      </c>
      <c r="I41" s="1122" t="s">
        <v>2579</v>
      </c>
      <c r="J41" s="1122"/>
      <c r="K41" s="1122"/>
      <c r="L41" s="1124" t="s">
        <v>2298</v>
      </c>
      <c r="M41" s="1122"/>
      <c r="N41" s="1122"/>
      <c r="O41" s="1122"/>
      <c r="P41" s="1122"/>
      <c r="Q41" s="1122"/>
      <c r="R41" s="1122"/>
      <c r="S41" s="1122"/>
      <c r="T41" s="1122"/>
      <c r="U41" s="1122"/>
      <c r="V41" s="1122"/>
      <c r="W41" s="1122"/>
      <c r="X41" s="1122"/>
      <c r="Y41" s="1122"/>
      <c r="Z41" s="1122"/>
      <c r="AA41" s="1122"/>
      <c r="AB41" s="1122"/>
      <c r="AC41" s="1122"/>
      <c r="AD41" s="1129"/>
      <c r="AE41" s="1122"/>
      <c r="AF41" s="1126" t="s">
        <v>3</v>
      </c>
      <c r="AG41" s="1122" t="s">
        <v>124</v>
      </c>
      <c r="AH41" s="1122"/>
      <c r="AI41" s="1133" t="s">
        <v>3</v>
      </c>
      <c r="AJ41" s="1122" t="s">
        <v>84</v>
      </c>
      <c r="AK41" s="1177"/>
      <c r="AY41" s="1117"/>
      <c r="AZ41" s="1117"/>
      <c r="BA41" s="1117"/>
      <c r="BB41" s="1117"/>
      <c r="BC41" s="1117"/>
      <c r="BD41" s="1117"/>
      <c r="BE41" s="1117"/>
      <c r="BF41" s="1117"/>
      <c r="BG41" s="1117"/>
      <c r="BH41" s="1117"/>
      <c r="BI41" s="1117"/>
      <c r="BJ41" s="1117"/>
      <c r="BK41" s="1117"/>
      <c r="BL41" s="1117"/>
      <c r="BM41" s="1117"/>
      <c r="BN41" s="1117"/>
      <c r="BO41" s="1117"/>
      <c r="BP41" s="1117"/>
      <c r="BQ41" s="1117"/>
      <c r="BR41" s="1117"/>
      <c r="BS41" s="1117"/>
      <c r="BT41" s="1117"/>
      <c r="BU41" s="1117"/>
      <c r="BV41" s="1117"/>
      <c r="BW41" s="1117"/>
      <c r="BX41" s="1117"/>
      <c r="BY41" s="1117"/>
      <c r="BZ41" s="1117"/>
      <c r="CA41" s="1117"/>
      <c r="CB41" s="1117"/>
      <c r="CC41" s="1117"/>
      <c r="CD41" s="1117"/>
      <c r="CE41" s="1117"/>
      <c r="CF41" s="1117"/>
      <c r="CG41" s="1117"/>
      <c r="CH41" s="1117"/>
      <c r="CI41" s="1117"/>
      <c r="CJ41" s="1117"/>
      <c r="CK41" s="1117"/>
      <c r="CL41" s="1117"/>
      <c r="CM41" s="1117"/>
      <c r="CN41" s="1117"/>
      <c r="CO41" s="1117"/>
      <c r="CP41" s="1117"/>
      <c r="CQ41" s="1117"/>
      <c r="CR41" s="1117"/>
      <c r="CS41" s="1117"/>
      <c r="CT41" s="1117"/>
      <c r="CU41" s="1117"/>
      <c r="CV41" s="1117"/>
      <c r="CW41" s="1117"/>
      <c r="CX41" s="1117"/>
      <c r="CY41" s="1117"/>
      <c r="CZ41" s="1117"/>
      <c r="DA41" s="1117"/>
      <c r="DB41" s="1117"/>
      <c r="DC41" s="1117"/>
      <c r="DD41" s="1117"/>
      <c r="DE41" s="1117"/>
      <c r="DF41" s="1117"/>
      <c r="DG41" s="1117"/>
      <c r="DH41" s="1117"/>
      <c r="DI41" s="1117"/>
      <c r="DJ41" s="1117"/>
      <c r="DK41" s="1117"/>
      <c r="DL41" s="1117"/>
    </row>
    <row r="42" spans="1:116" s="1116" customFormat="1" ht="14.1" customHeight="1">
      <c r="A42" s="1173"/>
      <c r="B42" s="1125"/>
      <c r="C42" s="1122" t="s">
        <v>2299</v>
      </c>
      <c r="D42" s="1122"/>
      <c r="E42" s="1122"/>
      <c r="F42" s="1122"/>
      <c r="G42" s="1122"/>
      <c r="H42" s="1126" t="s">
        <v>2504</v>
      </c>
      <c r="I42" s="1122" t="s">
        <v>2580</v>
      </c>
      <c r="J42" s="1122"/>
      <c r="K42" s="1122"/>
      <c r="L42" s="1124"/>
      <c r="M42" s="1133" t="s">
        <v>1107</v>
      </c>
      <c r="N42" s="1122" t="s">
        <v>2505</v>
      </c>
      <c r="O42" s="1122"/>
      <c r="P42" s="1133" t="s">
        <v>1107</v>
      </c>
      <c r="Q42" s="1122" t="s">
        <v>2506</v>
      </c>
      <c r="R42" s="1122"/>
      <c r="S42" s="1122"/>
      <c r="T42" s="1122"/>
      <c r="U42" s="1122"/>
      <c r="V42" s="1122"/>
      <c r="W42" s="1122"/>
      <c r="X42" s="1122"/>
      <c r="Y42" s="1122"/>
      <c r="Z42" s="1122"/>
      <c r="AA42" s="1122"/>
      <c r="AB42" s="1122"/>
      <c r="AC42" s="1122"/>
      <c r="AD42" s="1129"/>
      <c r="AE42" s="1122"/>
      <c r="AF42" s="1376" t="s">
        <v>2583</v>
      </c>
      <c r="AG42" s="1367"/>
      <c r="AH42" s="1367"/>
      <c r="AI42" s="1367"/>
      <c r="AJ42" s="1367"/>
      <c r="AK42" s="1368" t="s">
        <v>2584</v>
      </c>
      <c r="AY42" s="1117"/>
      <c r="AZ42" s="1117"/>
      <c r="BA42" s="1117"/>
      <c r="BB42" s="1117"/>
      <c r="BC42" s="1117"/>
      <c r="BD42" s="1117"/>
      <c r="BE42" s="1117"/>
      <c r="BF42" s="1117"/>
      <c r="BG42" s="1117"/>
      <c r="BH42" s="1117"/>
      <c r="BI42" s="1117"/>
      <c r="BJ42" s="1117"/>
      <c r="BK42" s="1117"/>
      <c r="BL42" s="1117"/>
      <c r="BM42" s="1117"/>
      <c r="BN42" s="1117"/>
      <c r="BO42" s="1117"/>
      <c r="BP42" s="1117"/>
      <c r="BQ42" s="1117"/>
      <c r="BR42" s="1117"/>
      <c r="BS42" s="1117"/>
      <c r="BT42" s="1117"/>
      <c r="BU42" s="1117"/>
      <c r="BV42" s="1117"/>
      <c r="BW42" s="1117"/>
      <c r="BX42" s="1117"/>
      <c r="BY42" s="1117"/>
      <c r="BZ42" s="1117"/>
      <c r="CA42" s="1117"/>
      <c r="CB42" s="1117"/>
      <c r="CC42" s="1117"/>
      <c r="CD42" s="1117"/>
      <c r="CE42" s="1117"/>
      <c r="CF42" s="1117"/>
      <c r="CG42" s="1117"/>
      <c r="CH42" s="1117"/>
      <c r="CI42" s="1117"/>
      <c r="CJ42" s="1117"/>
      <c r="CK42" s="1117"/>
      <c r="CL42" s="1117"/>
      <c r="CM42" s="1117"/>
      <c r="CN42" s="1117"/>
      <c r="CO42" s="1117"/>
      <c r="CP42" s="1117"/>
      <c r="CQ42" s="1117"/>
      <c r="CR42" s="1117"/>
      <c r="CS42" s="1117"/>
      <c r="CT42" s="1117"/>
      <c r="CU42" s="1117"/>
      <c r="CV42" s="1117"/>
      <c r="CW42" s="1117"/>
      <c r="CX42" s="1117"/>
      <c r="CY42" s="1117"/>
      <c r="CZ42" s="1117"/>
      <c r="DA42" s="1117"/>
      <c r="DB42" s="1117"/>
      <c r="DC42" s="1117"/>
      <c r="DD42" s="1117"/>
      <c r="DE42" s="1117"/>
      <c r="DF42" s="1117"/>
      <c r="DG42" s="1117"/>
      <c r="DH42" s="1117"/>
      <c r="DI42" s="1117"/>
      <c r="DJ42" s="1117"/>
      <c r="DK42" s="1117"/>
      <c r="DL42" s="1117"/>
    </row>
    <row r="43" spans="1:116" s="1116" customFormat="1" ht="14.1" customHeight="1">
      <c r="A43" s="1173"/>
      <c r="B43" s="1125"/>
      <c r="C43" s="1122"/>
      <c r="D43" s="1122"/>
      <c r="E43" s="1122"/>
      <c r="F43" s="1122"/>
      <c r="G43" s="1122"/>
      <c r="H43" s="1126" t="s">
        <v>2504</v>
      </c>
      <c r="I43" s="1122" t="s">
        <v>2268</v>
      </c>
      <c r="J43" s="1122"/>
      <c r="K43" s="1122"/>
      <c r="L43" s="1124" t="s">
        <v>2288</v>
      </c>
      <c r="M43" s="1122"/>
      <c r="N43" s="1122"/>
      <c r="O43" s="1137" t="s">
        <v>2502</v>
      </c>
      <c r="P43" s="1372"/>
      <c r="Q43" s="1372"/>
      <c r="R43" s="1372"/>
      <c r="S43" s="1372"/>
      <c r="T43" s="1372"/>
      <c r="U43" s="1372"/>
      <c r="V43" s="1372"/>
      <c r="W43" s="1372"/>
      <c r="X43" s="1372"/>
      <c r="Y43" s="1372"/>
      <c r="Z43" s="1372"/>
      <c r="AA43" s="1372"/>
      <c r="AB43" s="1372"/>
      <c r="AC43" s="1372"/>
      <c r="AD43" s="1129" t="s">
        <v>2503</v>
      </c>
      <c r="AE43" s="1122"/>
      <c r="AF43" s="1376"/>
      <c r="AG43" s="1367"/>
      <c r="AH43" s="1367"/>
      <c r="AI43" s="1367"/>
      <c r="AJ43" s="1367"/>
      <c r="AK43" s="1368"/>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7"/>
      <c r="DD43" s="1117"/>
      <c r="DE43" s="1117"/>
      <c r="DF43" s="1117"/>
      <c r="DG43" s="1117"/>
      <c r="DH43" s="1117"/>
      <c r="DI43" s="1117"/>
      <c r="DJ43" s="1117"/>
      <c r="DK43" s="1117"/>
      <c r="DL43" s="1117"/>
    </row>
    <row r="44" spans="1:116" s="1116" customFormat="1" ht="9.9499999999999993" customHeight="1">
      <c r="A44" s="1173"/>
      <c r="B44" s="1125"/>
      <c r="C44" s="1130"/>
      <c r="D44" s="1131"/>
      <c r="E44" s="1131"/>
      <c r="F44" s="1131"/>
      <c r="G44" s="1131"/>
      <c r="H44" s="1130"/>
      <c r="I44" s="1131"/>
      <c r="J44" s="1131"/>
      <c r="K44" s="1131"/>
      <c r="L44" s="1130"/>
      <c r="M44" s="1131"/>
      <c r="N44" s="1131"/>
      <c r="O44" s="1131"/>
      <c r="P44" s="1131"/>
      <c r="Q44" s="1131"/>
      <c r="R44" s="1131"/>
      <c r="S44" s="1131"/>
      <c r="T44" s="1131"/>
      <c r="U44" s="1131"/>
      <c r="V44" s="1131"/>
      <c r="W44" s="1131"/>
      <c r="X44" s="1131"/>
      <c r="Y44" s="1131"/>
      <c r="Z44" s="1131"/>
      <c r="AA44" s="1131"/>
      <c r="AB44" s="1131"/>
      <c r="AC44" s="1131"/>
      <c r="AD44" s="1132"/>
      <c r="AE44" s="1131"/>
      <c r="AF44" s="1130"/>
      <c r="AG44" s="1131"/>
      <c r="AH44" s="1131"/>
      <c r="AI44" s="1131"/>
      <c r="AJ44" s="1131"/>
      <c r="AK44" s="1179"/>
      <c r="AY44" s="1117"/>
      <c r="AZ44" s="1117"/>
      <c r="BA44" s="1117"/>
      <c r="BB44" s="1117"/>
      <c r="BC44" s="1117"/>
      <c r="BD44" s="1117"/>
      <c r="BE44" s="1117"/>
      <c r="BF44" s="1117"/>
      <c r="BG44" s="1117"/>
      <c r="BH44" s="1117"/>
      <c r="BI44" s="1117"/>
      <c r="BJ44" s="1117"/>
      <c r="BK44" s="1117"/>
      <c r="BL44" s="1117"/>
      <c r="BM44" s="1117"/>
      <c r="BN44" s="1117"/>
      <c r="BO44" s="1117"/>
      <c r="BP44" s="1117"/>
      <c r="BQ44" s="1117"/>
      <c r="BR44" s="1117"/>
      <c r="BS44" s="1117"/>
      <c r="BT44" s="1117"/>
      <c r="BU44" s="1117"/>
      <c r="BV44" s="1117"/>
      <c r="BW44" s="1117"/>
      <c r="BX44" s="1117"/>
      <c r="BY44" s="1117"/>
      <c r="BZ44" s="1117"/>
      <c r="CA44" s="1117"/>
      <c r="CB44" s="1117"/>
      <c r="CC44" s="1117"/>
      <c r="CD44" s="1117"/>
      <c r="CE44" s="1117"/>
      <c r="CF44" s="1117"/>
      <c r="CG44" s="1117"/>
      <c r="CH44" s="1117"/>
      <c r="CI44" s="1117"/>
      <c r="CJ44" s="1117"/>
      <c r="CK44" s="1117"/>
      <c r="CL44" s="1117"/>
      <c r="CM44" s="1117"/>
      <c r="CN44" s="1117"/>
      <c r="CO44" s="1117"/>
      <c r="CP44" s="1117"/>
      <c r="CQ44" s="1117"/>
      <c r="CR44" s="1117"/>
      <c r="CS44" s="1117"/>
      <c r="CT44" s="1117"/>
      <c r="CU44" s="1117"/>
      <c r="CV44" s="1117"/>
      <c r="CW44" s="1117"/>
      <c r="CX44" s="1117"/>
      <c r="CY44" s="1117"/>
      <c r="CZ44" s="1117"/>
      <c r="DA44" s="1117"/>
      <c r="DB44" s="1117"/>
      <c r="DC44" s="1117"/>
      <c r="DD44" s="1117"/>
      <c r="DE44" s="1117"/>
      <c r="DF44" s="1117"/>
      <c r="DG44" s="1117"/>
      <c r="DH44" s="1117"/>
      <c r="DI44" s="1117"/>
      <c r="DJ44" s="1117"/>
      <c r="DK44" s="1117"/>
      <c r="DL44" s="1117"/>
    </row>
    <row r="45" spans="1:116" s="1116" customFormat="1" ht="14.1" customHeight="1">
      <c r="A45" s="1173"/>
      <c r="B45" s="1125"/>
      <c r="C45" s="1122" t="s">
        <v>2300</v>
      </c>
      <c r="D45" s="1122"/>
      <c r="E45" s="1122"/>
      <c r="F45" s="1122"/>
      <c r="G45" s="1122"/>
      <c r="H45" s="1126" t="s">
        <v>2504</v>
      </c>
      <c r="I45" s="1122" t="s">
        <v>2579</v>
      </c>
      <c r="J45" s="1122"/>
      <c r="K45" s="1122"/>
      <c r="L45" s="1124" t="s">
        <v>2301</v>
      </c>
      <c r="M45" s="1122"/>
      <c r="N45" s="1122"/>
      <c r="O45" s="1122"/>
      <c r="P45" s="1137" t="s">
        <v>2502</v>
      </c>
      <c r="Q45" s="1400"/>
      <c r="R45" s="1400"/>
      <c r="S45" s="1400"/>
      <c r="T45" s="1400"/>
      <c r="U45" s="1400"/>
      <c r="V45" s="1400"/>
      <c r="W45" s="1400"/>
      <c r="X45" s="1400"/>
      <c r="Y45" s="1400"/>
      <c r="Z45" s="1400"/>
      <c r="AA45" s="1400"/>
      <c r="AB45" s="1400"/>
      <c r="AC45" s="1400"/>
      <c r="AD45" s="1129" t="s">
        <v>2503</v>
      </c>
      <c r="AE45" s="1122"/>
      <c r="AF45" s="1126" t="s">
        <v>3</v>
      </c>
      <c r="AG45" s="1122" t="s">
        <v>124</v>
      </c>
      <c r="AH45" s="1122"/>
      <c r="AI45" s="1133" t="s">
        <v>3</v>
      </c>
      <c r="AJ45" s="1122" t="s">
        <v>84</v>
      </c>
      <c r="AK45" s="1177"/>
      <c r="AY45" s="1117"/>
      <c r="AZ45" s="1117"/>
      <c r="BA45" s="1117"/>
      <c r="BB45" s="1117"/>
      <c r="BC45" s="1117"/>
      <c r="BD45" s="1117"/>
      <c r="BE45" s="1117"/>
      <c r="BF45" s="1117"/>
      <c r="BG45" s="1117"/>
      <c r="BH45" s="1117"/>
      <c r="BI45" s="1117"/>
      <c r="BJ45" s="1117"/>
      <c r="BK45" s="1117"/>
      <c r="BL45" s="1117"/>
      <c r="BM45" s="1117"/>
      <c r="BN45" s="1117"/>
      <c r="BO45" s="1117"/>
      <c r="BP45" s="1117"/>
      <c r="BQ45" s="1117"/>
      <c r="BR45" s="1117"/>
      <c r="BS45" s="1117"/>
      <c r="BT45" s="1117"/>
      <c r="BU45" s="1117"/>
      <c r="BV45" s="1117"/>
      <c r="BW45" s="1117"/>
      <c r="BX45" s="1117"/>
      <c r="BY45" s="1117"/>
      <c r="BZ45" s="1117"/>
      <c r="CA45" s="1117"/>
      <c r="CB45" s="1117"/>
      <c r="CC45" s="1117"/>
      <c r="CD45" s="1117"/>
      <c r="CE45" s="1117"/>
      <c r="CF45" s="1117"/>
      <c r="CG45" s="1117"/>
      <c r="CH45" s="1117"/>
      <c r="CI45" s="1117"/>
      <c r="CJ45" s="1117"/>
      <c r="CK45" s="1117"/>
      <c r="CL45" s="1117"/>
      <c r="CM45" s="1117"/>
      <c r="CN45" s="1117"/>
      <c r="CO45" s="1117"/>
      <c r="CP45" s="1117"/>
      <c r="CQ45" s="1117"/>
      <c r="CR45" s="1117"/>
      <c r="CS45" s="1117"/>
      <c r="CT45" s="1117"/>
      <c r="CU45" s="1117"/>
      <c r="CV45" s="1117"/>
      <c r="CW45" s="1117"/>
      <c r="CX45" s="1117"/>
      <c r="CY45" s="1117"/>
      <c r="CZ45" s="1117"/>
      <c r="DA45" s="1117"/>
      <c r="DB45" s="1117"/>
      <c r="DC45" s="1117"/>
      <c r="DD45" s="1117"/>
      <c r="DE45" s="1117"/>
      <c r="DF45" s="1117"/>
      <c r="DG45" s="1117"/>
      <c r="DH45" s="1117"/>
      <c r="DI45" s="1117"/>
      <c r="DJ45" s="1117"/>
      <c r="DK45" s="1117"/>
      <c r="DL45" s="1117"/>
    </row>
    <row r="46" spans="1:116" s="1116" customFormat="1" ht="14.1" customHeight="1">
      <c r="A46" s="1173"/>
      <c r="B46" s="1125"/>
      <c r="C46" s="1122" t="s">
        <v>2302</v>
      </c>
      <c r="D46" s="1122"/>
      <c r="E46" s="1122"/>
      <c r="F46" s="1122"/>
      <c r="G46" s="1122"/>
      <c r="H46" s="1126" t="s">
        <v>2504</v>
      </c>
      <c r="I46" s="1122" t="s">
        <v>2580</v>
      </c>
      <c r="J46" s="1122"/>
      <c r="K46" s="1122"/>
      <c r="L46" s="1124" t="s">
        <v>2303</v>
      </c>
      <c r="M46" s="1122"/>
      <c r="N46" s="1122"/>
      <c r="O46" s="1122"/>
      <c r="P46" s="1137" t="s">
        <v>2502</v>
      </c>
      <c r="Q46" s="1372"/>
      <c r="R46" s="1372"/>
      <c r="S46" s="1372"/>
      <c r="T46" s="1372"/>
      <c r="U46" s="1372"/>
      <c r="V46" s="1372"/>
      <c r="W46" s="1372"/>
      <c r="X46" s="1372"/>
      <c r="Y46" s="1372"/>
      <c r="Z46" s="1372"/>
      <c r="AA46" s="1372"/>
      <c r="AB46" s="1372"/>
      <c r="AC46" s="1372"/>
      <c r="AD46" s="1129" t="s">
        <v>2503</v>
      </c>
      <c r="AE46" s="1122"/>
      <c r="AF46" s="1376" t="s">
        <v>2583</v>
      </c>
      <c r="AG46" s="1367"/>
      <c r="AH46" s="1367"/>
      <c r="AI46" s="1367"/>
      <c r="AJ46" s="1367"/>
      <c r="AK46" s="1368" t="s">
        <v>2584</v>
      </c>
      <c r="AY46" s="1117"/>
      <c r="AZ46" s="1117"/>
      <c r="BA46" s="1117"/>
      <c r="BB46" s="1117"/>
      <c r="BC46" s="1117"/>
      <c r="BD46" s="1117"/>
      <c r="BE46" s="1117"/>
      <c r="BF46" s="1117"/>
      <c r="BG46" s="1117"/>
      <c r="BH46" s="1117"/>
      <c r="BI46" s="1117"/>
      <c r="BJ46" s="1117"/>
      <c r="BK46" s="1117"/>
      <c r="BL46" s="1117"/>
      <c r="BM46" s="1117"/>
      <c r="BN46" s="1117"/>
      <c r="BO46" s="1117"/>
      <c r="BP46" s="1117"/>
      <c r="BQ46" s="1117"/>
      <c r="BR46" s="1117"/>
      <c r="BS46" s="1117"/>
      <c r="BT46" s="1117"/>
      <c r="BU46" s="1117"/>
      <c r="BV46" s="1117"/>
      <c r="BW46" s="1117"/>
      <c r="BX46" s="1117"/>
      <c r="BY46" s="1117"/>
      <c r="BZ46" s="1117"/>
      <c r="CA46" s="1117"/>
      <c r="CB46" s="1117"/>
      <c r="CC46" s="1117"/>
      <c r="CD46" s="1117"/>
      <c r="CE46" s="1117"/>
      <c r="CF46" s="1117"/>
      <c r="CG46" s="1117"/>
      <c r="CH46" s="1117"/>
      <c r="CI46" s="1117"/>
      <c r="CJ46" s="1117"/>
      <c r="CK46" s="1117"/>
      <c r="CL46" s="1117"/>
      <c r="CM46" s="1117"/>
      <c r="CN46" s="1117"/>
      <c r="CO46" s="1117"/>
      <c r="CP46" s="1117"/>
      <c r="CQ46" s="1117"/>
      <c r="CR46" s="1117"/>
      <c r="CS46" s="1117"/>
      <c r="CT46" s="1117"/>
      <c r="CU46" s="1117"/>
      <c r="CV46" s="1117"/>
      <c r="CW46" s="1117"/>
      <c r="CX46" s="1117"/>
      <c r="CY46" s="1117"/>
      <c r="CZ46" s="1117"/>
      <c r="DA46" s="1117"/>
      <c r="DB46" s="1117"/>
      <c r="DC46" s="1117"/>
      <c r="DD46" s="1117"/>
      <c r="DE46" s="1117"/>
      <c r="DF46" s="1117"/>
      <c r="DG46" s="1117"/>
      <c r="DH46" s="1117"/>
      <c r="DI46" s="1117"/>
      <c r="DJ46" s="1117"/>
      <c r="DK46" s="1117"/>
      <c r="DL46" s="1117"/>
    </row>
    <row r="47" spans="1:116" s="1116" customFormat="1" ht="14.1" customHeight="1">
      <c r="A47" s="1173"/>
      <c r="B47" s="1125"/>
      <c r="C47" s="1122" t="s">
        <v>2304</v>
      </c>
      <c r="D47" s="1122"/>
      <c r="E47" s="1122"/>
      <c r="F47" s="1122"/>
      <c r="G47" s="1122"/>
      <c r="H47" s="1126" t="s">
        <v>2504</v>
      </c>
      <c r="I47" s="1122" t="s">
        <v>2268</v>
      </c>
      <c r="J47" s="1122"/>
      <c r="K47" s="1122"/>
      <c r="L47" s="1124" t="s">
        <v>2305</v>
      </c>
      <c r="M47" s="1122"/>
      <c r="N47" s="1122"/>
      <c r="O47" s="1122"/>
      <c r="P47" s="1137" t="s">
        <v>2502</v>
      </c>
      <c r="Q47" s="1372"/>
      <c r="R47" s="1372"/>
      <c r="S47" s="1372"/>
      <c r="T47" s="1372"/>
      <c r="U47" s="1372"/>
      <c r="V47" s="1372"/>
      <c r="W47" s="1372"/>
      <c r="X47" s="1372"/>
      <c r="Y47" s="1372"/>
      <c r="Z47" s="1372"/>
      <c r="AA47" s="1372"/>
      <c r="AB47" s="1372"/>
      <c r="AC47" s="1372"/>
      <c r="AD47" s="1129" t="s">
        <v>2503</v>
      </c>
      <c r="AE47" s="1122"/>
      <c r="AF47" s="1376"/>
      <c r="AG47" s="1367"/>
      <c r="AH47" s="1367"/>
      <c r="AI47" s="1367"/>
      <c r="AJ47" s="1367"/>
      <c r="AK47" s="1368"/>
      <c r="AY47" s="1117"/>
      <c r="AZ47" s="1117"/>
      <c r="BA47" s="1117"/>
      <c r="BB47" s="1117"/>
      <c r="BC47" s="1117"/>
      <c r="BD47" s="1117"/>
      <c r="BE47" s="1117"/>
      <c r="BF47" s="1117"/>
      <c r="BG47" s="1117"/>
      <c r="BH47" s="1117"/>
      <c r="BI47" s="1117"/>
      <c r="BJ47" s="1117"/>
      <c r="BK47" s="1117"/>
      <c r="BL47" s="1117"/>
      <c r="BM47" s="1117"/>
      <c r="BN47" s="1117"/>
      <c r="BO47" s="1117"/>
      <c r="BP47" s="1117"/>
      <c r="BQ47" s="1117"/>
      <c r="BR47" s="1117"/>
      <c r="BS47" s="1117"/>
      <c r="BT47" s="1117"/>
      <c r="BU47" s="1117"/>
      <c r="BV47" s="1117"/>
      <c r="BW47" s="1117"/>
      <c r="BX47" s="1117"/>
      <c r="BY47" s="1117"/>
      <c r="BZ47" s="1117"/>
      <c r="CA47" s="1117"/>
      <c r="CB47" s="1117"/>
      <c r="CC47" s="1117"/>
      <c r="CD47" s="1117"/>
      <c r="CE47" s="1117"/>
      <c r="CF47" s="1117"/>
      <c r="CG47" s="1117"/>
      <c r="CH47" s="1117"/>
      <c r="CI47" s="1117"/>
      <c r="CJ47" s="1117"/>
      <c r="CK47" s="1117"/>
      <c r="CL47" s="1117"/>
      <c r="CM47" s="1117"/>
      <c r="CN47" s="1117"/>
      <c r="CO47" s="1117"/>
      <c r="CP47" s="1117"/>
      <c r="CQ47" s="1117"/>
      <c r="CR47" s="1117"/>
      <c r="CS47" s="1117"/>
      <c r="CT47" s="1117"/>
      <c r="CU47" s="1117"/>
      <c r="CV47" s="1117"/>
      <c r="CW47" s="1117"/>
      <c r="CX47" s="1117"/>
      <c r="CY47" s="1117"/>
      <c r="CZ47" s="1117"/>
      <c r="DA47" s="1117"/>
      <c r="DB47" s="1117"/>
      <c r="DC47" s="1117"/>
      <c r="DD47" s="1117"/>
      <c r="DE47" s="1117"/>
      <c r="DF47" s="1117"/>
      <c r="DG47" s="1117"/>
      <c r="DH47" s="1117"/>
      <c r="DI47" s="1117"/>
      <c r="DJ47" s="1117"/>
      <c r="DK47" s="1117"/>
      <c r="DL47" s="1117"/>
    </row>
    <row r="48" spans="1:116" s="1116" customFormat="1" ht="14.1" customHeight="1">
      <c r="A48" s="1173"/>
      <c r="B48" s="1125"/>
      <c r="C48" s="1122" t="s">
        <v>2306</v>
      </c>
      <c r="D48" s="1122"/>
      <c r="E48" s="1122"/>
      <c r="F48" s="1122"/>
      <c r="G48" s="1122"/>
      <c r="H48" s="1124"/>
      <c r="I48" s="1122"/>
      <c r="J48" s="1122"/>
      <c r="K48" s="1122"/>
      <c r="L48" s="1124" t="s">
        <v>2307</v>
      </c>
      <c r="M48" s="1122"/>
      <c r="N48" s="1122"/>
      <c r="O48" s="1122"/>
      <c r="P48" s="1137" t="s">
        <v>2502</v>
      </c>
      <c r="Q48" s="1372"/>
      <c r="R48" s="1372"/>
      <c r="S48" s="1372"/>
      <c r="T48" s="1372"/>
      <c r="U48" s="1372"/>
      <c r="V48" s="1372"/>
      <c r="W48" s="1372"/>
      <c r="X48" s="1372"/>
      <c r="Y48" s="1372"/>
      <c r="Z48" s="1372"/>
      <c r="AA48" s="1372"/>
      <c r="AB48" s="1372"/>
      <c r="AC48" s="1372"/>
      <c r="AD48" s="1129" t="s">
        <v>2503</v>
      </c>
      <c r="AE48" s="1122"/>
      <c r="AF48" s="1124"/>
      <c r="AG48" s="1122"/>
      <c r="AH48" s="1122"/>
      <c r="AI48" s="1122"/>
      <c r="AJ48" s="1122"/>
      <c r="AK48" s="1177"/>
      <c r="AY48" s="1117"/>
      <c r="AZ48" s="1117"/>
      <c r="BA48" s="1117"/>
      <c r="BB48" s="1117"/>
      <c r="BC48" s="1117"/>
      <c r="BD48" s="1117"/>
      <c r="BE48" s="1117"/>
      <c r="BF48" s="1117"/>
      <c r="BG48" s="1117"/>
      <c r="BH48" s="1117"/>
      <c r="BI48" s="1117"/>
      <c r="BJ48" s="1117"/>
      <c r="BK48" s="1117"/>
      <c r="BL48" s="1117"/>
      <c r="BM48" s="1117"/>
      <c r="BN48" s="1117"/>
      <c r="BO48" s="1117"/>
      <c r="BP48" s="1117"/>
      <c r="BQ48" s="1117"/>
      <c r="BR48" s="1117"/>
      <c r="BS48" s="1117"/>
      <c r="BT48" s="1117"/>
      <c r="BU48" s="1117"/>
      <c r="BV48" s="1117"/>
      <c r="BW48" s="1117"/>
      <c r="BX48" s="1117"/>
      <c r="BY48" s="1117"/>
      <c r="BZ48" s="1117"/>
      <c r="CA48" s="1117"/>
      <c r="CB48" s="1117"/>
      <c r="CC48" s="1117"/>
      <c r="CD48" s="1117"/>
      <c r="CE48" s="1117"/>
      <c r="CF48" s="1117"/>
      <c r="CG48" s="1117"/>
      <c r="CH48" s="1117"/>
      <c r="CI48" s="1117"/>
      <c r="CJ48" s="1117"/>
      <c r="CK48" s="1117"/>
      <c r="CL48" s="1117"/>
      <c r="CM48" s="1117"/>
      <c r="CN48" s="1117"/>
      <c r="CO48" s="1117"/>
      <c r="CP48" s="1117"/>
      <c r="CQ48" s="1117"/>
      <c r="CR48" s="1117"/>
      <c r="CS48" s="1117"/>
      <c r="CT48" s="1117"/>
      <c r="CU48" s="1117"/>
      <c r="CV48" s="1117"/>
      <c r="CW48" s="1117"/>
      <c r="CX48" s="1117"/>
      <c r="CY48" s="1117"/>
      <c r="CZ48" s="1117"/>
      <c r="DA48" s="1117"/>
      <c r="DB48" s="1117"/>
      <c r="DC48" s="1117"/>
      <c r="DD48" s="1117"/>
      <c r="DE48" s="1117"/>
      <c r="DF48" s="1117"/>
      <c r="DG48" s="1117"/>
      <c r="DH48" s="1117"/>
      <c r="DI48" s="1117"/>
      <c r="DJ48" s="1117"/>
      <c r="DK48" s="1117"/>
      <c r="DL48" s="1117"/>
    </row>
    <row r="49" spans="1:116" s="1116" customFormat="1" ht="14.1" customHeight="1">
      <c r="A49" s="1173"/>
      <c r="B49" s="1125"/>
      <c r="C49" s="1122"/>
      <c r="D49" s="1122"/>
      <c r="E49" s="1122"/>
      <c r="F49" s="1122"/>
      <c r="G49" s="1122"/>
      <c r="H49" s="1124"/>
      <c r="I49" s="1122"/>
      <c r="J49" s="1122"/>
      <c r="K49" s="1122"/>
      <c r="L49" s="1124" t="s">
        <v>2308</v>
      </c>
      <c r="M49" s="1122"/>
      <c r="N49" s="1122"/>
      <c r="O49" s="1122"/>
      <c r="P49" s="1122"/>
      <c r="Q49" s="1133" t="s">
        <v>1107</v>
      </c>
      <c r="R49" s="1122" t="s">
        <v>2505</v>
      </c>
      <c r="S49" s="1122"/>
      <c r="T49" s="1133" t="s">
        <v>1107</v>
      </c>
      <c r="U49" s="1122" t="s">
        <v>2506</v>
      </c>
      <c r="V49" s="1122"/>
      <c r="W49" s="1122"/>
      <c r="X49" s="1122"/>
      <c r="Y49" s="1122"/>
      <c r="Z49" s="1122"/>
      <c r="AA49" s="1122"/>
      <c r="AB49" s="1122"/>
      <c r="AC49" s="1122"/>
      <c r="AD49" s="1129"/>
      <c r="AE49" s="1122"/>
      <c r="AF49" s="1124"/>
      <c r="AG49" s="1122"/>
      <c r="AH49" s="1122"/>
      <c r="AI49" s="1122"/>
      <c r="AJ49" s="1122"/>
      <c r="AK49" s="1177"/>
      <c r="AY49" s="1117"/>
      <c r="AZ49" s="1117"/>
      <c r="BA49" s="1117"/>
      <c r="BB49" s="1117"/>
      <c r="BC49" s="1117"/>
      <c r="BD49" s="1117"/>
      <c r="BE49" s="1117"/>
      <c r="BF49" s="1117"/>
      <c r="BG49" s="1117"/>
      <c r="BH49" s="1117"/>
      <c r="BI49" s="1117"/>
      <c r="BJ49" s="1117"/>
      <c r="BK49" s="1117"/>
      <c r="BL49" s="1117"/>
      <c r="BM49" s="1117"/>
      <c r="BN49" s="1117"/>
      <c r="BO49" s="1117"/>
      <c r="BP49" s="1117"/>
      <c r="BQ49" s="1117"/>
      <c r="BR49" s="1117"/>
      <c r="BS49" s="1117"/>
      <c r="BT49" s="1117"/>
      <c r="BU49" s="1117"/>
      <c r="BV49" s="1117"/>
      <c r="BW49" s="1117"/>
      <c r="BX49" s="1117"/>
      <c r="BY49" s="1117"/>
      <c r="BZ49" s="1117"/>
      <c r="CA49" s="1117"/>
      <c r="CB49" s="1117"/>
      <c r="CC49" s="1117"/>
      <c r="CD49" s="1117"/>
      <c r="CE49" s="1117"/>
      <c r="CF49" s="1117"/>
      <c r="CG49" s="1117"/>
      <c r="CH49" s="1117"/>
      <c r="CI49" s="1117"/>
      <c r="CJ49" s="1117"/>
      <c r="CK49" s="1117"/>
      <c r="CL49" s="1117"/>
      <c r="CM49" s="1117"/>
      <c r="CN49" s="1117"/>
      <c r="CO49" s="1117"/>
      <c r="CP49" s="1117"/>
      <c r="CQ49" s="1117"/>
      <c r="CR49" s="1117"/>
      <c r="CS49" s="1117"/>
      <c r="CT49" s="1117"/>
      <c r="CU49" s="1117"/>
      <c r="CV49" s="1117"/>
      <c r="CW49" s="1117"/>
      <c r="CX49" s="1117"/>
      <c r="CY49" s="1117"/>
      <c r="CZ49" s="1117"/>
      <c r="DA49" s="1117"/>
      <c r="DB49" s="1117"/>
      <c r="DC49" s="1117"/>
      <c r="DD49" s="1117"/>
      <c r="DE49" s="1117"/>
      <c r="DF49" s="1117"/>
      <c r="DG49" s="1117"/>
      <c r="DH49" s="1117"/>
      <c r="DI49" s="1117"/>
      <c r="DJ49" s="1117"/>
      <c r="DK49" s="1117"/>
      <c r="DL49" s="1117"/>
    </row>
    <row r="50" spans="1:116" s="1116" customFormat="1" ht="14.1" customHeight="1">
      <c r="A50" s="1173"/>
      <c r="B50" s="1125"/>
      <c r="C50" s="1122"/>
      <c r="D50" s="1122"/>
      <c r="E50" s="1122"/>
      <c r="F50" s="1122"/>
      <c r="G50" s="1122"/>
      <c r="H50" s="1124"/>
      <c r="I50" s="1122"/>
      <c r="J50" s="1122"/>
      <c r="K50" s="1122"/>
      <c r="L50" s="1124" t="s">
        <v>2288</v>
      </c>
      <c r="M50" s="1122"/>
      <c r="N50" s="1122"/>
      <c r="O50" s="1137" t="s">
        <v>2502</v>
      </c>
      <c r="P50" s="1372"/>
      <c r="Q50" s="1372"/>
      <c r="R50" s="1372"/>
      <c r="S50" s="1372"/>
      <c r="T50" s="1372"/>
      <c r="U50" s="1372"/>
      <c r="V50" s="1372"/>
      <c r="W50" s="1372"/>
      <c r="X50" s="1372"/>
      <c r="Y50" s="1372"/>
      <c r="Z50" s="1372"/>
      <c r="AA50" s="1372"/>
      <c r="AB50" s="1372"/>
      <c r="AC50" s="1372"/>
      <c r="AD50" s="1129" t="s">
        <v>2503</v>
      </c>
      <c r="AE50" s="1122"/>
      <c r="AF50" s="1124"/>
      <c r="AG50" s="1122"/>
      <c r="AH50" s="1122"/>
      <c r="AI50" s="1122"/>
      <c r="AJ50" s="1122"/>
      <c r="AK50" s="1177"/>
      <c r="AY50" s="1117"/>
      <c r="AZ50" s="1117"/>
      <c r="BA50" s="1117"/>
      <c r="BB50" s="1117"/>
      <c r="BC50" s="1117"/>
      <c r="BD50" s="1117"/>
      <c r="BE50" s="1117"/>
      <c r="BF50" s="1117"/>
      <c r="BG50" s="1117"/>
      <c r="BH50" s="1117"/>
      <c r="BI50" s="1117"/>
      <c r="BJ50" s="1117"/>
      <c r="BK50" s="1117"/>
      <c r="BL50" s="1117"/>
      <c r="BM50" s="1117"/>
      <c r="BN50" s="1117"/>
      <c r="BO50" s="1117"/>
      <c r="BP50" s="1117"/>
      <c r="BQ50" s="1117"/>
      <c r="BR50" s="1117"/>
      <c r="BS50" s="1117"/>
      <c r="BT50" s="1117"/>
      <c r="BU50" s="1117"/>
      <c r="BV50" s="1117"/>
      <c r="BW50" s="1117"/>
      <c r="BX50" s="1117"/>
      <c r="BY50" s="1117"/>
      <c r="BZ50" s="1117"/>
      <c r="CA50" s="1117"/>
      <c r="CB50" s="1117"/>
      <c r="CC50" s="1117"/>
      <c r="CD50" s="1117"/>
      <c r="CE50" s="1117"/>
      <c r="CF50" s="1117"/>
      <c r="CG50" s="1117"/>
      <c r="CH50" s="1117"/>
      <c r="CI50" s="1117"/>
      <c r="CJ50" s="1117"/>
      <c r="CK50" s="1117"/>
      <c r="CL50" s="1117"/>
      <c r="CM50" s="1117"/>
      <c r="CN50" s="1117"/>
      <c r="CO50" s="1117"/>
      <c r="CP50" s="1117"/>
      <c r="CQ50" s="1117"/>
      <c r="CR50" s="1117"/>
      <c r="CS50" s="1117"/>
      <c r="CT50" s="1117"/>
      <c r="CU50" s="1117"/>
      <c r="CV50" s="1117"/>
      <c r="CW50" s="1117"/>
      <c r="CX50" s="1117"/>
      <c r="CY50" s="1117"/>
      <c r="CZ50" s="1117"/>
      <c r="DA50" s="1117"/>
      <c r="DB50" s="1117"/>
      <c r="DC50" s="1117"/>
      <c r="DD50" s="1117"/>
      <c r="DE50" s="1117"/>
      <c r="DF50" s="1117"/>
      <c r="DG50" s="1117"/>
      <c r="DH50" s="1117"/>
      <c r="DI50" s="1117"/>
      <c r="DJ50" s="1117"/>
      <c r="DK50" s="1117"/>
      <c r="DL50" s="1117"/>
    </row>
    <row r="51" spans="1:116" s="1116" customFormat="1" ht="9.9499999999999993" customHeight="1">
      <c r="A51" s="1173"/>
      <c r="B51" s="1125"/>
      <c r="C51" s="1130"/>
      <c r="D51" s="1131"/>
      <c r="E51" s="1131"/>
      <c r="F51" s="1131"/>
      <c r="G51" s="1131"/>
      <c r="H51" s="1130"/>
      <c r="I51" s="1131"/>
      <c r="J51" s="1131"/>
      <c r="K51" s="1131"/>
      <c r="L51" s="1130"/>
      <c r="M51" s="1131"/>
      <c r="N51" s="1131"/>
      <c r="O51" s="1131"/>
      <c r="P51" s="1131"/>
      <c r="Q51" s="1131"/>
      <c r="R51" s="1131"/>
      <c r="S51" s="1131"/>
      <c r="T51" s="1131"/>
      <c r="U51" s="1131"/>
      <c r="V51" s="1131"/>
      <c r="W51" s="1131"/>
      <c r="X51" s="1131"/>
      <c r="Y51" s="1131"/>
      <c r="Z51" s="1131"/>
      <c r="AA51" s="1131"/>
      <c r="AB51" s="1131"/>
      <c r="AC51" s="1131"/>
      <c r="AD51" s="1132"/>
      <c r="AE51" s="1131"/>
      <c r="AF51" s="1130"/>
      <c r="AG51" s="1131"/>
      <c r="AH51" s="1131"/>
      <c r="AI51" s="1131"/>
      <c r="AJ51" s="1131"/>
      <c r="AK51" s="1179"/>
      <c r="AY51" s="1117"/>
      <c r="AZ51" s="1117"/>
      <c r="BA51" s="1117"/>
      <c r="BB51" s="1117"/>
      <c r="BC51" s="1117"/>
      <c r="BD51" s="1117"/>
      <c r="BE51" s="1117"/>
      <c r="BF51" s="1117"/>
      <c r="BG51" s="1117"/>
      <c r="BH51" s="1117"/>
      <c r="BI51" s="1117"/>
      <c r="BJ51" s="1117"/>
      <c r="BK51" s="1117"/>
      <c r="BL51" s="1117"/>
      <c r="BM51" s="1117"/>
      <c r="BN51" s="1117"/>
      <c r="BO51" s="1117"/>
      <c r="BP51" s="1117"/>
      <c r="BQ51" s="1117"/>
      <c r="BR51" s="1117"/>
      <c r="BS51" s="1117"/>
      <c r="BT51" s="1117"/>
      <c r="BU51" s="1117"/>
      <c r="BV51" s="1117"/>
      <c r="BW51" s="1117"/>
      <c r="BX51" s="1117"/>
      <c r="BY51" s="1117"/>
      <c r="BZ51" s="1117"/>
      <c r="CA51" s="1117"/>
      <c r="CB51" s="1117"/>
      <c r="CC51" s="1117"/>
      <c r="CD51" s="1117"/>
      <c r="CE51" s="1117"/>
      <c r="CF51" s="1117"/>
      <c r="CG51" s="1117"/>
      <c r="CH51" s="1117"/>
      <c r="CI51" s="1117"/>
      <c r="CJ51" s="1117"/>
      <c r="CK51" s="1117"/>
      <c r="CL51" s="1117"/>
      <c r="CM51" s="1117"/>
      <c r="CN51" s="1117"/>
      <c r="CO51" s="1117"/>
      <c r="CP51" s="1117"/>
      <c r="CQ51" s="1117"/>
      <c r="CR51" s="1117"/>
      <c r="CS51" s="1117"/>
      <c r="CT51" s="1117"/>
      <c r="CU51" s="1117"/>
      <c r="CV51" s="1117"/>
      <c r="CW51" s="1117"/>
      <c r="CX51" s="1117"/>
      <c r="CY51" s="1117"/>
      <c r="CZ51" s="1117"/>
      <c r="DA51" s="1117"/>
      <c r="DB51" s="1117"/>
      <c r="DC51" s="1117"/>
      <c r="DD51" s="1117"/>
      <c r="DE51" s="1117"/>
      <c r="DF51" s="1117"/>
      <c r="DG51" s="1117"/>
      <c r="DH51" s="1117"/>
      <c r="DI51" s="1117"/>
      <c r="DJ51" s="1117"/>
      <c r="DK51" s="1117"/>
      <c r="DL51" s="1117"/>
    </row>
    <row r="52" spans="1:116" s="1116" customFormat="1" ht="14.1" customHeight="1">
      <c r="A52" s="1173"/>
      <c r="B52" s="1125"/>
      <c r="C52" s="1122" t="s">
        <v>2309</v>
      </c>
      <c r="D52" s="1122"/>
      <c r="E52" s="1122"/>
      <c r="F52" s="1122"/>
      <c r="G52" s="1122"/>
      <c r="H52" s="1126" t="s">
        <v>2504</v>
      </c>
      <c r="I52" s="1122" t="s">
        <v>2579</v>
      </c>
      <c r="J52" s="1122"/>
      <c r="K52" s="1122"/>
      <c r="L52" s="1124" t="s">
        <v>2301</v>
      </c>
      <c r="M52" s="1122"/>
      <c r="N52" s="1122"/>
      <c r="O52" s="1122"/>
      <c r="P52" s="1137" t="s">
        <v>2502</v>
      </c>
      <c r="Q52" s="1400"/>
      <c r="R52" s="1400"/>
      <c r="S52" s="1400"/>
      <c r="T52" s="1400"/>
      <c r="U52" s="1400"/>
      <c r="V52" s="1400"/>
      <c r="W52" s="1400"/>
      <c r="X52" s="1400"/>
      <c r="Y52" s="1400"/>
      <c r="Z52" s="1400"/>
      <c r="AA52" s="1400"/>
      <c r="AB52" s="1400"/>
      <c r="AC52" s="1400"/>
      <c r="AD52" s="1129" t="s">
        <v>2503</v>
      </c>
      <c r="AE52" s="1122"/>
      <c r="AF52" s="1126" t="s">
        <v>3</v>
      </c>
      <c r="AG52" s="1122" t="s">
        <v>124</v>
      </c>
      <c r="AH52" s="1122"/>
      <c r="AI52" s="1133" t="s">
        <v>3</v>
      </c>
      <c r="AJ52" s="1122" t="s">
        <v>84</v>
      </c>
      <c r="AK52" s="1177"/>
      <c r="AY52" s="1117"/>
      <c r="AZ52" s="1117"/>
      <c r="BA52" s="1117"/>
      <c r="BB52" s="1117"/>
      <c r="BC52" s="1117"/>
      <c r="BD52" s="1117"/>
      <c r="BE52" s="1117"/>
      <c r="BF52" s="1117"/>
      <c r="BG52" s="1117"/>
      <c r="BH52" s="1117"/>
      <c r="BI52" s="1117"/>
      <c r="BJ52" s="1117"/>
      <c r="BK52" s="1117"/>
      <c r="BL52" s="1117"/>
      <c r="BM52" s="1117"/>
      <c r="BN52" s="1117"/>
      <c r="BO52" s="1117"/>
      <c r="BP52" s="1117"/>
      <c r="BQ52" s="1117"/>
      <c r="BR52" s="1117"/>
      <c r="BS52" s="1117"/>
      <c r="BT52" s="1117"/>
      <c r="BU52" s="1117"/>
      <c r="BV52" s="1117"/>
      <c r="BW52" s="1117"/>
      <c r="BX52" s="1117"/>
      <c r="BY52" s="1117"/>
      <c r="BZ52" s="1117"/>
      <c r="CA52" s="1117"/>
      <c r="CB52" s="1117"/>
      <c r="CC52" s="1117"/>
      <c r="CD52" s="1117"/>
      <c r="CE52" s="1117"/>
      <c r="CF52" s="1117"/>
      <c r="CG52" s="1117"/>
      <c r="CH52" s="1117"/>
      <c r="CI52" s="1117"/>
      <c r="CJ52" s="1117"/>
      <c r="CK52" s="1117"/>
      <c r="CL52" s="1117"/>
      <c r="CM52" s="1117"/>
      <c r="CN52" s="1117"/>
      <c r="CO52" s="1117"/>
      <c r="CP52" s="1117"/>
      <c r="CQ52" s="1117"/>
      <c r="CR52" s="1117"/>
      <c r="CS52" s="1117"/>
      <c r="CT52" s="1117"/>
      <c r="CU52" s="1117"/>
      <c r="CV52" s="1117"/>
      <c r="CW52" s="1117"/>
      <c r="CX52" s="1117"/>
      <c r="CY52" s="1117"/>
      <c r="CZ52" s="1117"/>
      <c r="DA52" s="1117"/>
      <c r="DB52" s="1117"/>
      <c r="DC52" s="1117"/>
      <c r="DD52" s="1117"/>
      <c r="DE52" s="1117"/>
      <c r="DF52" s="1117"/>
      <c r="DG52" s="1117"/>
      <c r="DH52" s="1117"/>
      <c r="DI52" s="1117"/>
      <c r="DJ52" s="1117"/>
      <c r="DK52" s="1117"/>
      <c r="DL52" s="1117"/>
    </row>
    <row r="53" spans="1:116" s="1116" customFormat="1" ht="14.1" customHeight="1">
      <c r="A53" s="1173"/>
      <c r="B53" s="1125"/>
      <c r="C53" s="1122" t="s">
        <v>2304</v>
      </c>
      <c r="D53" s="1122"/>
      <c r="E53" s="1122"/>
      <c r="F53" s="1122"/>
      <c r="G53" s="1122"/>
      <c r="H53" s="1126" t="s">
        <v>2504</v>
      </c>
      <c r="I53" s="1122" t="s">
        <v>2580</v>
      </c>
      <c r="J53" s="1122"/>
      <c r="K53" s="1122"/>
      <c r="L53" s="1124" t="s">
        <v>2303</v>
      </c>
      <c r="M53" s="1122"/>
      <c r="N53" s="1122"/>
      <c r="O53" s="1122"/>
      <c r="P53" s="1137" t="s">
        <v>2502</v>
      </c>
      <c r="Q53" s="1372"/>
      <c r="R53" s="1372"/>
      <c r="S53" s="1372"/>
      <c r="T53" s="1372"/>
      <c r="U53" s="1372"/>
      <c r="V53" s="1372"/>
      <c r="W53" s="1372"/>
      <c r="X53" s="1372"/>
      <c r="Y53" s="1372"/>
      <c r="Z53" s="1372"/>
      <c r="AA53" s="1372"/>
      <c r="AB53" s="1372"/>
      <c r="AC53" s="1372"/>
      <c r="AD53" s="1129" t="s">
        <v>2503</v>
      </c>
      <c r="AE53" s="1122"/>
      <c r="AF53" s="1376" t="s">
        <v>2583</v>
      </c>
      <c r="AG53" s="1367"/>
      <c r="AH53" s="1367"/>
      <c r="AI53" s="1367"/>
      <c r="AJ53" s="1367"/>
      <c r="AK53" s="1368" t="s">
        <v>2584</v>
      </c>
      <c r="AY53" s="1117"/>
      <c r="AZ53" s="1117"/>
      <c r="BA53" s="1117"/>
      <c r="BB53" s="1117"/>
      <c r="BC53" s="1117"/>
      <c r="BD53" s="1117"/>
      <c r="BE53" s="1117"/>
      <c r="BF53" s="1117"/>
      <c r="BG53" s="1117"/>
      <c r="BH53" s="1117"/>
      <c r="BI53" s="1117"/>
      <c r="BJ53" s="1117"/>
      <c r="BK53" s="1117"/>
      <c r="BL53" s="1117"/>
      <c r="BM53" s="1117"/>
      <c r="BN53" s="1117"/>
      <c r="BO53" s="1117"/>
      <c r="BP53" s="1117"/>
      <c r="BQ53" s="1117"/>
      <c r="BR53" s="1117"/>
      <c r="BS53" s="1117"/>
      <c r="BT53" s="1117"/>
      <c r="BU53" s="1117"/>
      <c r="BV53" s="1117"/>
      <c r="BW53" s="1117"/>
      <c r="BX53" s="1117"/>
      <c r="BY53" s="1117"/>
      <c r="BZ53" s="1117"/>
      <c r="CA53" s="1117"/>
      <c r="CB53" s="1117"/>
      <c r="CC53" s="1117"/>
      <c r="CD53" s="1117"/>
      <c r="CE53" s="1117"/>
      <c r="CF53" s="1117"/>
      <c r="CG53" s="1117"/>
      <c r="CH53" s="1117"/>
      <c r="CI53" s="1117"/>
      <c r="CJ53" s="1117"/>
      <c r="CK53" s="1117"/>
      <c r="CL53" s="1117"/>
      <c r="CM53" s="1117"/>
      <c r="CN53" s="1117"/>
      <c r="CO53" s="1117"/>
      <c r="CP53" s="1117"/>
      <c r="CQ53" s="1117"/>
      <c r="CR53" s="1117"/>
      <c r="CS53" s="1117"/>
      <c r="CT53" s="1117"/>
      <c r="CU53" s="1117"/>
      <c r="CV53" s="1117"/>
      <c r="CW53" s="1117"/>
      <c r="CX53" s="1117"/>
      <c r="CY53" s="1117"/>
      <c r="CZ53" s="1117"/>
      <c r="DA53" s="1117"/>
      <c r="DB53" s="1117"/>
      <c r="DC53" s="1117"/>
      <c r="DD53" s="1117"/>
      <c r="DE53" s="1117"/>
      <c r="DF53" s="1117"/>
      <c r="DG53" s="1117"/>
      <c r="DH53" s="1117"/>
      <c r="DI53" s="1117"/>
      <c r="DJ53" s="1117"/>
      <c r="DK53" s="1117"/>
      <c r="DL53" s="1117"/>
    </row>
    <row r="54" spans="1:116" s="1116" customFormat="1" ht="14.1" customHeight="1">
      <c r="A54" s="1173"/>
      <c r="B54" s="1125"/>
      <c r="C54" s="1122" t="s">
        <v>2306</v>
      </c>
      <c r="D54" s="1122"/>
      <c r="E54" s="1122"/>
      <c r="F54" s="1122"/>
      <c r="G54" s="1122"/>
      <c r="H54" s="1126" t="s">
        <v>2504</v>
      </c>
      <c r="I54" s="1122" t="s">
        <v>2268</v>
      </c>
      <c r="J54" s="1122"/>
      <c r="K54" s="1122"/>
      <c r="L54" s="1124" t="s">
        <v>2305</v>
      </c>
      <c r="M54" s="1122"/>
      <c r="N54" s="1122"/>
      <c r="O54" s="1122"/>
      <c r="P54" s="1137" t="s">
        <v>2502</v>
      </c>
      <c r="Q54" s="1372"/>
      <c r="R54" s="1372"/>
      <c r="S54" s="1372"/>
      <c r="T54" s="1372"/>
      <c r="U54" s="1372"/>
      <c r="V54" s="1372"/>
      <c r="W54" s="1372"/>
      <c r="X54" s="1372"/>
      <c r="Y54" s="1372"/>
      <c r="Z54" s="1372"/>
      <c r="AA54" s="1372"/>
      <c r="AB54" s="1372"/>
      <c r="AC54" s="1372"/>
      <c r="AD54" s="1129" t="s">
        <v>2503</v>
      </c>
      <c r="AE54" s="1122"/>
      <c r="AF54" s="1376"/>
      <c r="AG54" s="1367"/>
      <c r="AH54" s="1367"/>
      <c r="AI54" s="1367"/>
      <c r="AJ54" s="1367"/>
      <c r="AK54" s="1368"/>
      <c r="AY54" s="1117"/>
      <c r="AZ54" s="1117"/>
      <c r="BA54" s="1117"/>
      <c r="BB54" s="1117"/>
      <c r="BC54" s="1117"/>
      <c r="BD54" s="1117"/>
      <c r="BE54" s="1117"/>
      <c r="BF54" s="1117"/>
      <c r="BG54" s="1117"/>
      <c r="BH54" s="1117"/>
      <c r="BI54" s="1117"/>
      <c r="BJ54" s="1117"/>
      <c r="BK54" s="1117"/>
      <c r="BL54" s="1117"/>
      <c r="BM54" s="1117"/>
      <c r="BN54" s="1117"/>
      <c r="BO54" s="1117"/>
      <c r="BP54" s="1117"/>
      <c r="BQ54" s="1117"/>
      <c r="BR54" s="1117"/>
      <c r="BS54" s="1117"/>
      <c r="BT54" s="1117"/>
      <c r="BU54" s="1117"/>
      <c r="BV54" s="1117"/>
      <c r="BW54" s="1117"/>
      <c r="BX54" s="1117"/>
      <c r="BY54" s="1117"/>
      <c r="BZ54" s="1117"/>
      <c r="CA54" s="1117"/>
      <c r="CB54" s="1117"/>
      <c r="CC54" s="1117"/>
      <c r="CD54" s="1117"/>
      <c r="CE54" s="1117"/>
      <c r="CF54" s="1117"/>
      <c r="CG54" s="1117"/>
      <c r="CH54" s="1117"/>
      <c r="CI54" s="1117"/>
      <c r="CJ54" s="1117"/>
      <c r="CK54" s="1117"/>
      <c r="CL54" s="1117"/>
      <c r="CM54" s="1117"/>
      <c r="CN54" s="1117"/>
      <c r="CO54" s="1117"/>
      <c r="CP54" s="1117"/>
      <c r="CQ54" s="1117"/>
      <c r="CR54" s="1117"/>
      <c r="CS54" s="1117"/>
      <c r="CT54" s="1117"/>
      <c r="CU54" s="1117"/>
      <c r="CV54" s="1117"/>
      <c r="CW54" s="1117"/>
      <c r="CX54" s="1117"/>
      <c r="CY54" s="1117"/>
      <c r="CZ54" s="1117"/>
      <c r="DA54" s="1117"/>
      <c r="DB54" s="1117"/>
      <c r="DC54" s="1117"/>
      <c r="DD54" s="1117"/>
      <c r="DE54" s="1117"/>
      <c r="DF54" s="1117"/>
      <c r="DG54" s="1117"/>
      <c r="DH54" s="1117"/>
      <c r="DI54" s="1117"/>
      <c r="DJ54" s="1117"/>
      <c r="DK54" s="1117"/>
      <c r="DL54" s="1117"/>
    </row>
    <row r="55" spans="1:116" s="1116" customFormat="1" ht="14.1" customHeight="1">
      <c r="A55" s="1173"/>
      <c r="B55" s="1125"/>
      <c r="C55" s="1122"/>
      <c r="D55" s="1122"/>
      <c r="E55" s="1122"/>
      <c r="F55" s="1122"/>
      <c r="G55" s="1122"/>
      <c r="H55" s="1124"/>
      <c r="I55" s="1122"/>
      <c r="J55" s="1122"/>
      <c r="K55" s="1122"/>
      <c r="L55" s="1124" t="s">
        <v>2307</v>
      </c>
      <c r="M55" s="1122"/>
      <c r="N55" s="1122"/>
      <c r="O55" s="1122"/>
      <c r="P55" s="1137" t="s">
        <v>2502</v>
      </c>
      <c r="Q55" s="1372"/>
      <c r="R55" s="1372"/>
      <c r="S55" s="1372"/>
      <c r="T55" s="1372"/>
      <c r="U55" s="1372"/>
      <c r="V55" s="1372"/>
      <c r="W55" s="1372"/>
      <c r="X55" s="1372"/>
      <c r="Y55" s="1372"/>
      <c r="Z55" s="1372"/>
      <c r="AA55" s="1372"/>
      <c r="AB55" s="1372"/>
      <c r="AC55" s="1372"/>
      <c r="AD55" s="1129" t="s">
        <v>2503</v>
      </c>
      <c r="AE55" s="1122"/>
      <c r="AF55" s="1124"/>
      <c r="AG55" s="1122"/>
      <c r="AH55" s="1122"/>
      <c r="AI55" s="1122"/>
      <c r="AJ55" s="1122"/>
      <c r="AK55" s="1177"/>
      <c r="AY55" s="1117"/>
      <c r="AZ55" s="1117"/>
      <c r="BA55" s="1117"/>
      <c r="BB55" s="1117"/>
      <c r="BC55" s="1117"/>
      <c r="BD55" s="1117"/>
      <c r="BE55" s="1117"/>
      <c r="BF55" s="1117"/>
      <c r="BG55" s="1117"/>
      <c r="BH55" s="1117"/>
      <c r="BI55" s="1117"/>
      <c r="BJ55" s="1117"/>
      <c r="BK55" s="1117"/>
      <c r="BL55" s="1117"/>
      <c r="BM55" s="1117"/>
      <c r="BN55" s="1117"/>
      <c r="BO55" s="1117"/>
      <c r="BP55" s="1117"/>
      <c r="BQ55" s="1117"/>
      <c r="BR55" s="1117"/>
      <c r="BS55" s="1117"/>
      <c r="BT55" s="1117"/>
      <c r="BU55" s="1117"/>
      <c r="BV55" s="1117"/>
      <c r="BW55" s="1117"/>
      <c r="BX55" s="1117"/>
      <c r="BY55" s="1117"/>
      <c r="BZ55" s="1117"/>
      <c r="CA55" s="1117"/>
      <c r="CB55" s="1117"/>
      <c r="CC55" s="1117"/>
      <c r="CD55" s="1117"/>
      <c r="CE55" s="1117"/>
      <c r="CF55" s="1117"/>
      <c r="CG55" s="1117"/>
      <c r="CH55" s="1117"/>
      <c r="CI55" s="1117"/>
      <c r="CJ55" s="1117"/>
      <c r="CK55" s="1117"/>
      <c r="CL55" s="1117"/>
      <c r="CM55" s="1117"/>
      <c r="CN55" s="1117"/>
      <c r="CO55" s="1117"/>
      <c r="CP55" s="1117"/>
      <c r="CQ55" s="1117"/>
      <c r="CR55" s="1117"/>
      <c r="CS55" s="1117"/>
      <c r="CT55" s="1117"/>
      <c r="CU55" s="1117"/>
      <c r="CV55" s="1117"/>
      <c r="CW55" s="1117"/>
      <c r="CX55" s="1117"/>
      <c r="CY55" s="1117"/>
      <c r="CZ55" s="1117"/>
      <c r="DA55" s="1117"/>
      <c r="DB55" s="1117"/>
      <c r="DC55" s="1117"/>
      <c r="DD55" s="1117"/>
      <c r="DE55" s="1117"/>
      <c r="DF55" s="1117"/>
      <c r="DG55" s="1117"/>
      <c r="DH55" s="1117"/>
      <c r="DI55" s="1117"/>
      <c r="DJ55" s="1117"/>
      <c r="DK55" s="1117"/>
      <c r="DL55" s="1117"/>
    </row>
    <row r="56" spans="1:116" s="1116" customFormat="1" ht="14.1" customHeight="1">
      <c r="A56" s="1173"/>
      <c r="B56" s="1125"/>
      <c r="C56" s="1122"/>
      <c r="D56" s="1122"/>
      <c r="E56" s="1122"/>
      <c r="F56" s="1122"/>
      <c r="G56" s="1122"/>
      <c r="H56" s="1124"/>
      <c r="I56" s="1122"/>
      <c r="J56" s="1122"/>
      <c r="K56" s="1122"/>
      <c r="L56" s="1124" t="s">
        <v>2308</v>
      </c>
      <c r="M56" s="1122"/>
      <c r="N56" s="1122"/>
      <c r="O56" s="1122"/>
      <c r="P56" s="1122"/>
      <c r="Q56" s="1133" t="s">
        <v>1107</v>
      </c>
      <c r="R56" s="1122" t="s">
        <v>2505</v>
      </c>
      <c r="S56" s="1122"/>
      <c r="T56" s="1133" t="s">
        <v>1107</v>
      </c>
      <c r="U56" s="1122" t="s">
        <v>2506</v>
      </c>
      <c r="V56" s="1122"/>
      <c r="W56" s="1122"/>
      <c r="X56" s="1122"/>
      <c r="Y56" s="1122"/>
      <c r="Z56" s="1122"/>
      <c r="AA56" s="1122"/>
      <c r="AB56" s="1122"/>
      <c r="AC56" s="1122"/>
      <c r="AD56" s="1129"/>
      <c r="AE56" s="1122"/>
      <c r="AF56" s="1124"/>
      <c r="AG56" s="1122"/>
      <c r="AH56" s="1122"/>
      <c r="AI56" s="1122"/>
      <c r="AJ56" s="1122"/>
      <c r="AK56" s="1177"/>
      <c r="AY56" s="1117"/>
      <c r="AZ56" s="1117"/>
      <c r="BA56" s="1117"/>
      <c r="BB56" s="1117"/>
      <c r="BC56" s="1117"/>
      <c r="BD56" s="1117"/>
      <c r="BE56" s="1117"/>
      <c r="BF56" s="1117"/>
      <c r="BG56" s="1117"/>
      <c r="BH56" s="1117"/>
      <c r="BI56" s="1117"/>
      <c r="BJ56" s="1117"/>
      <c r="BK56" s="1117"/>
      <c r="BL56" s="1117"/>
      <c r="BM56" s="1117"/>
      <c r="BN56" s="1117"/>
      <c r="BO56" s="1117"/>
      <c r="BP56" s="1117"/>
      <c r="BQ56" s="1117"/>
      <c r="BR56" s="1117"/>
      <c r="BS56" s="1117"/>
      <c r="BT56" s="1117"/>
      <c r="BU56" s="1117"/>
      <c r="BV56" s="1117"/>
      <c r="BW56" s="1117"/>
      <c r="BX56" s="1117"/>
      <c r="BY56" s="1117"/>
      <c r="BZ56" s="1117"/>
      <c r="CA56" s="1117"/>
      <c r="CB56" s="1117"/>
      <c r="CC56" s="1117"/>
      <c r="CD56" s="1117"/>
      <c r="CE56" s="1117"/>
      <c r="CF56" s="1117"/>
      <c r="CG56" s="1117"/>
      <c r="CH56" s="1117"/>
      <c r="CI56" s="1117"/>
      <c r="CJ56" s="1117"/>
      <c r="CK56" s="1117"/>
      <c r="CL56" s="1117"/>
      <c r="CM56" s="1117"/>
      <c r="CN56" s="1117"/>
      <c r="CO56" s="1117"/>
      <c r="CP56" s="1117"/>
      <c r="CQ56" s="1117"/>
      <c r="CR56" s="1117"/>
      <c r="CS56" s="1117"/>
      <c r="CT56" s="1117"/>
      <c r="CU56" s="1117"/>
      <c r="CV56" s="1117"/>
      <c r="CW56" s="1117"/>
      <c r="CX56" s="1117"/>
      <c r="CY56" s="1117"/>
      <c r="CZ56" s="1117"/>
      <c r="DA56" s="1117"/>
      <c r="DB56" s="1117"/>
      <c r="DC56" s="1117"/>
      <c r="DD56" s="1117"/>
      <c r="DE56" s="1117"/>
      <c r="DF56" s="1117"/>
      <c r="DG56" s="1117"/>
      <c r="DH56" s="1117"/>
      <c r="DI56" s="1117"/>
      <c r="DJ56" s="1117"/>
      <c r="DK56" s="1117"/>
      <c r="DL56" s="1117"/>
    </row>
    <row r="57" spans="1:116" s="1116" customFormat="1" ht="14.1" customHeight="1">
      <c r="A57" s="1173"/>
      <c r="B57" s="1125"/>
      <c r="C57" s="1122"/>
      <c r="D57" s="1122"/>
      <c r="E57" s="1122"/>
      <c r="F57" s="1122"/>
      <c r="G57" s="1122"/>
      <c r="H57" s="1124"/>
      <c r="I57" s="1122"/>
      <c r="J57" s="1122"/>
      <c r="K57" s="1122"/>
      <c r="L57" s="1124" t="s">
        <v>2288</v>
      </c>
      <c r="M57" s="1122"/>
      <c r="N57" s="1122"/>
      <c r="O57" s="1137" t="s">
        <v>2502</v>
      </c>
      <c r="P57" s="1372"/>
      <c r="Q57" s="1372"/>
      <c r="R57" s="1372"/>
      <c r="S57" s="1372"/>
      <c r="T57" s="1372"/>
      <c r="U57" s="1372"/>
      <c r="V57" s="1372"/>
      <c r="W57" s="1372"/>
      <c r="X57" s="1372"/>
      <c r="Y57" s="1372"/>
      <c r="Z57" s="1372"/>
      <c r="AA57" s="1372"/>
      <c r="AB57" s="1372"/>
      <c r="AC57" s="1372"/>
      <c r="AD57" s="1129" t="s">
        <v>2503</v>
      </c>
      <c r="AE57" s="1122"/>
      <c r="AF57" s="1124"/>
      <c r="AG57" s="1122"/>
      <c r="AH57" s="1122"/>
      <c r="AI57" s="1122"/>
      <c r="AJ57" s="1122"/>
      <c r="AK57" s="1177"/>
      <c r="AY57" s="1117"/>
      <c r="AZ57" s="1117"/>
      <c r="BA57" s="1117"/>
      <c r="BB57" s="1117"/>
      <c r="BC57" s="1117"/>
      <c r="BD57" s="1117"/>
      <c r="BE57" s="1117"/>
      <c r="BF57" s="1117"/>
      <c r="BG57" s="1117"/>
      <c r="BH57" s="1117"/>
      <c r="BI57" s="1117"/>
      <c r="BJ57" s="1117"/>
      <c r="BK57" s="1117"/>
      <c r="BL57" s="1117"/>
      <c r="BM57" s="1117"/>
      <c r="BN57" s="1117"/>
      <c r="BO57" s="1117"/>
      <c r="BP57" s="1117"/>
      <c r="BQ57" s="1117"/>
      <c r="BR57" s="1117"/>
      <c r="BS57" s="1117"/>
      <c r="BT57" s="1117"/>
      <c r="BU57" s="1117"/>
      <c r="BV57" s="1117"/>
      <c r="BW57" s="1117"/>
      <c r="BX57" s="1117"/>
      <c r="BY57" s="1117"/>
      <c r="BZ57" s="1117"/>
      <c r="CA57" s="1117"/>
      <c r="CB57" s="1117"/>
      <c r="CC57" s="1117"/>
      <c r="CD57" s="1117"/>
      <c r="CE57" s="1117"/>
      <c r="CF57" s="1117"/>
      <c r="CG57" s="1117"/>
      <c r="CH57" s="1117"/>
      <c r="CI57" s="1117"/>
      <c r="CJ57" s="1117"/>
      <c r="CK57" s="1117"/>
      <c r="CL57" s="1117"/>
      <c r="CM57" s="1117"/>
      <c r="CN57" s="1117"/>
      <c r="CO57" s="1117"/>
      <c r="CP57" s="1117"/>
      <c r="CQ57" s="1117"/>
      <c r="CR57" s="1117"/>
      <c r="CS57" s="1117"/>
      <c r="CT57" s="1117"/>
      <c r="CU57" s="1117"/>
      <c r="CV57" s="1117"/>
      <c r="CW57" s="1117"/>
      <c r="CX57" s="1117"/>
      <c r="CY57" s="1117"/>
      <c r="CZ57" s="1117"/>
      <c r="DA57" s="1117"/>
      <c r="DB57" s="1117"/>
      <c r="DC57" s="1117"/>
      <c r="DD57" s="1117"/>
      <c r="DE57" s="1117"/>
      <c r="DF57" s="1117"/>
      <c r="DG57" s="1117"/>
      <c r="DH57" s="1117"/>
      <c r="DI57" s="1117"/>
      <c r="DJ57" s="1117"/>
      <c r="DK57" s="1117"/>
      <c r="DL57" s="1117"/>
    </row>
    <row r="58" spans="1:116" s="1116" customFormat="1" ht="9.9499999999999993" customHeight="1">
      <c r="A58" s="1174"/>
      <c r="B58" s="1135"/>
      <c r="C58" s="1130"/>
      <c r="D58" s="1131"/>
      <c r="E58" s="1131"/>
      <c r="F58" s="1131"/>
      <c r="G58" s="1131"/>
      <c r="H58" s="1130"/>
      <c r="I58" s="1131"/>
      <c r="J58" s="1131"/>
      <c r="K58" s="1131"/>
      <c r="L58" s="1130"/>
      <c r="M58" s="1131"/>
      <c r="N58" s="1131"/>
      <c r="O58" s="1131"/>
      <c r="P58" s="1131"/>
      <c r="Q58" s="1131"/>
      <c r="R58" s="1131"/>
      <c r="S58" s="1131"/>
      <c r="T58" s="1131"/>
      <c r="U58" s="1131"/>
      <c r="V58" s="1131"/>
      <c r="W58" s="1131"/>
      <c r="X58" s="1131"/>
      <c r="Y58" s="1131"/>
      <c r="Z58" s="1131"/>
      <c r="AA58" s="1131"/>
      <c r="AB58" s="1131"/>
      <c r="AC58" s="1131"/>
      <c r="AD58" s="1132"/>
      <c r="AE58" s="1131"/>
      <c r="AF58" s="1130"/>
      <c r="AG58" s="1131"/>
      <c r="AH58" s="1131"/>
      <c r="AI58" s="1131"/>
      <c r="AJ58" s="1131"/>
      <c r="AK58" s="1179"/>
      <c r="AY58" s="1117"/>
      <c r="AZ58" s="1117"/>
      <c r="BA58" s="1117"/>
      <c r="BB58" s="1117"/>
      <c r="BC58" s="1117"/>
      <c r="BD58" s="1117"/>
      <c r="BE58" s="1117"/>
      <c r="BF58" s="1117"/>
      <c r="BG58" s="1117"/>
      <c r="BH58" s="1117"/>
      <c r="BI58" s="1117"/>
      <c r="BJ58" s="1117"/>
      <c r="BK58" s="1117"/>
      <c r="BL58" s="1117"/>
      <c r="BM58" s="1117"/>
      <c r="BN58" s="1117"/>
      <c r="BO58" s="1117"/>
      <c r="BP58" s="1117"/>
      <c r="BQ58" s="1117"/>
      <c r="BR58" s="1117"/>
      <c r="BS58" s="1117"/>
      <c r="BT58" s="1117"/>
      <c r="BU58" s="1117"/>
      <c r="BV58" s="1117"/>
      <c r="BW58" s="1117"/>
      <c r="BX58" s="1117"/>
      <c r="BY58" s="1117"/>
      <c r="BZ58" s="1117"/>
      <c r="CA58" s="1117"/>
      <c r="CB58" s="1117"/>
      <c r="CC58" s="1117"/>
      <c r="CD58" s="1117"/>
      <c r="CE58" s="1117"/>
      <c r="CF58" s="1117"/>
      <c r="CG58" s="1117"/>
      <c r="CH58" s="1117"/>
      <c r="CI58" s="1117"/>
      <c r="CJ58" s="1117"/>
      <c r="CK58" s="1117"/>
      <c r="CL58" s="1117"/>
      <c r="CM58" s="1117"/>
      <c r="CN58" s="1117"/>
      <c r="CO58" s="1117"/>
      <c r="CP58" s="1117"/>
      <c r="CQ58" s="1117"/>
      <c r="CR58" s="1117"/>
      <c r="CS58" s="1117"/>
      <c r="CT58" s="1117"/>
      <c r="CU58" s="1117"/>
      <c r="CV58" s="1117"/>
      <c r="CW58" s="1117"/>
      <c r="CX58" s="1117"/>
      <c r="CY58" s="1117"/>
      <c r="CZ58" s="1117"/>
      <c r="DA58" s="1117"/>
      <c r="DB58" s="1117"/>
      <c r="DC58" s="1117"/>
      <c r="DD58" s="1117"/>
      <c r="DE58" s="1117"/>
      <c r="DF58" s="1117"/>
      <c r="DG58" s="1117"/>
      <c r="DH58" s="1117"/>
      <c r="DI58" s="1117"/>
      <c r="DJ58" s="1117"/>
      <c r="DK58" s="1117"/>
      <c r="DL58" s="1117"/>
    </row>
    <row r="59" spans="1:116" s="1116" customFormat="1" ht="14.1" customHeight="1">
      <c r="A59" s="1173" t="s">
        <v>2510</v>
      </c>
      <c r="B59" s="1125"/>
      <c r="C59" s="1122" t="s">
        <v>2300</v>
      </c>
      <c r="D59" s="1122"/>
      <c r="E59" s="1122"/>
      <c r="F59" s="1122"/>
      <c r="G59" s="1122"/>
      <c r="H59" s="1126" t="s">
        <v>2504</v>
      </c>
      <c r="I59" s="1122" t="s">
        <v>2579</v>
      </c>
      <c r="J59" s="1122"/>
      <c r="K59" s="1122"/>
      <c r="L59" s="1124" t="s">
        <v>2301</v>
      </c>
      <c r="M59" s="1122"/>
      <c r="N59" s="1122"/>
      <c r="O59" s="1122"/>
      <c r="P59" s="1137" t="s">
        <v>2502</v>
      </c>
      <c r="Q59" s="1400"/>
      <c r="R59" s="1400"/>
      <c r="S59" s="1400"/>
      <c r="T59" s="1400"/>
      <c r="U59" s="1400"/>
      <c r="V59" s="1400"/>
      <c r="W59" s="1400"/>
      <c r="X59" s="1400"/>
      <c r="Y59" s="1400"/>
      <c r="Z59" s="1400"/>
      <c r="AA59" s="1400"/>
      <c r="AB59" s="1400"/>
      <c r="AC59" s="1400"/>
      <c r="AD59" s="1129" t="s">
        <v>2503</v>
      </c>
      <c r="AE59" s="1122"/>
      <c r="AF59" s="1126" t="s">
        <v>3</v>
      </c>
      <c r="AG59" s="1122" t="s">
        <v>124</v>
      </c>
      <c r="AH59" s="1122"/>
      <c r="AI59" s="1133" t="s">
        <v>3</v>
      </c>
      <c r="AJ59" s="1122" t="s">
        <v>84</v>
      </c>
      <c r="AK59" s="1177"/>
      <c r="AY59" s="1117"/>
      <c r="AZ59" s="1117"/>
      <c r="BA59" s="1117"/>
      <c r="BB59" s="1117"/>
      <c r="BC59" s="1117"/>
      <c r="BD59" s="1117"/>
      <c r="BE59" s="1117"/>
      <c r="BF59" s="1117"/>
      <c r="BG59" s="1117"/>
      <c r="BH59" s="1117"/>
      <c r="BI59" s="1117"/>
      <c r="BJ59" s="1117"/>
      <c r="BK59" s="1117"/>
      <c r="BL59" s="1117"/>
      <c r="BM59" s="1117"/>
      <c r="BN59" s="1117"/>
      <c r="BO59" s="1117"/>
      <c r="BP59" s="1117"/>
      <c r="BQ59" s="1117"/>
      <c r="BR59" s="1117"/>
      <c r="BS59" s="1117"/>
      <c r="BT59" s="1117"/>
      <c r="BU59" s="1117"/>
      <c r="BV59" s="1117"/>
      <c r="BW59" s="1117"/>
      <c r="BX59" s="1117"/>
      <c r="BY59" s="1117"/>
      <c r="BZ59" s="1117"/>
      <c r="CA59" s="1117"/>
      <c r="CB59" s="1117"/>
      <c r="CC59" s="1117"/>
      <c r="CD59" s="1117"/>
      <c r="CE59" s="1117"/>
      <c r="CF59" s="1117"/>
      <c r="CG59" s="1117"/>
      <c r="CH59" s="1117"/>
      <c r="CI59" s="1117"/>
      <c r="CJ59" s="1117"/>
      <c r="CK59" s="1117"/>
      <c r="CL59" s="1117"/>
      <c r="CM59" s="1117"/>
      <c r="CN59" s="1117"/>
      <c r="CO59" s="1117"/>
      <c r="CP59" s="1117"/>
      <c r="CQ59" s="1117"/>
      <c r="CR59" s="1117"/>
      <c r="CS59" s="1117"/>
      <c r="CT59" s="1117"/>
      <c r="CU59" s="1117"/>
      <c r="CV59" s="1117"/>
      <c r="CW59" s="1117"/>
      <c r="CX59" s="1117"/>
      <c r="CY59" s="1117"/>
      <c r="CZ59" s="1117"/>
      <c r="DA59" s="1117"/>
      <c r="DB59" s="1117"/>
      <c r="DC59" s="1117"/>
      <c r="DD59" s="1117"/>
      <c r="DE59" s="1117"/>
      <c r="DF59" s="1117"/>
      <c r="DG59" s="1117"/>
      <c r="DH59" s="1117"/>
      <c r="DI59" s="1117"/>
      <c r="DJ59" s="1117"/>
      <c r="DK59" s="1117"/>
      <c r="DL59" s="1117"/>
    </row>
    <row r="60" spans="1:116" s="1116" customFormat="1" ht="14.1" customHeight="1">
      <c r="A60" s="1173" t="s">
        <v>2576</v>
      </c>
      <c r="B60" s="1125"/>
      <c r="C60" s="1122" t="s">
        <v>2310</v>
      </c>
      <c r="D60" s="1122"/>
      <c r="E60" s="1122"/>
      <c r="F60" s="1122"/>
      <c r="G60" s="1122"/>
      <c r="H60" s="1126" t="s">
        <v>2504</v>
      </c>
      <c r="I60" s="1122" t="s">
        <v>2580</v>
      </c>
      <c r="J60" s="1122"/>
      <c r="K60" s="1122"/>
      <c r="L60" s="1124" t="s">
        <v>2303</v>
      </c>
      <c r="M60" s="1122"/>
      <c r="N60" s="1122"/>
      <c r="O60" s="1122"/>
      <c r="P60" s="1137" t="s">
        <v>2502</v>
      </c>
      <c r="Q60" s="1372"/>
      <c r="R60" s="1372"/>
      <c r="S60" s="1372"/>
      <c r="T60" s="1372"/>
      <c r="U60" s="1372"/>
      <c r="V60" s="1372"/>
      <c r="W60" s="1372"/>
      <c r="X60" s="1372"/>
      <c r="Y60" s="1372"/>
      <c r="Z60" s="1372"/>
      <c r="AA60" s="1372"/>
      <c r="AB60" s="1372"/>
      <c r="AC60" s="1372"/>
      <c r="AD60" s="1129" t="s">
        <v>2503</v>
      </c>
      <c r="AE60" s="1122"/>
      <c r="AF60" s="1376" t="s">
        <v>2583</v>
      </c>
      <c r="AG60" s="1367"/>
      <c r="AH60" s="1367"/>
      <c r="AI60" s="1367"/>
      <c r="AJ60" s="1367"/>
      <c r="AK60" s="1368" t="s">
        <v>2584</v>
      </c>
      <c r="AY60" s="1117"/>
      <c r="AZ60" s="1117"/>
      <c r="BA60" s="1117"/>
      <c r="BB60" s="1117"/>
      <c r="BC60" s="1117"/>
      <c r="BD60" s="1117"/>
      <c r="BE60" s="1117"/>
      <c r="BF60" s="1117"/>
      <c r="BG60" s="1117"/>
      <c r="BH60" s="1117"/>
      <c r="BI60" s="1117"/>
      <c r="BJ60" s="1117"/>
      <c r="BK60" s="1117"/>
      <c r="BL60" s="1117"/>
      <c r="BM60" s="1117"/>
      <c r="BN60" s="1117"/>
      <c r="BO60" s="1117"/>
      <c r="BP60" s="1117"/>
      <c r="BQ60" s="1117"/>
      <c r="BR60" s="1117"/>
      <c r="BS60" s="1117"/>
      <c r="BT60" s="1117"/>
      <c r="BU60" s="1117"/>
      <c r="BV60" s="1117"/>
      <c r="BW60" s="1117"/>
      <c r="BX60" s="1117"/>
      <c r="BY60" s="1117"/>
      <c r="BZ60" s="1117"/>
      <c r="CA60" s="1117"/>
      <c r="CB60" s="1117"/>
      <c r="CC60" s="1117"/>
      <c r="CD60" s="1117"/>
      <c r="CE60" s="1117"/>
      <c r="CF60" s="1117"/>
      <c r="CG60" s="1117"/>
      <c r="CH60" s="1117"/>
      <c r="CI60" s="1117"/>
      <c r="CJ60" s="1117"/>
      <c r="CK60" s="1117"/>
      <c r="CL60" s="1117"/>
      <c r="CM60" s="1117"/>
      <c r="CN60" s="1117"/>
      <c r="CO60" s="1117"/>
      <c r="CP60" s="1117"/>
      <c r="CQ60" s="1117"/>
      <c r="CR60" s="1117"/>
      <c r="CS60" s="1117"/>
      <c r="CT60" s="1117"/>
      <c r="CU60" s="1117"/>
      <c r="CV60" s="1117"/>
      <c r="CW60" s="1117"/>
      <c r="CX60" s="1117"/>
      <c r="CY60" s="1117"/>
      <c r="CZ60" s="1117"/>
      <c r="DA60" s="1117"/>
      <c r="DB60" s="1117"/>
      <c r="DC60" s="1117"/>
      <c r="DD60" s="1117"/>
      <c r="DE60" s="1117"/>
      <c r="DF60" s="1117"/>
      <c r="DG60" s="1117"/>
      <c r="DH60" s="1117"/>
      <c r="DI60" s="1117"/>
      <c r="DJ60" s="1117"/>
      <c r="DK60" s="1117"/>
      <c r="DL60" s="1117"/>
    </row>
    <row r="61" spans="1:116" s="1116" customFormat="1" ht="14.1" customHeight="1">
      <c r="A61" s="1173" t="s">
        <v>2577</v>
      </c>
      <c r="B61" s="1125"/>
      <c r="C61" s="1122" t="s">
        <v>2311</v>
      </c>
      <c r="D61" s="1122"/>
      <c r="E61" s="1122"/>
      <c r="F61" s="1122"/>
      <c r="G61" s="1122"/>
      <c r="H61" s="1126" t="s">
        <v>2504</v>
      </c>
      <c r="I61" s="1122" t="s">
        <v>2312</v>
      </c>
      <c r="J61" s="1122"/>
      <c r="K61" s="1122"/>
      <c r="L61" s="1124" t="s">
        <v>2305</v>
      </c>
      <c r="M61" s="1122"/>
      <c r="N61" s="1122"/>
      <c r="O61" s="1122"/>
      <c r="P61" s="1137" t="s">
        <v>2502</v>
      </c>
      <c r="Q61" s="1171"/>
      <c r="R61" s="1171"/>
      <c r="S61" s="1171"/>
      <c r="T61" s="1171"/>
      <c r="U61" s="1171"/>
      <c r="V61" s="1171"/>
      <c r="W61" s="1171"/>
      <c r="X61" s="1171"/>
      <c r="Y61" s="1171"/>
      <c r="Z61" s="1171"/>
      <c r="AA61" s="1171"/>
      <c r="AB61" s="1171"/>
      <c r="AC61" s="1171"/>
      <c r="AD61" s="1129" t="s">
        <v>2503</v>
      </c>
      <c r="AE61" s="1122"/>
      <c r="AF61" s="1376"/>
      <c r="AG61" s="1367"/>
      <c r="AH61" s="1367"/>
      <c r="AI61" s="1367"/>
      <c r="AJ61" s="1367"/>
      <c r="AK61" s="1368"/>
      <c r="AY61" s="1117"/>
      <c r="AZ61" s="1117"/>
      <c r="BA61" s="1117"/>
      <c r="BB61" s="1117"/>
      <c r="BC61" s="1117"/>
      <c r="BD61" s="1117"/>
      <c r="BE61" s="1117"/>
      <c r="BF61" s="1117"/>
      <c r="BG61" s="1117"/>
      <c r="BH61" s="1117"/>
      <c r="BI61" s="1117"/>
      <c r="BJ61" s="1117"/>
      <c r="BK61" s="1117"/>
      <c r="BL61" s="1117"/>
      <c r="BM61" s="1117"/>
      <c r="BN61" s="1117"/>
      <c r="BO61" s="1117"/>
      <c r="BP61" s="1117"/>
      <c r="BQ61" s="1117"/>
      <c r="BR61" s="1117"/>
      <c r="BS61" s="1117"/>
      <c r="BT61" s="1117"/>
      <c r="BU61" s="1117"/>
      <c r="BV61" s="1117"/>
      <c r="BW61" s="1117"/>
      <c r="BX61" s="1117"/>
      <c r="BY61" s="1117"/>
      <c r="BZ61" s="1117"/>
      <c r="CA61" s="1117"/>
      <c r="CB61" s="1117"/>
      <c r="CC61" s="1117"/>
      <c r="CD61" s="1117"/>
      <c r="CE61" s="1117"/>
      <c r="CF61" s="1117"/>
      <c r="CG61" s="1117"/>
      <c r="CH61" s="1117"/>
      <c r="CI61" s="1117"/>
      <c r="CJ61" s="1117"/>
      <c r="CK61" s="1117"/>
      <c r="CL61" s="1117"/>
      <c r="CM61" s="1117"/>
      <c r="CN61" s="1117"/>
      <c r="CO61" s="1117"/>
      <c r="CP61" s="1117"/>
      <c r="CQ61" s="1117"/>
      <c r="CR61" s="1117"/>
      <c r="CS61" s="1117"/>
      <c r="CT61" s="1117"/>
      <c r="CU61" s="1117"/>
      <c r="CV61" s="1117"/>
      <c r="CW61" s="1117"/>
      <c r="CX61" s="1117"/>
      <c r="CY61" s="1117"/>
      <c r="CZ61" s="1117"/>
      <c r="DA61" s="1117"/>
      <c r="DB61" s="1117"/>
      <c r="DC61" s="1117"/>
      <c r="DD61" s="1117"/>
      <c r="DE61" s="1117"/>
      <c r="DF61" s="1117"/>
      <c r="DG61" s="1117"/>
      <c r="DH61" s="1117"/>
      <c r="DI61" s="1117"/>
      <c r="DJ61" s="1117"/>
      <c r="DK61" s="1117"/>
      <c r="DL61" s="1117"/>
    </row>
    <row r="62" spans="1:116" s="1116" customFormat="1" ht="14.1" customHeight="1">
      <c r="A62" s="1173" t="s">
        <v>2578</v>
      </c>
      <c r="B62" s="1125"/>
      <c r="C62" s="1122" t="s">
        <v>2314</v>
      </c>
      <c r="D62" s="1122"/>
      <c r="E62" s="1122"/>
      <c r="F62" s="1122"/>
      <c r="G62" s="1122"/>
      <c r="H62" s="1124"/>
      <c r="I62" s="1122"/>
      <c r="J62" s="1122"/>
      <c r="K62" s="1122"/>
      <c r="L62" s="1124" t="s">
        <v>2307</v>
      </c>
      <c r="M62" s="1122"/>
      <c r="N62" s="1122"/>
      <c r="O62" s="1122"/>
      <c r="P62" s="1137" t="s">
        <v>2502</v>
      </c>
      <c r="Q62" s="1372"/>
      <c r="R62" s="1372"/>
      <c r="S62" s="1372"/>
      <c r="T62" s="1372"/>
      <c r="U62" s="1372"/>
      <c r="V62" s="1372"/>
      <c r="W62" s="1372"/>
      <c r="X62" s="1372"/>
      <c r="Y62" s="1372"/>
      <c r="Z62" s="1372"/>
      <c r="AA62" s="1372"/>
      <c r="AB62" s="1372"/>
      <c r="AC62" s="1372"/>
      <c r="AD62" s="1129" t="s">
        <v>2503</v>
      </c>
      <c r="AE62" s="1122"/>
      <c r="AF62" s="1124"/>
      <c r="AG62" s="1122"/>
      <c r="AH62" s="1122"/>
      <c r="AI62" s="1122"/>
      <c r="AJ62" s="1122"/>
      <c r="AK62" s="1177"/>
      <c r="AY62" s="1117"/>
      <c r="AZ62" s="1117"/>
      <c r="BA62" s="1117"/>
      <c r="BB62" s="1117"/>
      <c r="BC62" s="1117"/>
      <c r="BD62" s="1117"/>
      <c r="BE62" s="1117"/>
      <c r="BF62" s="1117"/>
      <c r="BG62" s="1117"/>
      <c r="BH62" s="1117"/>
      <c r="BI62" s="1117"/>
      <c r="BJ62" s="1117"/>
      <c r="BK62" s="1117"/>
      <c r="BL62" s="1117"/>
      <c r="BM62" s="1117"/>
      <c r="BN62" s="1117"/>
      <c r="BO62" s="1117"/>
      <c r="BP62" s="1117"/>
      <c r="BQ62" s="1117"/>
      <c r="BR62" s="1117"/>
      <c r="BS62" s="1117"/>
      <c r="BT62" s="1117"/>
      <c r="BU62" s="1117"/>
      <c r="BV62" s="1117"/>
      <c r="BW62" s="1117"/>
      <c r="BX62" s="1117"/>
      <c r="BY62" s="1117"/>
      <c r="BZ62" s="1117"/>
      <c r="CA62" s="1117"/>
      <c r="CB62" s="1117"/>
      <c r="CC62" s="1117"/>
      <c r="CD62" s="1117"/>
      <c r="CE62" s="1117"/>
      <c r="CF62" s="1117"/>
      <c r="CG62" s="1117"/>
      <c r="CH62" s="1117"/>
      <c r="CI62" s="1117"/>
      <c r="CJ62" s="1117"/>
      <c r="CK62" s="1117"/>
      <c r="CL62" s="1117"/>
      <c r="CM62" s="1117"/>
      <c r="CN62" s="1117"/>
      <c r="CO62" s="1117"/>
      <c r="CP62" s="1117"/>
      <c r="CQ62" s="1117"/>
      <c r="CR62" s="1117"/>
      <c r="CS62" s="1117"/>
      <c r="CT62" s="1117"/>
      <c r="CU62" s="1117"/>
      <c r="CV62" s="1117"/>
      <c r="CW62" s="1117"/>
      <c r="CX62" s="1117"/>
      <c r="CY62" s="1117"/>
      <c r="CZ62" s="1117"/>
      <c r="DA62" s="1117"/>
      <c r="DB62" s="1117"/>
      <c r="DC62" s="1117"/>
      <c r="DD62" s="1117"/>
      <c r="DE62" s="1117"/>
      <c r="DF62" s="1117"/>
      <c r="DG62" s="1117"/>
      <c r="DH62" s="1117"/>
      <c r="DI62" s="1117"/>
      <c r="DJ62" s="1117"/>
      <c r="DK62" s="1117"/>
      <c r="DL62" s="1117"/>
    </row>
    <row r="63" spans="1:116" s="1116" customFormat="1" ht="14.1" customHeight="1">
      <c r="A63" s="1173" t="s">
        <v>2313</v>
      </c>
      <c r="B63" s="1125"/>
      <c r="C63" s="1122"/>
      <c r="D63" s="1122"/>
      <c r="E63" s="1122"/>
      <c r="F63" s="1122"/>
      <c r="G63" s="1122"/>
      <c r="H63" s="1124"/>
      <c r="I63" s="1122"/>
      <c r="J63" s="1122"/>
      <c r="K63" s="1122"/>
      <c r="L63" s="1124" t="s">
        <v>2288</v>
      </c>
      <c r="M63" s="1122"/>
      <c r="N63" s="1122"/>
      <c r="O63" s="1137" t="s">
        <v>2502</v>
      </c>
      <c r="P63" s="1372"/>
      <c r="Q63" s="1372"/>
      <c r="R63" s="1372"/>
      <c r="S63" s="1372"/>
      <c r="T63" s="1372"/>
      <c r="U63" s="1372"/>
      <c r="V63" s="1372"/>
      <c r="W63" s="1372"/>
      <c r="X63" s="1372"/>
      <c r="Y63" s="1372"/>
      <c r="Z63" s="1372"/>
      <c r="AA63" s="1372"/>
      <c r="AB63" s="1372"/>
      <c r="AC63" s="1372"/>
      <c r="AD63" s="1129" t="s">
        <v>2503</v>
      </c>
      <c r="AE63" s="1122"/>
      <c r="AF63" s="1124"/>
      <c r="AG63" s="1122"/>
      <c r="AH63" s="1122"/>
      <c r="AI63" s="1122"/>
      <c r="AJ63" s="1122"/>
      <c r="AK63" s="1177"/>
      <c r="AY63" s="1117"/>
      <c r="AZ63" s="1117"/>
      <c r="BA63" s="1117"/>
      <c r="BB63" s="1117"/>
      <c r="BC63" s="1117"/>
      <c r="BD63" s="1117"/>
      <c r="BE63" s="1117"/>
      <c r="BF63" s="1117"/>
      <c r="BG63" s="1117"/>
      <c r="BH63" s="1117"/>
      <c r="BI63" s="1117"/>
      <c r="BJ63" s="1117"/>
      <c r="BK63" s="1117"/>
      <c r="BL63" s="1117"/>
      <c r="BM63" s="1117"/>
      <c r="BN63" s="1117"/>
      <c r="BO63" s="1117"/>
      <c r="BP63" s="1117"/>
      <c r="BQ63" s="1117"/>
      <c r="BR63" s="1117"/>
      <c r="BS63" s="1117"/>
      <c r="BT63" s="1117"/>
      <c r="BU63" s="1117"/>
      <c r="BV63" s="1117"/>
      <c r="BW63" s="1117"/>
      <c r="BX63" s="1117"/>
      <c r="BY63" s="1117"/>
      <c r="BZ63" s="1117"/>
      <c r="CA63" s="1117"/>
      <c r="CB63" s="1117"/>
      <c r="CC63" s="1117"/>
      <c r="CD63" s="1117"/>
      <c r="CE63" s="1117"/>
      <c r="CF63" s="1117"/>
      <c r="CG63" s="1117"/>
      <c r="CH63" s="1117"/>
      <c r="CI63" s="1117"/>
      <c r="CJ63" s="1117"/>
      <c r="CK63" s="1117"/>
      <c r="CL63" s="1117"/>
      <c r="CM63" s="1117"/>
      <c r="CN63" s="1117"/>
      <c r="CO63" s="1117"/>
      <c r="CP63" s="1117"/>
      <c r="CQ63" s="1117"/>
      <c r="CR63" s="1117"/>
      <c r="CS63" s="1117"/>
      <c r="CT63" s="1117"/>
      <c r="CU63" s="1117"/>
      <c r="CV63" s="1117"/>
      <c r="CW63" s="1117"/>
      <c r="CX63" s="1117"/>
      <c r="CY63" s="1117"/>
      <c r="CZ63" s="1117"/>
      <c r="DA63" s="1117"/>
      <c r="DB63" s="1117"/>
      <c r="DC63" s="1117"/>
      <c r="DD63" s="1117"/>
      <c r="DE63" s="1117"/>
      <c r="DF63" s="1117"/>
      <c r="DG63" s="1117"/>
      <c r="DH63" s="1117"/>
      <c r="DI63" s="1117"/>
      <c r="DJ63" s="1117"/>
      <c r="DK63" s="1117"/>
      <c r="DL63" s="1117"/>
    </row>
    <row r="64" spans="1:116" s="1116" customFormat="1" ht="9.9499999999999993" customHeight="1" thickBot="1">
      <c r="A64" s="1175"/>
      <c r="B64" s="1139"/>
      <c r="C64" s="1140"/>
      <c r="D64" s="1140"/>
      <c r="E64" s="1140"/>
      <c r="F64" s="1140"/>
      <c r="G64" s="1140"/>
      <c r="H64" s="1138"/>
      <c r="I64" s="1140"/>
      <c r="J64" s="1140"/>
      <c r="K64" s="1140"/>
      <c r="L64" s="1138"/>
      <c r="M64" s="1140"/>
      <c r="N64" s="1140"/>
      <c r="O64" s="1140"/>
      <c r="P64" s="1140"/>
      <c r="Q64" s="1140"/>
      <c r="R64" s="1140"/>
      <c r="S64" s="1140"/>
      <c r="T64" s="1140"/>
      <c r="U64" s="1140"/>
      <c r="V64" s="1140"/>
      <c r="W64" s="1140"/>
      <c r="X64" s="1140"/>
      <c r="Y64" s="1140"/>
      <c r="Z64" s="1140"/>
      <c r="AA64" s="1140"/>
      <c r="AB64" s="1140"/>
      <c r="AC64" s="1140"/>
      <c r="AD64" s="1141"/>
      <c r="AE64" s="1140"/>
      <c r="AF64" s="1138"/>
      <c r="AG64" s="1140"/>
      <c r="AH64" s="1140"/>
      <c r="AI64" s="1140"/>
      <c r="AJ64" s="1140"/>
      <c r="AK64" s="1178"/>
      <c r="AY64" s="1117"/>
      <c r="AZ64" s="1117"/>
      <c r="BA64" s="1117"/>
      <c r="BB64" s="1117"/>
      <c r="BC64" s="1117"/>
      <c r="BD64" s="1117"/>
      <c r="BE64" s="1117"/>
      <c r="BF64" s="1117"/>
      <c r="BG64" s="1117"/>
      <c r="BH64" s="1117"/>
      <c r="BI64" s="1117"/>
      <c r="BJ64" s="1117"/>
      <c r="BK64" s="1117"/>
      <c r="BL64" s="1117"/>
      <c r="BM64" s="1117"/>
      <c r="BN64" s="1117"/>
      <c r="BO64" s="1117"/>
      <c r="BP64" s="1117"/>
      <c r="BQ64" s="1117"/>
      <c r="BR64" s="1117"/>
      <c r="BS64" s="1117"/>
      <c r="BT64" s="1117"/>
      <c r="BU64" s="1117"/>
      <c r="BV64" s="1117"/>
      <c r="BW64" s="1117"/>
      <c r="BX64" s="1117"/>
      <c r="BY64" s="1117"/>
      <c r="BZ64" s="1117"/>
      <c r="CA64" s="1117"/>
      <c r="CB64" s="1117"/>
      <c r="CC64" s="1117"/>
      <c r="CD64" s="1117"/>
      <c r="CE64" s="1117"/>
      <c r="CF64" s="1117"/>
      <c r="CG64" s="1117"/>
      <c r="CH64" s="1117"/>
      <c r="CI64" s="1117"/>
      <c r="CJ64" s="1117"/>
      <c r="CK64" s="1117"/>
      <c r="CL64" s="1117"/>
      <c r="CM64" s="1117"/>
      <c r="CN64" s="1117"/>
      <c r="CO64" s="1117"/>
      <c r="CP64" s="1117"/>
      <c r="CQ64" s="1117"/>
      <c r="CR64" s="1117"/>
      <c r="CS64" s="1117"/>
      <c r="CT64" s="1117"/>
      <c r="CU64" s="1117"/>
      <c r="CV64" s="1117"/>
      <c r="CW64" s="1117"/>
      <c r="CX64" s="1117"/>
      <c r="CY64" s="1117"/>
      <c r="CZ64" s="1117"/>
      <c r="DA64" s="1117"/>
      <c r="DB64" s="1117"/>
      <c r="DC64" s="1117"/>
      <c r="DD64" s="1117"/>
      <c r="DE64" s="1117"/>
      <c r="DF64" s="1117"/>
      <c r="DG64" s="1117"/>
      <c r="DH64" s="1117"/>
      <c r="DI64" s="1117"/>
      <c r="DJ64" s="1117"/>
      <c r="DK64" s="1117"/>
      <c r="DL64" s="1117"/>
    </row>
    <row r="65" spans="1:116" s="1116" customFormat="1" ht="14.1" customHeight="1">
      <c r="A65" s="1122"/>
      <c r="B65" s="1122"/>
      <c r="C65" s="1122"/>
      <c r="D65" s="1122"/>
      <c r="E65" s="1122"/>
      <c r="F65" s="1122"/>
      <c r="G65" s="1122"/>
      <c r="H65" s="1122"/>
      <c r="I65" s="1122"/>
      <c r="J65" s="1122"/>
      <c r="K65" s="1122"/>
      <c r="L65" s="1122"/>
      <c r="M65" s="1122"/>
      <c r="N65" s="1122"/>
      <c r="O65" s="1122"/>
      <c r="P65" s="1122"/>
      <c r="Q65" s="1122"/>
      <c r="R65" s="1122"/>
      <c r="S65" s="1122"/>
      <c r="T65" s="1122"/>
      <c r="U65" s="1122"/>
      <c r="V65" s="1122"/>
      <c r="W65" s="1122"/>
      <c r="X65" s="1122"/>
      <c r="Y65" s="1122"/>
      <c r="Z65" s="1122"/>
      <c r="AA65" s="1122"/>
      <c r="AB65" s="1122"/>
      <c r="AC65" s="1122"/>
      <c r="AD65" s="1129"/>
      <c r="AE65" s="1122"/>
      <c r="AF65" s="1122"/>
      <c r="AG65" s="1122"/>
      <c r="AH65" s="1122"/>
      <c r="AI65" s="1122"/>
      <c r="AJ65" s="1122"/>
      <c r="AK65" s="1176"/>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7"/>
      <c r="DD65" s="1117"/>
      <c r="DE65" s="1117"/>
      <c r="DF65" s="1117"/>
      <c r="DG65" s="1117"/>
      <c r="DH65" s="1117"/>
      <c r="DI65" s="1117"/>
      <c r="DJ65" s="1117"/>
      <c r="DK65" s="1117"/>
      <c r="DL65" s="1117"/>
    </row>
    <row r="66" spans="1:116" s="1143" customFormat="1" ht="12.95" customHeight="1" thickBot="1">
      <c r="A66" s="1142" t="s">
        <v>2315</v>
      </c>
      <c r="B66" s="1142"/>
      <c r="AD66" s="1144"/>
      <c r="AF66" s="1142"/>
      <c r="AG66" s="1142"/>
      <c r="AH66" s="1142"/>
      <c r="AI66" s="1142"/>
      <c r="AJ66" s="1142"/>
      <c r="AK66" s="1142"/>
    </row>
    <row r="67" spans="1:116" s="1116" customFormat="1" ht="12.95" customHeight="1">
      <c r="A67" s="1401"/>
      <c r="B67" s="1402"/>
      <c r="C67" s="1402"/>
      <c r="D67" s="1402"/>
      <c r="E67" s="1402"/>
      <c r="F67" s="1402"/>
      <c r="G67" s="1402"/>
      <c r="H67" s="1402"/>
      <c r="I67" s="1402"/>
      <c r="J67" s="1402"/>
      <c r="K67" s="1402"/>
      <c r="L67" s="1402"/>
      <c r="M67" s="1402"/>
      <c r="N67" s="1402"/>
      <c r="O67" s="1402"/>
      <c r="P67" s="1402"/>
      <c r="Q67" s="1402"/>
      <c r="R67" s="1402"/>
      <c r="S67" s="1402"/>
      <c r="T67" s="1402"/>
      <c r="U67" s="1402"/>
      <c r="V67" s="1402"/>
      <c r="W67" s="1402"/>
      <c r="X67" s="1402"/>
      <c r="Y67" s="1402"/>
      <c r="Z67" s="1402"/>
      <c r="AA67" s="1402"/>
      <c r="AB67" s="1402"/>
      <c r="AC67" s="1402"/>
      <c r="AD67" s="1402"/>
      <c r="AE67" s="1402"/>
      <c r="AF67" s="1402"/>
      <c r="AG67" s="1402"/>
      <c r="AH67" s="1402"/>
      <c r="AI67" s="1402"/>
      <c r="AJ67" s="1402"/>
      <c r="AK67" s="1403"/>
      <c r="AY67" s="1117"/>
      <c r="AZ67" s="1117"/>
      <c r="BA67" s="1117"/>
      <c r="BB67" s="1117"/>
      <c r="BC67" s="1117"/>
      <c r="BD67" s="1117"/>
      <c r="BE67" s="1117"/>
      <c r="BF67" s="1117"/>
      <c r="BG67" s="1117"/>
      <c r="BH67" s="1117"/>
      <c r="BI67" s="1117"/>
      <c r="BJ67" s="1117"/>
      <c r="BK67" s="1117"/>
      <c r="BL67" s="1117"/>
      <c r="BM67" s="1117"/>
      <c r="BN67" s="1117"/>
      <c r="BO67" s="1117"/>
      <c r="BP67" s="1117"/>
      <c r="BQ67" s="1117"/>
      <c r="BR67" s="1117"/>
      <c r="BS67" s="1117"/>
      <c r="BT67" s="1117"/>
      <c r="BU67" s="1117"/>
      <c r="BV67" s="1117"/>
      <c r="BW67" s="1117"/>
      <c r="BX67" s="1117"/>
      <c r="BY67" s="1117"/>
      <c r="BZ67" s="1117"/>
      <c r="CA67" s="1117"/>
      <c r="CB67" s="1117"/>
      <c r="CC67" s="1117"/>
      <c r="CD67" s="1117"/>
      <c r="CE67" s="1117"/>
      <c r="CF67" s="1117"/>
      <c r="CG67" s="1117"/>
      <c r="CH67" s="1117"/>
      <c r="CI67" s="1117"/>
      <c r="CJ67" s="1117"/>
      <c r="CK67" s="1117"/>
      <c r="CL67" s="1117"/>
      <c r="CM67" s="1117"/>
      <c r="CN67" s="1117"/>
      <c r="CO67" s="1117"/>
      <c r="CP67" s="1117"/>
      <c r="CQ67" s="1117"/>
      <c r="CR67" s="1117"/>
      <c r="CS67" s="1117"/>
      <c r="CT67" s="1117"/>
      <c r="CU67" s="1117"/>
      <c r="CV67" s="1117"/>
      <c r="CW67" s="1117"/>
      <c r="CX67" s="1117"/>
      <c r="CY67" s="1117"/>
      <c r="CZ67" s="1117"/>
      <c r="DA67" s="1117"/>
      <c r="DB67" s="1117"/>
      <c r="DC67" s="1117"/>
      <c r="DD67" s="1117"/>
      <c r="DE67" s="1117"/>
      <c r="DF67" s="1117"/>
      <c r="DG67" s="1117"/>
      <c r="DH67" s="1117"/>
      <c r="DI67" s="1117"/>
      <c r="DJ67" s="1117"/>
      <c r="DK67" s="1117"/>
      <c r="DL67" s="1117"/>
    </row>
    <row r="68" spans="1:116" s="1116" customFormat="1" ht="12.95" customHeight="1">
      <c r="A68" s="1369"/>
      <c r="B68" s="1370"/>
      <c r="C68" s="1370"/>
      <c r="D68" s="1370"/>
      <c r="E68" s="1370"/>
      <c r="F68" s="1370"/>
      <c r="G68" s="1370"/>
      <c r="H68" s="1370"/>
      <c r="I68" s="1370"/>
      <c r="J68" s="1370"/>
      <c r="K68" s="1370"/>
      <c r="L68" s="1370"/>
      <c r="M68" s="1370"/>
      <c r="N68" s="1370"/>
      <c r="O68" s="1370"/>
      <c r="P68" s="1370"/>
      <c r="Q68" s="1370"/>
      <c r="R68" s="1370"/>
      <c r="S68" s="1370"/>
      <c r="T68" s="1370"/>
      <c r="U68" s="1370"/>
      <c r="V68" s="1370"/>
      <c r="W68" s="1370"/>
      <c r="X68" s="1370"/>
      <c r="Y68" s="1370"/>
      <c r="Z68" s="1370"/>
      <c r="AA68" s="1370"/>
      <c r="AB68" s="1370"/>
      <c r="AC68" s="1370"/>
      <c r="AD68" s="1370"/>
      <c r="AE68" s="1370"/>
      <c r="AF68" s="1370"/>
      <c r="AG68" s="1370"/>
      <c r="AH68" s="1370"/>
      <c r="AI68" s="1370"/>
      <c r="AJ68" s="1370"/>
      <c r="AK68" s="1371"/>
      <c r="AY68" s="1117"/>
      <c r="AZ68" s="1117"/>
      <c r="BA68" s="1117"/>
      <c r="BB68" s="1117"/>
      <c r="BC68" s="1117"/>
      <c r="BD68" s="1117"/>
      <c r="BE68" s="1117"/>
      <c r="BF68" s="1117"/>
      <c r="BG68" s="1117"/>
      <c r="BH68" s="1117"/>
      <c r="BI68" s="1117"/>
      <c r="BJ68" s="1117"/>
      <c r="BK68" s="1117"/>
      <c r="BL68" s="1117"/>
      <c r="BM68" s="1117"/>
      <c r="BN68" s="1117"/>
      <c r="BO68" s="1117"/>
      <c r="BP68" s="1117"/>
      <c r="BQ68" s="1117"/>
      <c r="BR68" s="1117"/>
      <c r="BS68" s="1117"/>
      <c r="BT68" s="1117"/>
      <c r="BU68" s="1117"/>
      <c r="BV68" s="1117"/>
      <c r="BW68" s="1117"/>
      <c r="BX68" s="1117"/>
      <c r="BY68" s="1117"/>
      <c r="BZ68" s="1117"/>
      <c r="CA68" s="1117"/>
      <c r="CB68" s="1117"/>
      <c r="CC68" s="1117"/>
      <c r="CD68" s="1117"/>
      <c r="CE68" s="1117"/>
      <c r="CF68" s="1117"/>
      <c r="CG68" s="1117"/>
      <c r="CH68" s="1117"/>
      <c r="CI68" s="1117"/>
      <c r="CJ68" s="1117"/>
      <c r="CK68" s="1117"/>
      <c r="CL68" s="1117"/>
      <c r="CM68" s="1117"/>
      <c r="CN68" s="1117"/>
      <c r="CO68" s="1117"/>
      <c r="CP68" s="1117"/>
      <c r="CQ68" s="1117"/>
      <c r="CR68" s="1117"/>
      <c r="CS68" s="1117"/>
      <c r="CT68" s="1117"/>
      <c r="CU68" s="1117"/>
      <c r="CV68" s="1117"/>
      <c r="CW68" s="1117"/>
      <c r="CX68" s="1117"/>
      <c r="CY68" s="1117"/>
      <c r="CZ68" s="1117"/>
      <c r="DA68" s="1117"/>
      <c r="DB68" s="1117"/>
      <c r="DC68" s="1117"/>
      <c r="DD68" s="1117"/>
      <c r="DE68" s="1117"/>
      <c r="DF68" s="1117"/>
      <c r="DG68" s="1117"/>
      <c r="DH68" s="1117"/>
      <c r="DI68" s="1117"/>
      <c r="DJ68" s="1117"/>
      <c r="DK68" s="1117"/>
      <c r="DL68" s="1117"/>
    </row>
    <row r="69" spans="1:116" s="1116" customFormat="1" ht="12.95" customHeight="1" thickBot="1">
      <c r="A69" s="1373"/>
      <c r="B69" s="1374"/>
      <c r="C69" s="1374"/>
      <c r="D69" s="1374"/>
      <c r="E69" s="1374"/>
      <c r="F69" s="1374"/>
      <c r="G69" s="1374"/>
      <c r="H69" s="1374"/>
      <c r="I69" s="1374"/>
      <c r="J69" s="1374"/>
      <c r="K69" s="1374"/>
      <c r="L69" s="1374"/>
      <c r="M69" s="1374"/>
      <c r="N69" s="1374"/>
      <c r="O69" s="1374"/>
      <c r="P69" s="1374"/>
      <c r="Q69" s="1374"/>
      <c r="R69" s="1374"/>
      <c r="S69" s="1374"/>
      <c r="T69" s="1374"/>
      <c r="U69" s="1374"/>
      <c r="V69" s="1374"/>
      <c r="W69" s="1374"/>
      <c r="X69" s="1374"/>
      <c r="Y69" s="1374"/>
      <c r="Z69" s="1374"/>
      <c r="AA69" s="1374"/>
      <c r="AB69" s="1374"/>
      <c r="AC69" s="1374"/>
      <c r="AD69" s="1374"/>
      <c r="AE69" s="1374"/>
      <c r="AF69" s="1374"/>
      <c r="AG69" s="1374"/>
      <c r="AH69" s="1374"/>
      <c r="AI69" s="1374"/>
      <c r="AJ69" s="1374"/>
      <c r="AK69" s="1375"/>
      <c r="AY69" s="1117"/>
      <c r="AZ69" s="1117"/>
      <c r="BA69" s="1117"/>
      <c r="BB69" s="1117"/>
      <c r="BC69" s="1117"/>
      <c r="BD69" s="1117"/>
      <c r="BE69" s="1117"/>
      <c r="BF69" s="1117"/>
      <c r="BG69" s="1117"/>
      <c r="BH69" s="1117"/>
      <c r="BI69" s="1117"/>
      <c r="BJ69" s="1117"/>
      <c r="BK69" s="1117"/>
      <c r="BL69" s="1117"/>
      <c r="BM69" s="1117"/>
      <c r="BN69" s="1117"/>
      <c r="BO69" s="1117"/>
      <c r="BP69" s="1117"/>
      <c r="BQ69" s="1117"/>
      <c r="BR69" s="1117"/>
      <c r="BS69" s="1117"/>
      <c r="BT69" s="1117"/>
      <c r="BU69" s="1117"/>
      <c r="BV69" s="1117"/>
      <c r="BW69" s="1117"/>
      <c r="BX69" s="1117"/>
      <c r="BY69" s="1117"/>
      <c r="BZ69" s="1117"/>
      <c r="CA69" s="1117"/>
      <c r="CB69" s="1117"/>
      <c r="CC69" s="1117"/>
      <c r="CD69" s="1117"/>
      <c r="CE69" s="1117"/>
      <c r="CF69" s="1117"/>
      <c r="CG69" s="1117"/>
      <c r="CH69" s="1117"/>
      <c r="CI69" s="1117"/>
      <c r="CJ69" s="1117"/>
      <c r="CK69" s="1117"/>
      <c r="CL69" s="1117"/>
      <c r="CM69" s="1117"/>
      <c r="CN69" s="1117"/>
      <c r="CO69" s="1117"/>
      <c r="CP69" s="1117"/>
      <c r="CQ69" s="1117"/>
      <c r="CR69" s="1117"/>
      <c r="CS69" s="1117"/>
      <c r="CT69" s="1117"/>
      <c r="CU69" s="1117"/>
      <c r="CV69" s="1117"/>
      <c r="CW69" s="1117"/>
      <c r="CX69" s="1117"/>
      <c r="CY69" s="1117"/>
      <c r="CZ69" s="1117"/>
      <c r="DA69" s="1117"/>
      <c r="DB69" s="1117"/>
      <c r="DC69" s="1117"/>
      <c r="DD69" s="1117"/>
      <c r="DE69" s="1117"/>
      <c r="DF69" s="1117"/>
      <c r="DG69" s="1117"/>
      <c r="DH69" s="1117"/>
      <c r="DI69" s="1117"/>
      <c r="DJ69" s="1117"/>
      <c r="DK69" s="1117"/>
      <c r="DL69" s="1117"/>
    </row>
    <row r="70" spans="1:116" s="1146" customFormat="1" ht="12.95" customHeight="1">
      <c r="A70" s="1377" t="s">
        <v>2585</v>
      </c>
      <c r="B70" s="1377"/>
      <c r="C70" s="1377"/>
      <c r="D70" s="1377"/>
      <c r="E70" s="1377"/>
      <c r="F70" s="1377"/>
      <c r="G70" s="1377"/>
      <c r="H70" s="1377"/>
      <c r="I70" s="1377"/>
      <c r="J70" s="1377"/>
      <c r="K70" s="1377"/>
      <c r="L70" s="1377"/>
      <c r="M70" s="1377"/>
      <c r="N70" s="1377"/>
      <c r="O70" s="1377"/>
      <c r="P70" s="1377"/>
      <c r="Q70" s="1377"/>
      <c r="R70" s="1377"/>
      <c r="S70" s="1377"/>
      <c r="T70" s="1377"/>
      <c r="U70" s="1377"/>
      <c r="V70" s="1377"/>
      <c r="W70" s="1377"/>
      <c r="X70" s="1377"/>
      <c r="Y70" s="1377"/>
      <c r="Z70" s="1377"/>
      <c r="AA70" s="1377"/>
      <c r="AB70" s="1377"/>
      <c r="AC70" s="1377"/>
      <c r="AD70" s="1377"/>
      <c r="AE70" s="1377"/>
      <c r="AF70" s="1377"/>
      <c r="AG70" s="1377"/>
      <c r="AH70" s="1377"/>
      <c r="AI70" s="1377"/>
      <c r="AJ70" s="1377"/>
      <c r="AK70" s="1377"/>
      <c r="AY70" s="1145"/>
      <c r="AZ70" s="1145"/>
      <c r="BA70" s="1145"/>
      <c r="BB70" s="1145"/>
      <c r="BC70" s="1145"/>
      <c r="BD70" s="1145"/>
      <c r="BE70" s="1145"/>
      <c r="BF70" s="1145"/>
      <c r="BG70" s="1145"/>
      <c r="BH70" s="1145"/>
      <c r="BI70" s="1145"/>
      <c r="BJ70" s="1145"/>
      <c r="BK70" s="1145"/>
      <c r="BL70" s="1145"/>
      <c r="BM70" s="1145"/>
      <c r="BN70" s="1145"/>
      <c r="BO70" s="1145"/>
      <c r="BP70" s="1145"/>
      <c r="BQ70" s="1145"/>
      <c r="BR70" s="1145"/>
      <c r="BS70" s="1145"/>
      <c r="BT70" s="1145"/>
      <c r="BU70" s="1145"/>
      <c r="BV70" s="1145"/>
      <c r="BW70" s="1145"/>
      <c r="BX70" s="1145"/>
      <c r="BY70" s="1145"/>
      <c r="BZ70" s="1145"/>
      <c r="CA70" s="1145"/>
      <c r="CB70" s="1145"/>
      <c r="CC70" s="1145"/>
      <c r="CD70" s="1145"/>
      <c r="CE70" s="1145"/>
      <c r="CF70" s="1145"/>
      <c r="CG70" s="1145"/>
      <c r="CH70" s="1145"/>
      <c r="CI70" s="1145"/>
      <c r="CJ70" s="1145"/>
      <c r="CK70" s="1145"/>
      <c r="CL70" s="1145"/>
      <c r="CM70" s="1145"/>
      <c r="CN70" s="1145"/>
      <c r="CO70" s="1145"/>
      <c r="CP70" s="1145"/>
      <c r="CQ70" s="1145"/>
      <c r="CR70" s="1145"/>
      <c r="CS70" s="1145"/>
      <c r="CT70" s="1145"/>
      <c r="CU70" s="1145"/>
      <c r="CV70" s="1145"/>
      <c r="CW70" s="1145"/>
      <c r="CX70" s="1145"/>
      <c r="CY70" s="1145"/>
      <c r="CZ70" s="1145"/>
      <c r="DA70" s="1145"/>
      <c r="DB70" s="1145"/>
      <c r="DC70" s="1145"/>
      <c r="DD70" s="1145"/>
      <c r="DE70" s="1145"/>
      <c r="DF70" s="1145"/>
      <c r="DG70" s="1145"/>
      <c r="DH70" s="1145"/>
      <c r="DI70" s="1145"/>
      <c r="DJ70" s="1145"/>
      <c r="DK70" s="1145"/>
      <c r="DL70" s="1145"/>
    </row>
    <row r="71" spans="1:116" ht="15" customHeight="1">
      <c r="A71" s="1378"/>
      <c r="B71" s="1378"/>
      <c r="C71" s="1378"/>
      <c r="D71" s="1378"/>
      <c r="E71" s="1378"/>
      <c r="F71" s="1378"/>
      <c r="G71" s="1378"/>
      <c r="H71" s="1378"/>
      <c r="I71" s="1378"/>
      <c r="J71" s="1378"/>
      <c r="K71" s="1378"/>
      <c r="L71" s="1378"/>
      <c r="M71" s="1378"/>
      <c r="N71" s="1378"/>
      <c r="O71" s="1378"/>
      <c r="P71" s="1378"/>
      <c r="Q71" s="1378"/>
      <c r="R71" s="1378"/>
      <c r="S71" s="1378"/>
      <c r="T71" s="1378"/>
      <c r="U71" s="1378"/>
      <c r="V71" s="1378"/>
      <c r="W71" s="1378"/>
      <c r="X71" s="1378"/>
      <c r="Y71" s="1378"/>
      <c r="Z71" s="1378"/>
      <c r="AA71" s="1378"/>
      <c r="AB71" s="1378"/>
      <c r="AC71" s="1378"/>
      <c r="AD71" s="1378"/>
      <c r="AE71" s="1378"/>
      <c r="AF71" s="1378"/>
      <c r="AG71" s="1378"/>
      <c r="AH71" s="1378"/>
      <c r="AI71" s="1378"/>
      <c r="AJ71" s="1378"/>
      <c r="AK71" s="1378"/>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1116" customFormat="1" ht="12.95" customHeight="1">
      <c r="A80" s="1117"/>
      <c r="B80" s="1117"/>
      <c r="C80" s="1117"/>
      <c r="D80" s="1117"/>
      <c r="E80" s="1117"/>
      <c r="F80" s="1117"/>
      <c r="G80" s="1117"/>
      <c r="H80" s="1117"/>
      <c r="I80" s="1117"/>
      <c r="J80" s="1117"/>
      <c r="K80" s="1117"/>
      <c r="L80" s="1117"/>
      <c r="M80" s="1117"/>
      <c r="N80" s="1117"/>
      <c r="O80" s="1117"/>
      <c r="P80" s="1117"/>
      <c r="Q80" s="1117"/>
      <c r="R80" s="1117"/>
      <c r="S80" s="1117"/>
      <c r="T80" s="1117"/>
      <c r="U80" s="1117"/>
      <c r="V80" s="1117"/>
      <c r="W80" s="1117"/>
      <c r="X80" s="1117"/>
      <c r="Y80" s="1117"/>
      <c r="Z80" s="1117"/>
      <c r="AA80" s="1117"/>
      <c r="AB80" s="1117"/>
      <c r="AC80" s="1117"/>
      <c r="AD80" s="1145"/>
      <c r="AE80" s="1117"/>
      <c r="AF80" s="1122"/>
      <c r="AG80" s="1122"/>
      <c r="AH80" s="1122"/>
      <c r="AI80" s="1122"/>
      <c r="AJ80" s="1122"/>
      <c r="AK80" s="1176"/>
      <c r="AY80" s="1117"/>
      <c r="AZ80" s="1117"/>
      <c r="BA80" s="1117"/>
      <c r="BB80" s="1117"/>
      <c r="BC80" s="1117"/>
      <c r="BD80" s="1117"/>
      <c r="BE80" s="1117"/>
      <c r="BF80" s="1117"/>
      <c r="BG80" s="1117"/>
      <c r="BH80" s="1117"/>
      <c r="BI80" s="1117"/>
      <c r="BJ80" s="1117"/>
      <c r="BK80" s="1117"/>
      <c r="BL80" s="1117"/>
      <c r="BM80" s="1117"/>
      <c r="BN80" s="1117"/>
      <c r="BO80" s="1117"/>
      <c r="BP80" s="1117"/>
      <c r="BQ80" s="1117"/>
      <c r="BR80" s="1117"/>
      <c r="BS80" s="1117"/>
      <c r="BT80" s="1117"/>
      <c r="BU80" s="1117"/>
      <c r="BV80" s="1117"/>
      <c r="BW80" s="1117"/>
      <c r="BX80" s="1117"/>
      <c r="BY80" s="1117"/>
      <c r="BZ80" s="1117"/>
      <c r="CA80" s="1117"/>
      <c r="CB80" s="1117"/>
      <c r="CC80" s="1117"/>
      <c r="CD80" s="1117"/>
      <c r="CE80" s="1117"/>
      <c r="CF80" s="1117"/>
      <c r="CG80" s="1117"/>
      <c r="CH80" s="1117"/>
      <c r="CI80" s="1117"/>
      <c r="CJ80" s="1117"/>
      <c r="CK80" s="1117"/>
      <c r="CL80" s="1117"/>
      <c r="CM80" s="1117"/>
      <c r="CN80" s="1117"/>
      <c r="CO80" s="1117"/>
      <c r="CP80" s="1117"/>
      <c r="CQ80" s="1117"/>
      <c r="CR80" s="1117"/>
      <c r="CS80" s="1117"/>
      <c r="CT80" s="1117"/>
      <c r="CU80" s="1117"/>
      <c r="CV80" s="1117"/>
      <c r="CW80" s="1117"/>
      <c r="CX80" s="1117"/>
      <c r="CY80" s="1117"/>
      <c r="CZ80" s="1117"/>
      <c r="DA80" s="1117"/>
      <c r="DB80" s="1117"/>
      <c r="DC80" s="1117"/>
      <c r="DD80" s="1117"/>
      <c r="DE80" s="1117"/>
      <c r="DF80" s="1117"/>
      <c r="DG80" s="1117"/>
      <c r="DH80" s="1117"/>
      <c r="DI80" s="1117"/>
      <c r="DJ80" s="1117"/>
      <c r="DK80" s="1117"/>
      <c r="DL80" s="1117"/>
    </row>
  </sheetData>
  <mergeCells count="76">
    <mergeCell ref="P43:AC43"/>
    <mergeCell ref="Q59:AC59"/>
    <mergeCell ref="Q60:AC60"/>
    <mergeCell ref="A67:AK67"/>
    <mergeCell ref="Q45:AC45"/>
    <mergeCell ref="Q46:AC46"/>
    <mergeCell ref="Q62:AC62"/>
    <mergeCell ref="Q47:AC47"/>
    <mergeCell ref="Q48:AC48"/>
    <mergeCell ref="P50:AC50"/>
    <mergeCell ref="Q52:AC52"/>
    <mergeCell ref="AF46:AF47"/>
    <mergeCell ref="Q53:AC53"/>
    <mergeCell ref="Q54:AC54"/>
    <mergeCell ref="AG53:AJ54"/>
    <mergeCell ref="AK53:AK54"/>
    <mergeCell ref="Q33:AC33"/>
    <mergeCell ref="Q34:AC34"/>
    <mergeCell ref="P35:AC35"/>
    <mergeCell ref="M38:AD38"/>
    <mergeCell ref="M39:AD39"/>
    <mergeCell ref="M23:AC23"/>
    <mergeCell ref="S27:AC27"/>
    <mergeCell ref="AK6:AK7"/>
    <mergeCell ref="AG6:AJ7"/>
    <mergeCell ref="AF11:AF12"/>
    <mergeCell ref="AG11:AJ12"/>
    <mergeCell ref="AG16:AJ17"/>
    <mergeCell ref="AK16:AK17"/>
    <mergeCell ref="AF21:AF22"/>
    <mergeCell ref="AG21:AJ22"/>
    <mergeCell ref="AK21:AK22"/>
    <mergeCell ref="AF26:AF27"/>
    <mergeCell ref="AG26:AJ27"/>
    <mergeCell ref="AK26:AK27"/>
    <mergeCell ref="A1:AE1"/>
    <mergeCell ref="Y21:AC21"/>
    <mergeCell ref="C2:AK2"/>
    <mergeCell ref="AF6:AF7"/>
    <mergeCell ref="C3:G4"/>
    <mergeCell ref="A2:B4"/>
    <mergeCell ref="O6:AC6"/>
    <mergeCell ref="M8:AC8"/>
    <mergeCell ref="M13:AC13"/>
    <mergeCell ref="H3:K4"/>
    <mergeCell ref="L3:AE4"/>
    <mergeCell ref="AF3:AK4"/>
    <mergeCell ref="M16:AC16"/>
    <mergeCell ref="M18:AC18"/>
    <mergeCell ref="AK11:AK12"/>
    <mergeCell ref="AF16:AF17"/>
    <mergeCell ref="AF34:AF35"/>
    <mergeCell ref="AG34:AJ35"/>
    <mergeCell ref="AK34:AK35"/>
    <mergeCell ref="A70:AK71"/>
    <mergeCell ref="Q28:T28"/>
    <mergeCell ref="U28:W28"/>
    <mergeCell ref="X28:AC28"/>
    <mergeCell ref="P31:AC31"/>
    <mergeCell ref="AF53:AF54"/>
    <mergeCell ref="AF38:AF39"/>
    <mergeCell ref="AG38:AJ39"/>
    <mergeCell ref="AK38:AK39"/>
    <mergeCell ref="AF60:AF61"/>
    <mergeCell ref="AF42:AF43"/>
    <mergeCell ref="AG42:AJ43"/>
    <mergeCell ref="AK42:AK43"/>
    <mergeCell ref="AG46:AJ47"/>
    <mergeCell ref="AK46:AK47"/>
    <mergeCell ref="A68:AK68"/>
    <mergeCell ref="Q55:AC55"/>
    <mergeCell ref="A69:AK69"/>
    <mergeCell ref="AG60:AJ61"/>
    <mergeCell ref="AK60:AK61"/>
    <mergeCell ref="P63:AC63"/>
    <mergeCell ref="P57:AC57"/>
  </mergeCells>
  <phoneticPr fontId="4"/>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5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W32"/>
  <sheetViews>
    <sheetView showGridLines="0" showZeros="0" view="pageBreakPreview" zoomScaleNormal="100" workbookViewId="0">
      <selection activeCell="T1" sqref="T1"/>
    </sheetView>
  </sheetViews>
  <sheetFormatPr defaultColWidth="9" defaultRowHeight="13.5"/>
  <cols>
    <col min="1" max="19" width="4.625" style="484" customWidth="1"/>
    <col min="20" max="22" width="6.375" style="484" customWidth="1"/>
    <col min="23" max="23" width="6.375" style="484" hidden="1" customWidth="1"/>
    <col min="24" max="29" width="6.375" style="484" customWidth="1"/>
    <col min="30" max="16384" width="9" style="484"/>
  </cols>
  <sheetData>
    <row r="1" spans="1:23" ht="33.75" customHeight="1">
      <c r="A1" s="1407" t="s">
        <v>1110</v>
      </c>
      <c r="B1" s="1407"/>
      <c r="C1" s="1407"/>
      <c r="D1" s="1407"/>
      <c r="E1" s="1407"/>
      <c r="F1" s="1407"/>
      <c r="G1" s="1407"/>
      <c r="H1" s="1407"/>
      <c r="I1" s="1407"/>
      <c r="J1" s="1407"/>
      <c r="K1" s="1407"/>
      <c r="L1" s="1407"/>
      <c r="M1" s="1407"/>
      <c r="N1" s="1407"/>
      <c r="O1" s="1407"/>
      <c r="P1" s="1407"/>
      <c r="Q1" s="1407"/>
      <c r="R1" s="1407"/>
      <c r="S1" s="1407"/>
    </row>
    <row r="2" spans="1:23" ht="38.25" customHeight="1">
      <c r="A2" s="485"/>
      <c r="B2" s="485"/>
      <c r="C2" s="485"/>
      <c r="D2" s="485"/>
      <c r="E2" s="485"/>
      <c r="F2" s="485"/>
      <c r="G2" s="485"/>
      <c r="H2" s="485"/>
      <c r="I2" s="485"/>
      <c r="J2" s="485"/>
      <c r="K2" s="485"/>
      <c r="L2" s="485"/>
      <c r="M2" s="485"/>
      <c r="N2" s="485"/>
      <c r="O2" s="485"/>
      <c r="P2" s="485"/>
      <c r="Q2" s="485"/>
      <c r="R2" s="485"/>
      <c r="S2" s="485"/>
    </row>
    <row r="3" spans="1:23" ht="13.15" customHeight="1">
      <c r="A3" s="485"/>
      <c r="B3" s="485"/>
      <c r="C3" s="485"/>
      <c r="D3" s="485"/>
      <c r="E3" s="485"/>
      <c r="F3" s="485"/>
      <c r="G3" s="485"/>
      <c r="H3" s="485"/>
      <c r="I3" s="485"/>
      <c r="J3" s="485"/>
      <c r="K3" s="485"/>
      <c r="L3" s="485"/>
      <c r="M3" s="485"/>
      <c r="N3" s="485"/>
      <c r="O3" s="485"/>
      <c r="P3" s="485"/>
      <c r="Q3" s="485"/>
      <c r="R3" s="485"/>
      <c r="S3" s="485"/>
    </row>
    <row r="4" spans="1:23" ht="19.5" customHeight="1">
      <c r="A4" s="486" t="s">
        <v>594</v>
      </c>
      <c r="B4" s="1409">
        <f>申請書!D69</f>
        <v>0</v>
      </c>
      <c r="C4" s="1409"/>
      <c r="D4" s="1409"/>
      <c r="E4" s="1409"/>
      <c r="F4" s="1409"/>
      <c r="G4" s="1409"/>
      <c r="H4" s="1409"/>
      <c r="I4" s="1409"/>
      <c r="J4" s="1409"/>
      <c r="K4" s="38" t="s">
        <v>1111</v>
      </c>
      <c r="L4" s="38"/>
      <c r="M4" s="38"/>
      <c r="N4" s="38"/>
      <c r="O4" s="38"/>
      <c r="P4" s="38"/>
      <c r="Q4" s="38"/>
      <c r="R4" s="38"/>
      <c r="S4" s="38"/>
    </row>
    <row r="5" spans="1:23" ht="25.15" customHeight="1">
      <c r="A5" s="38"/>
      <c r="B5" s="38"/>
      <c r="C5" s="38"/>
      <c r="D5" s="38"/>
      <c r="E5" s="38"/>
      <c r="F5" s="38"/>
      <c r="G5" s="38"/>
      <c r="H5" s="38"/>
      <c r="I5" s="38"/>
      <c r="J5" s="38"/>
      <c r="K5" s="38"/>
      <c r="L5" s="38"/>
      <c r="M5" s="38"/>
      <c r="N5" s="38"/>
      <c r="O5" s="38"/>
      <c r="P5" s="38"/>
      <c r="Q5" s="38"/>
      <c r="R5" s="38"/>
      <c r="S5" s="38"/>
    </row>
    <row r="6" spans="1:23" ht="37.5" customHeight="1">
      <c r="A6" s="38"/>
      <c r="B6" s="38"/>
      <c r="C6" s="38"/>
      <c r="D6" s="38"/>
      <c r="E6" s="38"/>
      <c r="F6" s="38"/>
      <c r="G6" s="38"/>
      <c r="H6" s="38"/>
      <c r="I6" s="38"/>
      <c r="J6" s="38"/>
      <c r="K6" s="38"/>
      <c r="L6" s="38"/>
      <c r="M6" s="38"/>
      <c r="N6" s="38"/>
      <c r="O6" s="38"/>
      <c r="P6" s="38"/>
      <c r="Q6" s="38"/>
      <c r="R6" s="38"/>
      <c r="S6" s="38"/>
    </row>
    <row r="7" spans="1:23">
      <c r="A7" s="1408" t="s">
        <v>1112</v>
      </c>
      <c r="B7" s="1408"/>
      <c r="C7" s="1408"/>
      <c r="D7" s="1408"/>
      <c r="E7" s="1408"/>
      <c r="F7" s="1408"/>
      <c r="G7" s="1408"/>
      <c r="H7" s="1408"/>
      <c r="I7" s="1408"/>
      <c r="J7" s="1408"/>
      <c r="K7" s="1408"/>
      <c r="L7" s="1408"/>
      <c r="M7" s="1408"/>
      <c r="N7" s="1408"/>
      <c r="O7" s="1408"/>
      <c r="P7" s="1408"/>
      <c r="Q7" s="1408"/>
      <c r="R7" s="1408"/>
      <c r="S7" s="1408"/>
    </row>
    <row r="8" spans="1:23">
      <c r="A8" s="38"/>
      <c r="B8" s="38"/>
      <c r="C8" s="38"/>
      <c r="D8" s="38"/>
      <c r="E8" s="38"/>
      <c r="F8" s="38"/>
      <c r="G8" s="38"/>
      <c r="H8" s="38"/>
      <c r="I8" s="38"/>
      <c r="J8" s="38"/>
      <c r="K8" s="38"/>
      <c r="L8" s="38"/>
      <c r="M8" s="38"/>
      <c r="N8" s="38"/>
      <c r="O8" s="38"/>
      <c r="P8" s="38"/>
      <c r="Q8" s="38"/>
      <c r="R8" s="38"/>
      <c r="S8" s="38"/>
    </row>
    <row r="9" spans="1:23">
      <c r="A9" s="38"/>
      <c r="B9" s="38"/>
      <c r="C9" s="38"/>
      <c r="D9" s="38"/>
      <c r="E9" s="38"/>
      <c r="F9" s="38"/>
      <c r="G9" s="38"/>
      <c r="H9" s="38"/>
      <c r="I9" s="38"/>
      <c r="J9" s="38"/>
      <c r="K9" s="38"/>
      <c r="L9" s="38"/>
      <c r="M9" s="38"/>
      <c r="N9" s="38"/>
      <c r="O9" s="38"/>
      <c r="P9" s="38"/>
      <c r="Q9" s="38"/>
      <c r="R9" s="38"/>
      <c r="S9" s="38"/>
    </row>
    <row r="10" spans="1:23" ht="22.5" customHeight="1">
      <c r="A10" s="677" t="s">
        <v>192</v>
      </c>
      <c r="B10" s="38" t="s">
        <v>595</v>
      </c>
      <c r="C10" s="38"/>
      <c r="D10" s="38"/>
      <c r="E10" s="38"/>
      <c r="F10" s="38"/>
      <c r="G10" s="38"/>
      <c r="H10" s="38"/>
      <c r="I10" s="38"/>
      <c r="J10" s="38"/>
      <c r="K10" s="38"/>
      <c r="L10" s="38"/>
      <c r="M10" s="38"/>
      <c r="N10" s="38"/>
      <c r="O10" s="38"/>
      <c r="P10" s="38"/>
      <c r="Q10" s="38"/>
      <c r="R10" s="38"/>
      <c r="S10" s="38"/>
    </row>
    <row r="11" spans="1:23" ht="22.5" customHeight="1">
      <c r="A11" s="457"/>
      <c r="B11" s="38"/>
      <c r="C11" s="38"/>
      <c r="D11" s="38"/>
      <c r="E11" s="38"/>
      <c r="F11" s="38"/>
      <c r="G11" s="38"/>
      <c r="H11" s="38"/>
      <c r="I11" s="38"/>
      <c r="J11" s="38"/>
      <c r="K11" s="38"/>
      <c r="L11" s="38"/>
      <c r="M11" s="38"/>
      <c r="N11" s="38"/>
      <c r="O11" s="38"/>
      <c r="P11" s="38"/>
      <c r="Q11" s="38"/>
      <c r="R11" s="38"/>
      <c r="S11" s="38"/>
    </row>
    <row r="12" spans="1:23" ht="22.5" customHeight="1">
      <c r="A12" s="677" t="s">
        <v>1113</v>
      </c>
      <c r="B12" s="38" t="s">
        <v>596</v>
      </c>
      <c r="C12" s="38"/>
      <c r="D12" s="38"/>
      <c r="E12" s="38"/>
      <c r="F12" s="38"/>
      <c r="G12" s="38"/>
      <c r="H12" s="38"/>
      <c r="I12" s="38"/>
      <c r="J12" s="38"/>
      <c r="K12" s="38"/>
      <c r="L12" s="38"/>
      <c r="M12" s="38"/>
      <c r="N12" s="38"/>
      <c r="O12" s="38"/>
      <c r="P12" s="38"/>
      <c r="Q12" s="38"/>
      <c r="R12" s="38"/>
      <c r="S12" s="38"/>
    </row>
    <row r="13" spans="1:23" ht="22.5" customHeight="1">
      <c r="A13" s="457"/>
      <c r="B13" s="38"/>
      <c r="C13" s="38"/>
      <c r="D13" s="38"/>
      <c r="E13" s="38"/>
      <c r="F13" s="38"/>
      <c r="G13" s="38"/>
      <c r="H13" s="38"/>
      <c r="I13" s="38"/>
      <c r="J13" s="38"/>
      <c r="K13" s="38"/>
      <c r="L13" s="38"/>
      <c r="M13" s="38"/>
      <c r="N13" s="38"/>
      <c r="O13" s="38"/>
      <c r="P13" s="38"/>
      <c r="Q13" s="38"/>
      <c r="R13" s="38"/>
      <c r="S13" s="38"/>
      <c r="W13" s="487" t="s">
        <v>44</v>
      </c>
    </row>
    <row r="14" spans="1:23" ht="22.5" customHeight="1">
      <c r="A14" s="457" t="s">
        <v>1113</v>
      </c>
      <c r="B14" s="38" t="s">
        <v>597</v>
      </c>
      <c r="C14" s="38"/>
      <c r="D14" s="38"/>
      <c r="E14" s="38"/>
      <c r="F14" s="38"/>
      <c r="G14" s="38"/>
      <c r="H14" s="38"/>
      <c r="I14" s="38"/>
      <c r="J14" s="38"/>
      <c r="K14" s="38"/>
      <c r="L14" s="38"/>
      <c r="M14" s="38"/>
      <c r="N14" s="38"/>
      <c r="O14" s="38"/>
      <c r="P14" s="38"/>
      <c r="Q14" s="38"/>
      <c r="R14" s="38"/>
      <c r="S14" s="38"/>
      <c r="W14" s="487" t="s">
        <v>45</v>
      </c>
    </row>
    <row r="15" spans="1:23" ht="22.5" customHeight="1">
      <c r="A15" s="457"/>
      <c r="B15" s="38"/>
      <c r="C15" s="38"/>
      <c r="D15" s="38"/>
      <c r="E15" s="38"/>
      <c r="F15" s="38"/>
      <c r="G15" s="38"/>
      <c r="H15" s="38"/>
      <c r="I15" s="38"/>
      <c r="J15" s="38"/>
      <c r="K15" s="38"/>
      <c r="L15" s="38"/>
      <c r="M15" s="38"/>
      <c r="N15" s="38"/>
      <c r="O15" s="38"/>
      <c r="P15" s="38"/>
      <c r="Q15" s="38"/>
      <c r="R15" s="38"/>
      <c r="S15" s="38"/>
    </row>
    <row r="16" spans="1:23" ht="22.5" customHeight="1">
      <c r="A16" s="457" t="s">
        <v>1113</v>
      </c>
      <c r="B16" s="38" t="s">
        <v>598</v>
      </c>
      <c r="C16" s="38"/>
      <c r="D16" s="38"/>
      <c r="E16" s="38"/>
      <c r="F16" s="38"/>
      <c r="G16" s="38"/>
      <c r="H16" s="38"/>
      <c r="I16" s="38"/>
      <c r="J16" s="38"/>
      <c r="K16" s="38"/>
      <c r="L16" s="38"/>
      <c r="M16" s="38"/>
      <c r="N16" s="38"/>
      <c r="O16" s="38"/>
      <c r="P16" s="38"/>
      <c r="Q16" s="38"/>
      <c r="R16" s="38"/>
      <c r="S16" s="38"/>
    </row>
    <row r="17" spans="1:19">
      <c r="A17" s="38"/>
      <c r="B17" s="38"/>
      <c r="C17" s="38"/>
      <c r="D17" s="38"/>
      <c r="E17" s="38"/>
      <c r="F17" s="38"/>
      <c r="G17" s="38"/>
      <c r="H17" s="38"/>
      <c r="I17" s="38"/>
      <c r="J17" s="38"/>
      <c r="K17" s="38"/>
      <c r="L17" s="38"/>
      <c r="M17" s="38"/>
      <c r="N17" s="38"/>
      <c r="O17" s="38"/>
      <c r="P17" s="38"/>
      <c r="Q17" s="38"/>
      <c r="R17" s="38"/>
      <c r="S17" s="38"/>
    </row>
    <row r="18" spans="1:19" ht="44.25" customHeight="1">
      <c r="A18" s="1410" t="s">
        <v>599</v>
      </c>
      <c r="B18" s="1410"/>
      <c r="C18" s="1410"/>
      <c r="D18" s="1410"/>
      <c r="E18" s="1410"/>
      <c r="F18" s="1410"/>
      <c r="G18" s="1410"/>
      <c r="H18" s="1410"/>
      <c r="I18" s="1410"/>
      <c r="J18" s="1410"/>
      <c r="K18" s="1410"/>
      <c r="L18" s="1410"/>
      <c r="M18" s="1410"/>
      <c r="N18" s="1410"/>
      <c r="O18" s="1410"/>
      <c r="P18" s="1410"/>
      <c r="Q18" s="1410"/>
      <c r="R18" s="1410"/>
      <c r="S18" s="1410"/>
    </row>
    <row r="19" spans="1:19" ht="18.75" customHeight="1">
      <c r="A19" s="38"/>
      <c r="B19" s="38"/>
      <c r="C19" s="38"/>
      <c r="D19" s="38"/>
      <c r="E19" s="38"/>
      <c r="F19" s="38"/>
      <c r="G19" s="38"/>
      <c r="H19" s="38"/>
      <c r="I19" s="38"/>
      <c r="J19" s="38"/>
      <c r="K19" s="38"/>
      <c r="L19" s="38"/>
      <c r="M19" s="38"/>
      <c r="N19" s="38"/>
      <c r="O19" s="38"/>
      <c r="P19" s="38"/>
      <c r="Q19" s="38"/>
      <c r="R19" s="38"/>
      <c r="S19" s="38"/>
    </row>
    <row r="20" spans="1:19" ht="18.75" customHeight="1">
      <c r="A20" s="38"/>
      <c r="B20" s="38"/>
      <c r="C20" s="38"/>
      <c r="D20" s="38"/>
      <c r="E20" s="38"/>
      <c r="F20" s="38"/>
      <c r="G20" s="38"/>
      <c r="H20" s="38"/>
      <c r="I20" s="38"/>
      <c r="J20" s="38"/>
      <c r="K20" s="38"/>
      <c r="L20" s="38"/>
      <c r="M20" s="38"/>
      <c r="N20" s="38"/>
      <c r="O20" s="38"/>
      <c r="P20" s="38"/>
      <c r="Q20" s="38"/>
      <c r="R20" s="38"/>
      <c r="S20" s="38"/>
    </row>
    <row r="21" spans="1:19" ht="18.75" customHeight="1">
      <c r="A21" s="38"/>
      <c r="B21" s="38"/>
      <c r="C21" s="38"/>
      <c r="D21" s="38"/>
      <c r="E21" s="38"/>
      <c r="F21" s="38"/>
      <c r="G21" s="38"/>
      <c r="H21" s="38"/>
      <c r="I21" s="38"/>
      <c r="J21" s="38"/>
      <c r="K21" s="38"/>
      <c r="L21" s="38"/>
      <c r="M21" s="38"/>
      <c r="N21" s="38"/>
      <c r="O21" s="38"/>
      <c r="P21" s="38"/>
      <c r="Q21" s="38"/>
      <c r="R21" s="38"/>
      <c r="S21" s="38"/>
    </row>
    <row r="22" spans="1:19" ht="26.25" customHeight="1">
      <c r="A22" s="1411" t="s">
        <v>600</v>
      </c>
      <c r="B22" s="1411"/>
      <c r="C22" s="1412">
        <f>申請書!D97</f>
        <v>0</v>
      </c>
      <c r="D22" s="1412"/>
      <c r="E22" s="1412"/>
      <c r="F22" s="1412"/>
      <c r="G22" s="1412"/>
      <c r="H22" s="1412"/>
      <c r="I22" s="1412"/>
      <c r="J22" s="1412"/>
      <c r="K22" s="1412"/>
      <c r="L22" s="1412"/>
      <c r="M22" s="1412"/>
      <c r="N22" s="1412"/>
      <c r="O22" s="1412"/>
      <c r="P22" s="1412"/>
      <c r="Q22" s="38"/>
      <c r="R22" s="38"/>
      <c r="S22" s="38"/>
    </row>
    <row r="23" spans="1:19">
      <c r="A23" s="38"/>
      <c r="B23" s="38"/>
      <c r="C23" s="38"/>
      <c r="D23" s="38"/>
      <c r="E23" s="38"/>
      <c r="F23" s="38"/>
      <c r="G23" s="38"/>
      <c r="H23" s="38"/>
      <c r="I23" s="38"/>
      <c r="J23" s="38"/>
      <c r="K23" s="38"/>
      <c r="L23" s="38"/>
      <c r="M23" s="38"/>
      <c r="N23" s="38"/>
      <c r="O23" s="38"/>
      <c r="P23" s="38"/>
      <c r="Q23" s="38"/>
      <c r="R23" s="38"/>
      <c r="S23" s="38"/>
    </row>
    <row r="24" spans="1:19" ht="26.25" customHeight="1">
      <c r="A24" s="1411" t="s">
        <v>556</v>
      </c>
      <c r="B24" s="1411"/>
      <c r="C24" s="1412">
        <f>申請書!B167</f>
        <v>0</v>
      </c>
      <c r="D24" s="1412"/>
      <c r="E24" s="1412"/>
      <c r="F24" s="1412"/>
      <c r="G24" s="1412"/>
      <c r="H24" s="1412"/>
      <c r="I24" s="1412"/>
      <c r="J24" s="1412"/>
      <c r="K24" s="1412"/>
      <c r="L24" s="1412"/>
      <c r="M24" s="1412"/>
      <c r="N24" s="1412"/>
      <c r="O24" s="1412"/>
      <c r="P24" s="1412"/>
      <c r="Q24" s="38"/>
      <c r="R24" s="38"/>
      <c r="S24" s="38"/>
    </row>
    <row r="25" spans="1:19" ht="29.25" customHeight="1">
      <c r="A25" s="38"/>
      <c r="B25" s="38"/>
      <c r="C25" s="38"/>
      <c r="D25" s="38"/>
      <c r="E25" s="38"/>
      <c r="F25" s="38"/>
      <c r="G25" s="38"/>
      <c r="H25" s="38"/>
      <c r="I25" s="38"/>
      <c r="J25" s="38"/>
      <c r="K25" s="38"/>
      <c r="L25" s="38"/>
      <c r="M25" s="38"/>
      <c r="N25" s="38"/>
      <c r="O25" s="38"/>
      <c r="P25" s="38"/>
      <c r="Q25" s="38"/>
      <c r="R25" s="38"/>
      <c r="S25" s="38"/>
    </row>
    <row r="26" spans="1:19" ht="29.25" customHeight="1">
      <c r="A26" s="38"/>
      <c r="B26" s="38"/>
      <c r="C26" s="38"/>
      <c r="D26" s="38"/>
      <c r="E26" s="38"/>
      <c r="F26" s="38"/>
      <c r="G26" s="38"/>
      <c r="H26" s="38"/>
      <c r="I26" s="38"/>
      <c r="J26" s="38"/>
      <c r="K26" s="38"/>
      <c r="L26" s="38"/>
      <c r="M26" s="38"/>
      <c r="N26" s="38"/>
      <c r="O26" s="38"/>
      <c r="P26" s="38"/>
      <c r="Q26" s="38"/>
      <c r="R26" s="38"/>
      <c r="S26" s="38"/>
    </row>
    <row r="27" spans="1:19" ht="29.25" customHeight="1">
      <c r="A27" s="38"/>
      <c r="B27" s="38"/>
      <c r="C27" s="38"/>
      <c r="D27" s="38"/>
      <c r="E27" s="38"/>
      <c r="F27" s="38"/>
      <c r="G27" s="38"/>
      <c r="H27" s="38"/>
      <c r="I27" s="38"/>
      <c r="J27" s="38"/>
      <c r="K27" s="38"/>
      <c r="L27" s="38"/>
      <c r="M27" s="38"/>
      <c r="N27" s="38"/>
      <c r="O27" s="38"/>
      <c r="P27" s="38"/>
      <c r="Q27" s="38"/>
      <c r="R27" s="38"/>
      <c r="S27" s="38"/>
    </row>
    <row r="28" spans="1:19">
      <c r="A28" s="38"/>
      <c r="B28" s="38"/>
      <c r="C28" s="38"/>
      <c r="D28" s="38"/>
      <c r="E28" s="38"/>
      <c r="F28" s="38"/>
      <c r="G28" s="38"/>
      <c r="H28" s="38"/>
      <c r="I28" s="38"/>
      <c r="J28" s="38"/>
      <c r="L28" s="1404"/>
      <c r="M28" s="1404"/>
      <c r="N28" s="457" t="s">
        <v>46</v>
      </c>
      <c r="O28" s="677"/>
      <c r="P28" s="457" t="s">
        <v>47</v>
      </c>
      <c r="Q28" s="677"/>
      <c r="R28" s="457" t="s">
        <v>591</v>
      </c>
      <c r="S28" s="457"/>
    </row>
    <row r="29" spans="1:19">
      <c r="A29" s="38"/>
      <c r="B29" s="38"/>
      <c r="C29" s="38"/>
      <c r="D29" s="38"/>
      <c r="E29" s="38"/>
      <c r="F29" s="38"/>
      <c r="G29" s="38"/>
      <c r="H29" s="38"/>
      <c r="I29" s="38"/>
      <c r="J29" s="38"/>
      <c r="K29" s="38"/>
      <c r="L29" s="38"/>
      <c r="M29" s="38"/>
      <c r="N29" s="38"/>
      <c r="O29" s="38"/>
      <c r="P29" s="38"/>
      <c r="Q29" s="38"/>
      <c r="R29" s="38"/>
      <c r="S29" s="38"/>
    </row>
    <row r="30" spans="1:19" ht="24" customHeight="1">
      <c r="A30" s="38"/>
      <c r="B30" s="38"/>
      <c r="C30" s="38"/>
      <c r="D30" s="38"/>
      <c r="E30" s="38"/>
      <c r="F30" s="38"/>
      <c r="G30" s="488" t="s">
        <v>1114</v>
      </c>
      <c r="H30" s="489"/>
      <c r="I30" s="1405">
        <f>申請書!D64</f>
        <v>0</v>
      </c>
      <c r="J30" s="1405"/>
      <c r="K30" s="1405"/>
      <c r="L30" s="1405"/>
      <c r="M30" s="1405"/>
      <c r="N30" s="1405"/>
      <c r="O30" s="1405"/>
      <c r="P30" s="1405"/>
      <c r="Q30" s="1405"/>
      <c r="R30" s="1405"/>
      <c r="S30" s="1405"/>
    </row>
    <row r="31" spans="1:19" ht="24" customHeight="1">
      <c r="A31" s="38"/>
      <c r="B31" s="38"/>
      <c r="C31" s="38"/>
      <c r="D31" s="38"/>
      <c r="E31" s="38"/>
      <c r="F31" s="38"/>
      <c r="G31" s="38"/>
      <c r="H31" s="38"/>
      <c r="I31" s="38"/>
      <c r="J31" s="38"/>
      <c r="K31" s="38"/>
      <c r="L31" s="38"/>
      <c r="M31" s="38"/>
      <c r="N31" s="38"/>
      <c r="O31" s="38"/>
      <c r="P31" s="38"/>
      <c r="Q31" s="38"/>
      <c r="R31" s="38"/>
      <c r="S31" s="38"/>
    </row>
    <row r="32" spans="1:19" ht="24" customHeight="1">
      <c r="A32" s="38"/>
      <c r="B32" s="38"/>
      <c r="C32" s="38"/>
      <c r="D32" s="38"/>
      <c r="E32" s="38"/>
      <c r="F32" s="38"/>
      <c r="G32" s="488" t="s">
        <v>48</v>
      </c>
      <c r="H32" s="489"/>
      <c r="I32" s="1406">
        <f>申請書!D62</f>
        <v>0</v>
      </c>
      <c r="J32" s="1406"/>
      <c r="K32" s="1406"/>
      <c r="L32" s="1406"/>
      <c r="M32" s="1406"/>
      <c r="N32" s="1406"/>
      <c r="O32" s="1406"/>
      <c r="P32" s="1406"/>
      <c r="Q32" s="1406"/>
      <c r="R32" s="1406"/>
      <c r="S32" s="490"/>
    </row>
  </sheetData>
  <mergeCells count="11">
    <mergeCell ref="L28:M28"/>
    <mergeCell ref="I30:S30"/>
    <mergeCell ref="I32:R32"/>
    <mergeCell ref="A1:S1"/>
    <mergeCell ref="A7:S7"/>
    <mergeCell ref="B4:J4"/>
    <mergeCell ref="A18:S18"/>
    <mergeCell ref="A22:B22"/>
    <mergeCell ref="A24:B24"/>
    <mergeCell ref="C22:P22"/>
    <mergeCell ref="C24:P24"/>
  </mergeCells>
  <phoneticPr fontId="4"/>
  <dataValidations disablePrompts="1" count="1">
    <dataValidation type="list" allowBlank="1" showInputMessage="1" showErrorMessage="1" sqref="A10 A16 A14 A12" xr:uid="{00000000-0002-0000-0600-000000000000}">
      <formula1>$W$13:$W$14</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V61"/>
  <sheetViews>
    <sheetView showGridLines="0" showZeros="0" view="pageBreakPreview" zoomScaleNormal="100" workbookViewId="0">
      <selection activeCell="V1" sqref="V1"/>
    </sheetView>
  </sheetViews>
  <sheetFormatPr defaultColWidth="9" defaultRowHeight="13.5"/>
  <cols>
    <col min="1" max="1" width="4.125" style="483" customWidth="1"/>
    <col min="2" max="20" width="4.625" style="162" customWidth="1"/>
    <col min="21" max="30" width="4.625" customWidth="1"/>
  </cols>
  <sheetData>
    <row r="1" spans="1:22" ht="15.95" customHeight="1">
      <c r="A1" s="1421" t="s">
        <v>131</v>
      </c>
      <c r="B1" s="1421"/>
      <c r="C1" s="1421"/>
      <c r="D1" s="1421"/>
      <c r="E1" s="1421"/>
      <c r="F1" s="1421"/>
      <c r="G1" s="1421"/>
      <c r="H1" s="1421"/>
      <c r="I1" s="1421"/>
      <c r="J1" s="1421"/>
      <c r="K1" s="1421"/>
      <c r="L1" s="1421"/>
      <c r="M1" s="1421"/>
      <c r="N1" s="1421"/>
      <c r="O1" s="1421"/>
      <c r="P1" s="1421"/>
      <c r="Q1" s="1421"/>
      <c r="R1" s="1421"/>
      <c r="S1" s="1421"/>
      <c r="T1" s="1421"/>
      <c r="U1" s="1421"/>
    </row>
    <row r="2" spans="1:22" ht="15.95" customHeight="1">
      <c r="A2" s="1422"/>
      <c r="B2" s="1422"/>
      <c r="C2" s="1422"/>
      <c r="D2" s="1422"/>
      <c r="E2" s="1422"/>
      <c r="F2" s="1422"/>
      <c r="G2" s="1422"/>
      <c r="H2" s="1422"/>
      <c r="I2" s="1422"/>
      <c r="J2" s="1422"/>
      <c r="K2" s="1422"/>
      <c r="L2" s="1422"/>
      <c r="M2" s="1422"/>
      <c r="N2" s="1422"/>
      <c r="O2" s="1422"/>
      <c r="P2" s="1422"/>
      <c r="Q2" s="1422"/>
      <c r="R2" s="1422"/>
      <c r="S2" s="1422"/>
      <c r="T2" s="1422"/>
      <c r="U2" s="1422"/>
    </row>
    <row r="3" spans="1:22" ht="15.95" customHeight="1">
      <c r="A3" s="1443" t="s">
        <v>133</v>
      </c>
      <c r="B3" s="1444"/>
      <c r="C3" s="1444"/>
      <c r="D3" s="1444"/>
      <c r="E3" s="1444"/>
      <c r="F3" s="1444"/>
      <c r="G3" s="1444"/>
      <c r="H3" s="1444"/>
      <c r="I3" s="1435" t="s">
        <v>132</v>
      </c>
      <c r="J3" s="1436"/>
      <c r="K3" s="1436"/>
      <c r="L3" s="1436"/>
      <c r="M3" s="1436"/>
      <c r="N3" s="1436"/>
      <c r="O3" s="1436"/>
      <c r="P3" s="1436"/>
      <c r="Q3" s="1436"/>
      <c r="R3" s="1436"/>
      <c r="S3" s="1436"/>
      <c r="T3" s="1436"/>
      <c r="U3" s="1437"/>
    </row>
    <row r="4" spans="1:22" ht="15.95" customHeight="1">
      <c r="A4" s="1445" t="s">
        <v>134</v>
      </c>
      <c r="B4" s="1446"/>
      <c r="C4" s="1446"/>
      <c r="D4" s="1446"/>
      <c r="E4" s="1446"/>
      <c r="F4" s="1446"/>
      <c r="G4" s="1446"/>
      <c r="H4" s="1441" t="s">
        <v>1594</v>
      </c>
      <c r="I4" s="1434" t="s">
        <v>864</v>
      </c>
      <c r="J4" s="1434"/>
      <c r="K4" s="1434"/>
      <c r="L4" s="1438">
        <f>申請書!D64</f>
        <v>0</v>
      </c>
      <c r="M4" s="1439"/>
      <c r="N4" s="1439"/>
      <c r="O4" s="1439"/>
      <c r="P4" s="1439"/>
      <c r="Q4" s="1439"/>
      <c r="R4" s="1439"/>
      <c r="S4" s="1439"/>
      <c r="T4" s="1439"/>
      <c r="U4" s="1440"/>
    </row>
    <row r="5" spans="1:22" ht="15.95" customHeight="1">
      <c r="A5" s="1447"/>
      <c r="B5" s="1448"/>
      <c r="C5" s="1448"/>
      <c r="D5" s="1448"/>
      <c r="E5" s="1448"/>
      <c r="F5" s="1448"/>
      <c r="G5" s="1448"/>
      <c r="H5" s="1442"/>
      <c r="I5" s="1434" t="s">
        <v>865</v>
      </c>
      <c r="J5" s="1434"/>
      <c r="K5" s="1434"/>
      <c r="L5" s="1438">
        <f>申請書!D62</f>
        <v>0</v>
      </c>
      <c r="M5" s="1439"/>
      <c r="N5" s="1439"/>
      <c r="O5" s="1439"/>
      <c r="P5" s="1439"/>
      <c r="Q5" s="1439"/>
      <c r="R5" s="1439"/>
      <c r="S5" s="1439"/>
      <c r="T5" s="1439"/>
      <c r="U5" s="1440"/>
    </row>
    <row r="6" spans="1:22" ht="15.95" customHeight="1">
      <c r="A6" s="1431" t="s">
        <v>1595</v>
      </c>
      <c r="B6" s="1432"/>
      <c r="C6" s="1432"/>
      <c r="D6" s="1432"/>
      <c r="E6" s="1432"/>
      <c r="F6" s="1432"/>
      <c r="G6" s="1432"/>
      <c r="H6" s="1432"/>
      <c r="I6" s="1432"/>
      <c r="J6" s="1432"/>
      <c r="K6" s="1432"/>
      <c r="L6" s="1432"/>
      <c r="M6" s="1432"/>
      <c r="N6" s="1432"/>
      <c r="O6" s="1432"/>
      <c r="P6" s="1432"/>
      <c r="Q6" s="1432"/>
      <c r="R6" s="1432"/>
      <c r="S6" s="1432"/>
      <c r="T6" s="1432"/>
      <c r="U6" s="1433"/>
    </row>
    <row r="7" spans="1:22" ht="15.95" customHeight="1">
      <c r="A7" s="1431" t="s">
        <v>326</v>
      </c>
      <c r="B7" s="1432"/>
      <c r="C7" s="1432"/>
      <c r="D7" s="1432"/>
      <c r="E7" s="1432"/>
      <c r="F7" s="1432"/>
      <c r="G7" s="1432"/>
      <c r="H7" s="1432"/>
      <c r="I7" s="1432"/>
      <c r="J7" s="1432"/>
      <c r="K7" s="1432"/>
      <c r="L7" s="1432"/>
      <c r="M7" s="1432"/>
      <c r="N7" s="1432"/>
      <c r="O7" s="1432"/>
      <c r="P7" s="1432"/>
      <c r="Q7" s="1432"/>
      <c r="R7" s="1432"/>
      <c r="S7" s="1432"/>
      <c r="T7" s="1432"/>
      <c r="U7" s="1433"/>
    </row>
    <row r="8" spans="1:22" ht="15.95" customHeight="1">
      <c r="A8" s="452">
        <v>1</v>
      </c>
      <c r="B8" s="1456" t="s">
        <v>327</v>
      </c>
      <c r="C8" s="1456"/>
      <c r="D8" s="1457"/>
      <c r="E8" s="1417">
        <f>IF(変更申請書!N8="",申請書!N8,変更申請書!N8)</f>
        <v>0</v>
      </c>
      <c r="F8" s="1418"/>
      <c r="G8" s="455" t="s">
        <v>46</v>
      </c>
      <c r="H8" s="675">
        <f>IF(変更申請書!Q8="",申請書!Q8,変更申請書!Q8)</f>
        <v>0</v>
      </c>
      <c r="I8" s="455" t="s">
        <v>592</v>
      </c>
      <c r="J8" s="675">
        <f>IF(変更申請書!S8="",申請書!S8,変更申請書!S8)</f>
        <v>0</v>
      </c>
      <c r="K8" s="455" t="s">
        <v>591</v>
      </c>
      <c r="L8" s="491"/>
      <c r="M8" s="491"/>
      <c r="N8" s="491"/>
      <c r="O8" s="491"/>
      <c r="P8" s="491"/>
      <c r="Q8" s="491"/>
      <c r="R8" s="491"/>
      <c r="S8" s="491"/>
      <c r="T8" s="491"/>
      <c r="U8" s="492"/>
    </row>
    <row r="9" spans="1:22" ht="15.95" customHeight="1">
      <c r="A9" s="1445">
        <v>2</v>
      </c>
      <c r="B9" s="1454" t="s">
        <v>328</v>
      </c>
      <c r="C9" s="1454"/>
      <c r="D9" s="1441"/>
      <c r="E9" s="673" t="s">
        <v>192</v>
      </c>
      <c r="F9" s="494" t="s">
        <v>329</v>
      </c>
      <c r="G9" s="494"/>
      <c r="H9" s="494"/>
      <c r="I9" s="494"/>
      <c r="J9" s="494"/>
      <c r="K9" s="494"/>
      <c r="L9" s="494"/>
      <c r="M9" s="493" t="s">
        <v>330</v>
      </c>
      <c r="N9" s="494" t="s">
        <v>331</v>
      </c>
      <c r="O9" s="494"/>
      <c r="P9" s="494"/>
      <c r="Q9" s="494"/>
      <c r="R9" s="494"/>
      <c r="S9" s="494"/>
      <c r="T9" s="494"/>
      <c r="U9" s="495"/>
    </row>
    <row r="10" spans="1:22" ht="15.95" customHeight="1">
      <c r="A10" s="1447"/>
      <c r="B10" s="1455"/>
      <c r="C10" s="1455"/>
      <c r="D10" s="1442"/>
      <c r="E10" s="674" t="s">
        <v>330</v>
      </c>
      <c r="F10" s="497" t="s">
        <v>332</v>
      </c>
      <c r="G10" s="497"/>
      <c r="H10" s="497"/>
      <c r="I10" s="497"/>
      <c r="J10" s="497"/>
      <c r="K10" s="497"/>
      <c r="L10" s="497"/>
      <c r="M10" s="496" t="s">
        <v>330</v>
      </c>
      <c r="N10" s="497" t="s">
        <v>333</v>
      </c>
      <c r="O10" s="497"/>
      <c r="P10" s="497"/>
      <c r="Q10" s="497"/>
      <c r="R10" s="497"/>
      <c r="S10" s="497"/>
      <c r="T10" s="497"/>
      <c r="U10" s="498"/>
    </row>
    <row r="11" spans="1:22" ht="15.95" customHeight="1">
      <c r="A11" s="1107">
        <v>3</v>
      </c>
      <c r="B11" s="1454" t="s">
        <v>2486</v>
      </c>
      <c r="C11" s="1454"/>
      <c r="D11" s="1441"/>
      <c r="E11" s="1147" t="s">
        <v>192</v>
      </c>
      <c r="F11" s="494" t="s">
        <v>2562</v>
      </c>
      <c r="G11" s="494"/>
      <c r="H11" s="494"/>
      <c r="I11" s="493" t="s">
        <v>192</v>
      </c>
      <c r="J11" s="494" t="s">
        <v>2564</v>
      </c>
      <c r="K11" s="1090"/>
      <c r="L11" s="1148"/>
      <c r="M11" s="1148"/>
      <c r="N11" s="1148"/>
      <c r="O11" s="493" t="str">
        <f>IF(申請書!V135=0,"□","■")</f>
        <v>□</v>
      </c>
      <c r="P11" s="494" t="s">
        <v>2488</v>
      </c>
      <c r="Q11" s="1090"/>
      <c r="R11" s="1148"/>
      <c r="S11" s="493" t="str">
        <f>申請書!B147</f>
        <v>□</v>
      </c>
      <c r="T11" s="494" t="s">
        <v>2491</v>
      </c>
      <c r="U11" s="495"/>
    </row>
    <row r="12" spans="1:22" ht="15.95" customHeight="1">
      <c r="A12" s="73"/>
      <c r="B12" s="1149" t="s">
        <v>2492</v>
      </c>
      <c r="C12" s="71"/>
      <c r="D12" s="1109"/>
      <c r="E12" s="1150" t="str">
        <f>IF(申請書!V122=0,"□","■")</f>
        <v>□</v>
      </c>
      <c r="F12" s="70" t="s">
        <v>2485</v>
      </c>
      <c r="G12" s="70"/>
      <c r="H12" s="70"/>
      <c r="I12" s="69" t="s">
        <v>192</v>
      </c>
      <c r="J12" s="70" t="s">
        <v>2565</v>
      </c>
      <c r="L12"/>
      <c r="M12"/>
      <c r="N12"/>
      <c r="O12" s="69" t="str">
        <f>IF(申請書!V138&gt;0,"■","□")</f>
        <v>□</v>
      </c>
      <c r="P12" s="70" t="s">
        <v>2489</v>
      </c>
      <c r="R12"/>
      <c r="S12" s="70"/>
      <c r="T12" s="70"/>
      <c r="U12" s="74"/>
    </row>
    <row r="13" spans="1:22" ht="15.95" customHeight="1">
      <c r="A13" s="73"/>
      <c r="B13" s="669" t="s">
        <v>2566</v>
      </c>
      <c r="C13" s="71"/>
      <c r="D13" s="1109"/>
      <c r="E13" s="1089" t="s">
        <v>44</v>
      </c>
      <c r="F13" s="497" t="s">
        <v>2563</v>
      </c>
      <c r="G13" s="497"/>
      <c r="H13" s="497"/>
      <c r="I13" s="496" t="str">
        <f>IF(申請書!V132=0,"□","■")</f>
        <v>□</v>
      </c>
      <c r="J13" s="497" t="s">
        <v>2487</v>
      </c>
      <c r="K13" s="1091"/>
      <c r="L13" s="1151"/>
      <c r="M13" s="1151"/>
      <c r="N13" s="1151"/>
      <c r="O13" s="496" t="str">
        <f>IF(申請書!V143=0,"□","■")</f>
        <v>□</v>
      </c>
      <c r="P13" s="497" t="s">
        <v>2490</v>
      </c>
      <c r="Q13" s="1091"/>
      <c r="R13" s="1151"/>
      <c r="S13" s="497"/>
      <c r="T13" s="497"/>
      <c r="U13" s="498"/>
    </row>
    <row r="14" spans="1:22" ht="15.95" customHeight="1">
      <c r="A14" s="1108"/>
      <c r="B14" s="1088"/>
      <c r="C14" s="1088"/>
      <c r="D14" s="1106"/>
      <c r="E14" s="497" t="s">
        <v>2471</v>
      </c>
      <c r="F14" s="70"/>
      <c r="G14" s="497"/>
      <c r="H14" s="497"/>
      <c r="I14" s="497"/>
      <c r="J14" s="496" t="s">
        <v>1384</v>
      </c>
      <c r="K14" s="69" t="str">
        <f>申請書!B152</f>
        <v>□</v>
      </c>
      <c r="L14" s="70" t="s">
        <v>2469</v>
      </c>
      <c r="M14" s="70"/>
      <c r="N14" s="69" t="str">
        <f>申請書!B153</f>
        <v>■</v>
      </c>
      <c r="O14" s="70" t="s">
        <v>2470</v>
      </c>
      <c r="P14" s="70"/>
      <c r="Q14" s="70" t="s">
        <v>94</v>
      </c>
      <c r="R14" s="497"/>
      <c r="S14" s="497"/>
      <c r="T14" s="497"/>
      <c r="U14" s="498"/>
    </row>
    <row r="15" spans="1:22" ht="15.95" customHeight="1">
      <c r="A15" s="452">
        <v>4</v>
      </c>
      <c r="B15" s="1456" t="s">
        <v>335</v>
      </c>
      <c r="C15" s="1456"/>
      <c r="D15" s="1457"/>
      <c r="E15" s="491"/>
      <c r="F15" s="1459">
        <f>申請書!F183</f>
        <v>0</v>
      </c>
      <c r="G15" s="1418"/>
      <c r="H15" s="1418"/>
      <c r="I15" s="1418"/>
      <c r="J15" s="455" t="s">
        <v>1094</v>
      </c>
      <c r="K15" s="491"/>
      <c r="L15" s="491"/>
      <c r="M15" s="491"/>
      <c r="N15" s="491"/>
      <c r="O15" s="491"/>
      <c r="P15" s="491"/>
      <c r="Q15" s="491"/>
      <c r="R15" s="491"/>
      <c r="S15" s="491"/>
      <c r="T15" s="491"/>
      <c r="U15" s="492"/>
    </row>
    <row r="16" spans="1:22" ht="15.95" customHeight="1">
      <c r="A16" s="1445">
        <v>5</v>
      </c>
      <c r="B16" s="1475" t="s">
        <v>336</v>
      </c>
      <c r="C16" s="1476"/>
      <c r="D16" s="1477"/>
      <c r="E16" s="673" t="s">
        <v>1708</v>
      </c>
      <c r="F16" s="494" t="s">
        <v>337</v>
      </c>
      <c r="G16" s="494"/>
      <c r="H16" s="494"/>
      <c r="I16" s="494"/>
      <c r="J16" s="494"/>
      <c r="K16" s="494"/>
      <c r="L16" s="494"/>
      <c r="M16" s="494"/>
      <c r="N16" s="494"/>
      <c r="O16" s="494"/>
      <c r="P16" s="494"/>
      <c r="Q16" s="494"/>
      <c r="R16" s="494"/>
      <c r="S16" s="494"/>
      <c r="T16" s="494"/>
      <c r="U16" s="495"/>
      <c r="V16" s="1214" t="s">
        <v>2803</v>
      </c>
    </row>
    <row r="17" spans="1:22" ht="15.95" customHeight="1">
      <c r="A17" s="1431"/>
      <c r="B17" s="1478"/>
      <c r="C17" s="1479"/>
      <c r="D17" s="1480"/>
      <c r="E17" s="674" t="s">
        <v>1708</v>
      </c>
      <c r="F17" s="497" t="s">
        <v>338</v>
      </c>
      <c r="G17" s="497"/>
      <c r="H17" s="497"/>
      <c r="I17" s="497"/>
      <c r="J17" s="497"/>
      <c r="K17" s="497"/>
      <c r="L17" s="497"/>
      <c r="M17" s="497"/>
      <c r="N17" s="497"/>
      <c r="O17" s="497"/>
      <c r="P17" s="497"/>
      <c r="Q17" s="497"/>
      <c r="R17" s="497"/>
      <c r="S17" s="497"/>
      <c r="T17" s="497"/>
      <c r="U17" s="498"/>
    </row>
    <row r="18" spans="1:22" ht="15.95" customHeight="1">
      <c r="A18" s="1431"/>
      <c r="B18" s="1475" t="s">
        <v>339</v>
      </c>
      <c r="C18" s="1476"/>
      <c r="D18" s="1477"/>
      <c r="E18" s="493" t="s">
        <v>3</v>
      </c>
      <c r="F18" s="494" t="s">
        <v>340</v>
      </c>
      <c r="G18" s="494"/>
      <c r="H18" s="494"/>
      <c r="I18" s="494"/>
      <c r="J18" s="494"/>
      <c r="K18" s="494"/>
      <c r="L18" s="494"/>
      <c r="M18" s="494"/>
      <c r="N18" s="494"/>
      <c r="O18" s="494"/>
      <c r="P18" s="494"/>
      <c r="Q18" s="494"/>
      <c r="R18" s="494"/>
      <c r="S18" s="494"/>
      <c r="T18" s="494"/>
      <c r="U18" s="495"/>
    </row>
    <row r="19" spans="1:22" ht="15.95" customHeight="1">
      <c r="A19" s="1431"/>
      <c r="B19" s="1481"/>
      <c r="C19" s="1482"/>
      <c r="D19" s="1483"/>
      <c r="E19" s="70"/>
      <c r="F19" s="70" t="s">
        <v>341</v>
      </c>
      <c r="G19" s="70"/>
      <c r="H19" s="1455"/>
      <c r="I19" s="1455"/>
      <c r="J19" s="1455"/>
      <c r="K19" s="1455"/>
      <c r="L19" s="1455"/>
      <c r="M19" s="1455"/>
      <c r="N19" s="1455"/>
      <c r="O19" s="1455"/>
      <c r="P19" s="1455"/>
      <c r="Q19" s="1455"/>
      <c r="R19" s="70"/>
      <c r="S19" s="70"/>
      <c r="T19" s="70"/>
      <c r="U19" s="74"/>
    </row>
    <row r="20" spans="1:22" ht="15.95" customHeight="1">
      <c r="A20" s="1431"/>
      <c r="B20" s="1481"/>
      <c r="C20" s="1482"/>
      <c r="D20" s="1483"/>
      <c r="E20" s="1089" t="s">
        <v>3</v>
      </c>
      <c r="F20" s="497" t="s">
        <v>342</v>
      </c>
      <c r="G20" s="497"/>
      <c r="H20" s="1088"/>
      <c r="I20" s="1088"/>
      <c r="J20" s="1088"/>
      <c r="K20" s="1088"/>
      <c r="L20" s="1088"/>
      <c r="M20" s="1088"/>
      <c r="N20" s="1088"/>
      <c r="O20" s="1088"/>
      <c r="P20" s="1088"/>
      <c r="Q20" s="1088"/>
      <c r="R20" s="497"/>
      <c r="S20" s="497"/>
      <c r="T20" s="497"/>
      <c r="U20" s="498"/>
    </row>
    <row r="21" spans="1:22" ht="15.95" customHeight="1">
      <c r="A21" s="1447"/>
      <c r="B21" s="1478"/>
      <c r="C21" s="1479"/>
      <c r="D21" s="1480"/>
      <c r="E21" s="497" t="s">
        <v>2483</v>
      </c>
      <c r="F21" s="497"/>
      <c r="G21" s="497"/>
      <c r="H21" s="497"/>
      <c r="I21" s="497"/>
      <c r="J21" s="1474"/>
      <c r="K21" s="1474"/>
      <c r="L21" s="496" t="s">
        <v>46</v>
      </c>
      <c r="M21" s="496"/>
      <c r="N21" s="496" t="s">
        <v>592</v>
      </c>
      <c r="O21" s="496"/>
      <c r="P21" s="496" t="s">
        <v>591</v>
      </c>
      <c r="Q21" s="497"/>
      <c r="R21" s="497"/>
      <c r="S21" s="497"/>
      <c r="T21" s="497"/>
      <c r="U21" s="498"/>
    </row>
    <row r="22" spans="1:22" ht="15.95" customHeight="1">
      <c r="A22" s="1431">
        <v>6</v>
      </c>
      <c r="B22" s="1454" t="s">
        <v>343</v>
      </c>
      <c r="C22" s="1454"/>
      <c r="D22" s="1441"/>
      <c r="E22" s="499" t="s">
        <v>344</v>
      </c>
      <c r="F22" s="70" t="s">
        <v>345</v>
      </c>
      <c r="G22" s="70"/>
      <c r="H22" s="70"/>
      <c r="I22" s="70"/>
      <c r="J22" s="70"/>
      <c r="K22" s="70"/>
      <c r="L22" s="70"/>
      <c r="M22" s="70"/>
      <c r="N22" s="70"/>
      <c r="O22" s="70"/>
      <c r="P22" s="70"/>
      <c r="Q22" s="70"/>
      <c r="R22" s="70"/>
      <c r="S22" s="70"/>
      <c r="T22" s="70"/>
      <c r="U22" s="74"/>
    </row>
    <row r="23" spans="1:22" ht="15.95" customHeight="1">
      <c r="A23" s="1431"/>
      <c r="B23" s="1487"/>
      <c r="C23" s="1487"/>
      <c r="D23" s="1488"/>
      <c r="E23" s="499"/>
      <c r="F23" s="1484">
        <f>申請書!D97</f>
        <v>0</v>
      </c>
      <c r="G23" s="1484"/>
      <c r="H23" s="1484"/>
      <c r="I23" s="1484"/>
      <c r="J23" s="1484"/>
      <c r="K23" s="1484"/>
      <c r="L23" s="1484"/>
      <c r="M23" s="1484"/>
      <c r="N23" s="1484"/>
      <c r="O23" s="1484"/>
      <c r="P23" s="1484"/>
      <c r="Q23" s="1484"/>
      <c r="R23" s="1484"/>
      <c r="S23" s="1484"/>
      <c r="T23" s="1484"/>
      <c r="U23" s="1485"/>
    </row>
    <row r="24" spans="1:22" ht="15.95" customHeight="1">
      <c r="A24" s="1431"/>
      <c r="B24" s="1487"/>
      <c r="C24" s="1487"/>
      <c r="D24" s="1488"/>
      <c r="E24" s="499" t="s">
        <v>566</v>
      </c>
      <c r="F24" s="70" t="s">
        <v>346</v>
      </c>
      <c r="G24" s="70"/>
      <c r="H24" s="70"/>
      <c r="I24" s="70"/>
      <c r="J24" s="70"/>
      <c r="K24" s="70"/>
      <c r="L24" s="70"/>
      <c r="M24" s="70"/>
      <c r="N24" s="70"/>
      <c r="O24" s="70"/>
      <c r="P24" s="70"/>
      <c r="Q24" s="70"/>
      <c r="R24" s="70"/>
      <c r="S24" s="70"/>
      <c r="T24" s="70"/>
      <c r="U24" s="74"/>
    </row>
    <row r="25" spans="1:22" ht="15.95" customHeight="1">
      <c r="A25" s="1431"/>
      <c r="B25" s="1487"/>
      <c r="C25" s="1487"/>
      <c r="D25" s="1488"/>
      <c r="E25" s="499"/>
      <c r="F25" s="1484">
        <f>申請書!B167</f>
        <v>0</v>
      </c>
      <c r="G25" s="1484"/>
      <c r="H25" s="1484"/>
      <c r="I25" s="1484"/>
      <c r="J25" s="1484"/>
      <c r="K25" s="1484"/>
      <c r="L25" s="1484"/>
      <c r="M25" s="1484"/>
      <c r="N25" s="1484"/>
      <c r="O25" s="1484"/>
      <c r="P25" s="1484"/>
      <c r="Q25" s="1484"/>
      <c r="R25" s="1484"/>
      <c r="S25" s="1484"/>
      <c r="T25" s="1484"/>
      <c r="U25" s="1485"/>
    </row>
    <row r="26" spans="1:22" ht="15.95" customHeight="1">
      <c r="A26" s="1431"/>
      <c r="B26" s="1487"/>
      <c r="C26" s="1487"/>
      <c r="D26" s="1488"/>
      <c r="E26" s="499" t="s">
        <v>567</v>
      </c>
      <c r="F26" s="70" t="s">
        <v>347</v>
      </c>
      <c r="G26" s="70"/>
      <c r="H26" s="69" t="str">
        <f>申請書!B176</f>
        <v>□</v>
      </c>
      <c r="I26" s="70" t="s">
        <v>348</v>
      </c>
      <c r="J26" s="70"/>
      <c r="K26" s="70"/>
      <c r="L26" s="70"/>
      <c r="M26" s="69" t="str">
        <f>申請書!F176</f>
        <v>■</v>
      </c>
      <c r="N26" s="70" t="s">
        <v>349</v>
      </c>
      <c r="O26" s="70"/>
      <c r="P26" s="70"/>
      <c r="Q26" s="70"/>
      <c r="R26" s="70"/>
      <c r="S26" s="70"/>
      <c r="T26" s="70"/>
      <c r="U26" s="74"/>
    </row>
    <row r="27" spans="1:22" ht="15.95" customHeight="1">
      <c r="A27" s="1431"/>
      <c r="B27" s="1487"/>
      <c r="C27" s="1487"/>
      <c r="D27" s="1488"/>
      <c r="E27" s="499" t="s">
        <v>568</v>
      </c>
      <c r="F27" s="70" t="s">
        <v>350</v>
      </c>
      <c r="G27" s="70"/>
      <c r="H27" s="70"/>
      <c r="I27" s="70"/>
      <c r="J27" s="70"/>
      <c r="K27" s="70"/>
      <c r="L27" s="70"/>
      <c r="M27" s="70"/>
      <c r="N27" s="70"/>
      <c r="O27" s="70"/>
      <c r="P27" s="70"/>
      <c r="Q27" s="70"/>
      <c r="R27" s="70"/>
      <c r="S27" s="70"/>
      <c r="T27" s="70"/>
      <c r="U27" s="74"/>
    </row>
    <row r="28" spans="1:22" ht="15.95" customHeight="1">
      <c r="A28" s="1431"/>
      <c r="B28" s="1487"/>
      <c r="C28" s="1487"/>
      <c r="D28" s="1488"/>
      <c r="E28" s="1432" t="s">
        <v>481</v>
      </c>
      <c r="F28" s="1432"/>
      <c r="G28" s="1432" t="str">
        <f>申請書!F190</f>
        <v>鉄骨</v>
      </c>
      <c r="H28" s="1432"/>
      <c r="I28" s="1432"/>
      <c r="J28" s="1432"/>
      <c r="K28" s="1432"/>
      <c r="L28" s="69" t="s">
        <v>1747</v>
      </c>
      <c r="M28" s="69"/>
      <c r="N28" s="1432" t="s">
        <v>351</v>
      </c>
      <c r="O28" s="1432"/>
      <c r="P28" s="69" t="s">
        <v>352</v>
      </c>
      <c r="Q28" s="777">
        <f>申請書!G188</f>
        <v>0</v>
      </c>
      <c r="R28" s="69" t="s">
        <v>1100</v>
      </c>
      <c r="S28" s="69" t="s">
        <v>353</v>
      </c>
      <c r="T28" s="777">
        <f>申請書!G189</f>
        <v>0</v>
      </c>
      <c r="U28" s="453" t="s">
        <v>1100</v>
      </c>
    </row>
    <row r="29" spans="1:22" ht="15.95" customHeight="1">
      <c r="A29" s="1486"/>
      <c r="B29" s="1489"/>
      <c r="C29" s="1489"/>
      <c r="D29" s="1490"/>
      <c r="E29" s="1458" t="s">
        <v>354</v>
      </c>
      <c r="F29" s="1458"/>
      <c r="G29" s="1460">
        <f>申請書!B180</f>
        <v>0</v>
      </c>
      <c r="H29" s="1460"/>
      <c r="I29" s="1460"/>
      <c r="J29" s="1460"/>
      <c r="K29" s="1460"/>
      <c r="L29" s="501" t="s">
        <v>129</v>
      </c>
      <c r="M29" s="501"/>
      <c r="N29" s="1458" t="s">
        <v>355</v>
      </c>
      <c r="O29" s="1458"/>
      <c r="P29" s="1491">
        <f>申請書!F182</f>
        <v>0</v>
      </c>
      <c r="Q29" s="1492"/>
      <c r="R29" s="1492"/>
      <c r="S29" s="1492"/>
      <c r="T29" s="1492"/>
      <c r="U29" s="502" t="s">
        <v>1094</v>
      </c>
    </row>
    <row r="30" spans="1:22" ht="5.0999999999999996" customHeight="1">
      <c r="A30" s="69"/>
      <c r="B30" s="70"/>
      <c r="C30" s="70"/>
      <c r="D30" s="70"/>
      <c r="E30" s="70"/>
      <c r="F30" s="70"/>
      <c r="G30" s="70"/>
      <c r="H30" s="70"/>
      <c r="I30" s="70"/>
      <c r="J30" s="70"/>
      <c r="K30" s="70"/>
      <c r="L30" s="70"/>
      <c r="M30" s="70"/>
      <c r="N30" s="70"/>
      <c r="O30" s="70"/>
      <c r="P30" s="70"/>
      <c r="Q30" s="70"/>
      <c r="R30" s="70"/>
      <c r="S30" s="70"/>
      <c r="T30" s="70"/>
      <c r="U30" s="70"/>
    </row>
    <row r="31" spans="1:22" ht="15.95" customHeight="1">
      <c r="A31" s="503">
        <v>7</v>
      </c>
      <c r="B31" s="1425" t="s">
        <v>356</v>
      </c>
      <c r="C31" s="1425"/>
      <c r="D31" s="1426"/>
      <c r="E31" s="1427" t="s">
        <v>2473</v>
      </c>
      <c r="F31" s="1428"/>
      <c r="G31" s="1428"/>
      <c r="H31" s="1428"/>
      <c r="I31" s="504"/>
      <c r="J31" s="1413"/>
      <c r="K31" s="1414"/>
      <c r="L31" s="456" t="s">
        <v>46</v>
      </c>
      <c r="M31" s="1311"/>
      <c r="N31" s="456" t="s">
        <v>592</v>
      </c>
      <c r="O31" s="1311"/>
      <c r="P31" s="456" t="s">
        <v>591</v>
      </c>
      <c r="Q31" s="504"/>
      <c r="R31" s="504"/>
      <c r="S31" s="504"/>
      <c r="T31" s="504"/>
      <c r="U31" s="505"/>
      <c r="V31" s="1214" t="s">
        <v>2784</v>
      </c>
    </row>
    <row r="32" spans="1:22" ht="15.95" customHeight="1">
      <c r="A32" s="73"/>
      <c r="B32" s="70"/>
      <c r="C32" s="70"/>
      <c r="D32" s="74"/>
      <c r="E32" s="1429" t="s">
        <v>2474</v>
      </c>
      <c r="F32" s="1430"/>
      <c r="G32" s="1430"/>
      <c r="H32" s="1430"/>
      <c r="I32" s="491"/>
      <c r="J32" s="1415"/>
      <c r="K32" s="1416"/>
      <c r="L32" s="455" t="s">
        <v>46</v>
      </c>
      <c r="M32" s="675"/>
      <c r="N32" s="455" t="s">
        <v>592</v>
      </c>
      <c r="O32" s="675"/>
      <c r="P32" s="455" t="s">
        <v>591</v>
      </c>
      <c r="Q32" s="491"/>
      <c r="R32" s="491"/>
      <c r="S32" s="491"/>
      <c r="T32" s="491"/>
      <c r="U32" s="492"/>
    </row>
    <row r="33" spans="1:21" ht="15.95" customHeight="1">
      <c r="A33" s="73"/>
      <c r="B33" s="70"/>
      <c r="C33" s="70"/>
      <c r="D33" s="74"/>
      <c r="E33" s="1429" t="s">
        <v>2484</v>
      </c>
      <c r="F33" s="1430"/>
      <c r="G33" s="1430"/>
      <c r="H33" s="1430"/>
      <c r="I33" s="491"/>
      <c r="J33" s="1417"/>
      <c r="K33" s="1418"/>
      <c r="L33" s="455" t="s">
        <v>46</v>
      </c>
      <c r="M33" s="675"/>
      <c r="N33" s="455" t="s">
        <v>592</v>
      </c>
      <c r="O33" s="675"/>
      <c r="P33" s="455" t="s">
        <v>591</v>
      </c>
      <c r="Q33" s="491"/>
      <c r="R33" s="491"/>
      <c r="S33" s="491"/>
      <c r="T33" s="491"/>
      <c r="U33" s="492"/>
    </row>
    <row r="34" spans="1:21" ht="15.95" customHeight="1">
      <c r="A34" s="500"/>
      <c r="B34" s="506"/>
      <c r="C34" s="506"/>
      <c r="D34" s="507"/>
      <c r="E34" s="1423" t="s">
        <v>2475</v>
      </c>
      <c r="F34" s="1424"/>
      <c r="G34" s="1424"/>
      <c r="H34" s="1424"/>
      <c r="I34" s="508"/>
      <c r="J34" s="1419"/>
      <c r="K34" s="1420"/>
      <c r="L34" s="454" t="s">
        <v>46</v>
      </c>
      <c r="M34" s="676"/>
      <c r="N34" s="454" t="s">
        <v>592</v>
      </c>
      <c r="O34" s="676"/>
      <c r="P34" s="454" t="s">
        <v>591</v>
      </c>
      <c r="Q34" s="508"/>
      <c r="R34" s="508"/>
      <c r="S34" s="508"/>
      <c r="T34" s="508"/>
      <c r="U34" s="509"/>
    </row>
    <row r="35" spans="1:21" ht="5.0999999999999996" customHeight="1">
      <c r="A35" s="69"/>
      <c r="B35" s="70"/>
      <c r="C35" s="70"/>
      <c r="D35" s="70"/>
      <c r="E35" s="70"/>
      <c r="F35" s="70"/>
      <c r="G35" s="70"/>
      <c r="H35" s="70"/>
      <c r="I35" s="70"/>
      <c r="J35" s="70"/>
      <c r="K35" s="70"/>
      <c r="L35" s="70"/>
      <c r="M35" s="70"/>
      <c r="N35" s="70"/>
      <c r="O35" s="70"/>
      <c r="P35" s="70"/>
      <c r="Q35" s="70"/>
      <c r="R35" s="70"/>
      <c r="S35" s="70"/>
      <c r="T35" s="70"/>
      <c r="U35" s="70"/>
    </row>
    <row r="36" spans="1:21" ht="15.95" customHeight="1">
      <c r="A36" s="503">
        <v>8</v>
      </c>
      <c r="B36" s="1425" t="s">
        <v>357</v>
      </c>
      <c r="C36" s="1425"/>
      <c r="D36" s="1426"/>
      <c r="E36" s="1449" t="s">
        <v>358</v>
      </c>
      <c r="F36" s="1450"/>
      <c r="G36" s="1451"/>
      <c r="H36" s="1452"/>
      <c r="I36" s="1452"/>
      <c r="J36" s="1452"/>
      <c r="K36" s="1452"/>
      <c r="L36" s="1452"/>
      <c r="M36" s="1452"/>
      <c r="N36" s="1452"/>
      <c r="O36" s="1452"/>
      <c r="P36" s="1452"/>
      <c r="Q36" s="1452"/>
      <c r="R36" s="1452"/>
      <c r="S36" s="1452"/>
      <c r="T36" s="1452"/>
      <c r="U36" s="1453"/>
    </row>
    <row r="37" spans="1:21" ht="15.95" customHeight="1">
      <c r="A37" s="73"/>
      <c r="B37" s="70"/>
      <c r="C37" s="70"/>
      <c r="D37" s="74"/>
      <c r="E37" s="1493" t="s">
        <v>135</v>
      </c>
      <c r="F37" s="1462"/>
      <c r="G37" s="1438"/>
      <c r="H37" s="1439"/>
      <c r="I37" s="1439"/>
      <c r="J37" s="1439"/>
      <c r="K37" s="1439"/>
      <c r="L37" s="1439"/>
      <c r="M37" s="1461" t="s">
        <v>136</v>
      </c>
      <c r="N37" s="1462"/>
      <c r="O37" s="1463"/>
      <c r="P37" s="1463"/>
      <c r="Q37" s="1463"/>
      <c r="R37" s="1463"/>
      <c r="S37" s="1463"/>
      <c r="T37" s="1463"/>
      <c r="U37" s="1464"/>
    </row>
    <row r="38" spans="1:21" ht="15.95" customHeight="1">
      <c r="A38" s="73"/>
      <c r="B38" s="70"/>
      <c r="C38" s="70"/>
      <c r="D38" s="74"/>
      <c r="E38" s="1493" t="s">
        <v>864</v>
      </c>
      <c r="F38" s="1462"/>
      <c r="G38" s="510" t="s">
        <v>137</v>
      </c>
      <c r="H38" s="1465"/>
      <c r="I38" s="1466"/>
      <c r="J38" s="1466"/>
      <c r="K38" s="1467"/>
      <c r="L38" s="510" t="s">
        <v>138</v>
      </c>
      <c r="M38" s="1468"/>
      <c r="N38" s="1468"/>
      <c r="O38" s="1468"/>
      <c r="P38" s="1468"/>
      <c r="Q38" s="510" t="s">
        <v>139</v>
      </c>
      <c r="R38" s="1468"/>
      <c r="S38" s="1468"/>
      <c r="T38" s="1469"/>
      <c r="U38" s="1470"/>
    </row>
    <row r="39" spans="1:21" ht="15.95" customHeight="1">
      <c r="A39" s="500"/>
      <c r="B39" s="506"/>
      <c r="C39" s="506"/>
      <c r="D39" s="507"/>
      <c r="E39" s="1494"/>
      <c r="F39" s="1495"/>
      <c r="G39" s="1471"/>
      <c r="H39" s="1471"/>
      <c r="I39" s="1471"/>
      <c r="J39" s="1471"/>
      <c r="K39" s="1471"/>
      <c r="L39" s="1471"/>
      <c r="M39" s="1471"/>
      <c r="N39" s="1471"/>
      <c r="O39" s="1471"/>
      <c r="P39" s="1471"/>
      <c r="Q39" s="1471"/>
      <c r="R39" s="1471"/>
      <c r="S39" s="1471"/>
      <c r="T39" s="1472"/>
      <c r="U39" s="1473"/>
    </row>
    <row r="40" spans="1:21" ht="4.5" customHeight="1">
      <c r="A40" s="69"/>
      <c r="B40" s="70"/>
      <c r="C40" s="70"/>
      <c r="D40" s="70"/>
      <c r="E40" s="70"/>
      <c r="F40" s="70"/>
      <c r="G40" s="70"/>
      <c r="H40" s="70"/>
      <c r="I40" s="70"/>
      <c r="J40" s="70"/>
      <c r="K40" s="70"/>
      <c r="L40" s="70"/>
      <c r="M40" s="70"/>
      <c r="N40" s="70"/>
      <c r="O40" s="70"/>
      <c r="P40" s="70"/>
      <c r="Q40" s="70"/>
      <c r="R40" s="70"/>
      <c r="S40" s="70"/>
      <c r="T40" s="70"/>
      <c r="U40" s="70"/>
    </row>
    <row r="41" spans="1:21" ht="15.95" customHeight="1">
      <c r="A41" s="503">
        <v>9</v>
      </c>
      <c r="B41" s="1425" t="s">
        <v>140</v>
      </c>
      <c r="C41" s="1425"/>
      <c r="D41" s="1426"/>
      <c r="E41" s="1449" t="s">
        <v>358</v>
      </c>
      <c r="F41" s="1450"/>
      <c r="G41" s="1451"/>
      <c r="H41" s="1452"/>
      <c r="I41" s="1452"/>
      <c r="J41" s="1452"/>
      <c r="K41" s="1452"/>
      <c r="L41" s="1452"/>
      <c r="M41" s="1452"/>
      <c r="N41" s="1452"/>
      <c r="O41" s="1452"/>
      <c r="P41" s="1452"/>
      <c r="Q41" s="1452"/>
      <c r="R41" s="1452"/>
      <c r="S41" s="1452"/>
      <c r="T41" s="1452"/>
      <c r="U41" s="1453"/>
    </row>
    <row r="42" spans="1:21" ht="15.95" customHeight="1">
      <c r="A42" s="73"/>
      <c r="B42" s="70"/>
      <c r="C42" s="70"/>
      <c r="D42" s="74"/>
      <c r="E42" s="1493" t="s">
        <v>135</v>
      </c>
      <c r="F42" s="1462"/>
      <c r="G42" s="1438"/>
      <c r="H42" s="1439"/>
      <c r="I42" s="1439"/>
      <c r="J42" s="1439"/>
      <c r="K42" s="1439"/>
      <c r="L42" s="1439"/>
      <c r="M42" s="1461" t="s">
        <v>136</v>
      </c>
      <c r="N42" s="1462"/>
      <c r="O42" s="1463"/>
      <c r="P42" s="1463"/>
      <c r="Q42" s="1463"/>
      <c r="R42" s="1463"/>
      <c r="S42" s="1463"/>
      <c r="T42" s="1463"/>
      <c r="U42" s="1464"/>
    </row>
    <row r="43" spans="1:21" ht="15.95" customHeight="1">
      <c r="A43" s="73"/>
      <c r="B43" s="70"/>
      <c r="C43" s="70"/>
      <c r="D43" s="74"/>
      <c r="E43" s="1493" t="s">
        <v>864</v>
      </c>
      <c r="F43" s="1462"/>
      <c r="G43" s="510" t="s">
        <v>137</v>
      </c>
      <c r="H43" s="1465"/>
      <c r="I43" s="1466"/>
      <c r="J43" s="1466"/>
      <c r="K43" s="1467"/>
      <c r="L43" s="510" t="s">
        <v>138</v>
      </c>
      <c r="M43" s="1468"/>
      <c r="N43" s="1468"/>
      <c r="O43" s="1468"/>
      <c r="P43" s="1468"/>
      <c r="Q43" s="510" t="s">
        <v>139</v>
      </c>
      <c r="R43" s="1468"/>
      <c r="S43" s="1468"/>
      <c r="T43" s="1469"/>
      <c r="U43" s="1470"/>
    </row>
    <row r="44" spans="1:21" ht="15.95" customHeight="1">
      <c r="A44" s="500"/>
      <c r="B44" s="506"/>
      <c r="C44" s="506"/>
      <c r="D44" s="507"/>
      <c r="E44" s="1494"/>
      <c r="F44" s="1495"/>
      <c r="G44" s="1471"/>
      <c r="H44" s="1471"/>
      <c r="I44" s="1471"/>
      <c r="J44" s="1471"/>
      <c r="K44" s="1471"/>
      <c r="L44" s="1471"/>
      <c r="M44" s="1471"/>
      <c r="N44" s="1471"/>
      <c r="O44" s="1471"/>
      <c r="P44" s="1471"/>
      <c r="Q44" s="1471"/>
      <c r="R44" s="1471"/>
      <c r="S44" s="1471"/>
      <c r="T44" s="1472"/>
      <c r="U44" s="1473"/>
    </row>
    <row r="45" spans="1:21" ht="5.0999999999999996" customHeight="1">
      <c r="A45" s="69"/>
      <c r="B45" s="70"/>
      <c r="C45" s="70"/>
      <c r="D45" s="70"/>
      <c r="E45" s="70"/>
      <c r="F45" s="70"/>
      <c r="G45" s="70"/>
      <c r="H45" s="70"/>
      <c r="I45" s="70"/>
      <c r="J45" s="70"/>
      <c r="K45" s="70"/>
      <c r="L45" s="70"/>
      <c r="M45" s="70"/>
      <c r="N45" s="70"/>
      <c r="O45" s="70"/>
      <c r="P45" s="70"/>
      <c r="Q45" s="70"/>
      <c r="R45" s="70"/>
      <c r="S45" s="70"/>
      <c r="T45" s="70"/>
      <c r="U45" s="70"/>
    </row>
    <row r="46" spans="1:21" ht="15.95" customHeight="1">
      <c r="A46" s="503">
        <v>10</v>
      </c>
      <c r="B46" s="1425" t="s">
        <v>117</v>
      </c>
      <c r="C46" s="1425"/>
      <c r="D46" s="1426"/>
      <c r="E46" s="1449" t="s">
        <v>358</v>
      </c>
      <c r="F46" s="1450"/>
      <c r="G46" s="1451"/>
      <c r="H46" s="1452"/>
      <c r="I46" s="1452"/>
      <c r="J46" s="1452"/>
      <c r="K46" s="1452"/>
      <c r="L46" s="1452"/>
      <c r="M46" s="1452"/>
      <c r="N46" s="1452"/>
      <c r="O46" s="1452"/>
      <c r="P46" s="1452"/>
      <c r="Q46" s="1452"/>
      <c r="R46" s="1452"/>
      <c r="S46" s="1452"/>
      <c r="T46" s="1452"/>
      <c r="U46" s="1453"/>
    </row>
    <row r="47" spans="1:21" ht="15.95" customHeight="1">
      <c r="A47" s="73"/>
      <c r="B47" s="70"/>
      <c r="C47" s="70"/>
      <c r="D47" s="74"/>
      <c r="E47" s="1493" t="s">
        <v>135</v>
      </c>
      <c r="F47" s="1462"/>
      <c r="G47" s="1438"/>
      <c r="H47" s="1439"/>
      <c r="I47" s="1439"/>
      <c r="J47" s="1439"/>
      <c r="K47" s="1439"/>
      <c r="L47" s="1439"/>
      <c r="M47" s="1503" t="s">
        <v>136</v>
      </c>
      <c r="N47" s="1504"/>
      <c r="O47" s="1439"/>
      <c r="P47" s="1439"/>
      <c r="Q47" s="1439"/>
      <c r="R47" s="1439"/>
      <c r="S47" s="1439"/>
      <c r="T47" s="1439"/>
      <c r="U47" s="1440"/>
    </row>
    <row r="48" spans="1:21" ht="15.95" customHeight="1">
      <c r="A48" s="73"/>
      <c r="B48" s="70"/>
      <c r="C48" s="70"/>
      <c r="D48" s="74"/>
      <c r="E48" s="1493" t="s">
        <v>864</v>
      </c>
      <c r="F48" s="1462"/>
      <c r="G48" s="511" t="s">
        <v>118</v>
      </c>
      <c r="H48" s="1500"/>
      <c r="I48" s="1501"/>
      <c r="J48" s="1501"/>
      <c r="K48" s="1502"/>
      <c r="L48" s="511" t="s">
        <v>119</v>
      </c>
      <c r="M48" s="1496"/>
      <c r="N48" s="1497"/>
      <c r="O48" s="1497"/>
      <c r="P48" s="1498"/>
      <c r="Q48" s="511" t="s">
        <v>120</v>
      </c>
      <c r="R48" s="1496"/>
      <c r="S48" s="1497"/>
      <c r="T48" s="1497"/>
      <c r="U48" s="1499"/>
    </row>
    <row r="49" spans="1:21" ht="15.95" customHeight="1">
      <c r="A49" s="500"/>
      <c r="B49" s="506"/>
      <c r="C49" s="506"/>
      <c r="D49" s="507"/>
      <c r="E49" s="1494"/>
      <c r="F49" s="1495"/>
      <c r="G49" s="1471"/>
      <c r="H49" s="1471"/>
      <c r="I49" s="1471"/>
      <c r="J49" s="1471"/>
      <c r="K49" s="1471"/>
      <c r="L49" s="1471"/>
      <c r="M49" s="1471"/>
      <c r="N49" s="1471"/>
      <c r="O49" s="1471"/>
      <c r="P49" s="1471"/>
      <c r="Q49" s="1471"/>
      <c r="R49" s="1471"/>
      <c r="S49" s="1471"/>
      <c r="T49" s="1472"/>
      <c r="U49" s="1473"/>
    </row>
    <row r="50" spans="1:21" ht="15.95" customHeight="1">
      <c r="A50" s="69"/>
      <c r="B50" s="70"/>
      <c r="C50" s="70"/>
      <c r="D50" s="70"/>
      <c r="E50" s="69"/>
      <c r="F50" s="69"/>
      <c r="G50" s="71"/>
      <c r="H50" s="71"/>
      <c r="I50" s="71"/>
      <c r="J50" s="71"/>
      <c r="K50" s="71"/>
      <c r="L50" s="71"/>
      <c r="M50" s="71"/>
      <c r="N50" s="71"/>
      <c r="O50" s="71"/>
      <c r="P50" s="71"/>
      <c r="Q50" s="71"/>
      <c r="R50" s="71"/>
      <c r="S50" s="71"/>
      <c r="T50" s="71"/>
      <c r="U50" s="71"/>
    </row>
    <row r="51" spans="1:21" ht="15.95" customHeight="1">
      <c r="C51"/>
      <c r="D51"/>
      <c r="E51"/>
      <c r="I51"/>
      <c r="Q51"/>
      <c r="R51"/>
      <c r="S51"/>
      <c r="T51"/>
      <c r="U51" s="512" t="s">
        <v>134</v>
      </c>
    </row>
    <row r="52" spans="1:21">
      <c r="C52"/>
      <c r="D52"/>
      <c r="E52"/>
      <c r="I52"/>
      <c r="Q52" s="1078"/>
      <c r="R52" s="1078"/>
      <c r="S52"/>
      <c r="T52"/>
      <c r="U52" s="512" t="s">
        <v>141</v>
      </c>
    </row>
    <row r="53" spans="1:21">
      <c r="C53"/>
      <c r="D53"/>
      <c r="E53"/>
      <c r="I53"/>
      <c r="J53"/>
      <c r="K53"/>
      <c r="L53"/>
      <c r="M53"/>
      <c r="N53"/>
      <c r="O53"/>
      <c r="P53"/>
      <c r="Q53" s="1078"/>
      <c r="R53" s="1078"/>
      <c r="S53"/>
      <c r="T53" s="1077"/>
      <c r="U53" s="1077" t="s">
        <v>2472</v>
      </c>
    </row>
    <row r="54" spans="1:21" ht="15.95" customHeight="1">
      <c r="Q54"/>
      <c r="R54"/>
      <c r="S54"/>
      <c r="T54"/>
    </row>
    <row r="55" spans="1:21" ht="15.95" customHeight="1">
      <c r="Q55"/>
      <c r="R55"/>
      <c r="S55"/>
      <c r="T55"/>
    </row>
    <row r="56" spans="1:21" ht="20.100000000000001" customHeight="1"/>
    <row r="57" spans="1:21" ht="20.100000000000001" customHeight="1"/>
    <row r="58" spans="1:21" ht="20.100000000000001" customHeight="1"/>
    <row r="59" spans="1:21" ht="20.100000000000001" customHeight="1"/>
    <row r="60" spans="1:21" ht="20.100000000000001" customHeight="1"/>
    <row r="61" spans="1:21" ht="20.100000000000001" customHeight="1"/>
  </sheetData>
  <mergeCells count="79">
    <mergeCell ref="M43:P43"/>
    <mergeCell ref="M47:N47"/>
    <mergeCell ref="H43:K43"/>
    <mergeCell ref="G46:U46"/>
    <mergeCell ref="G47:L47"/>
    <mergeCell ref="R43:U43"/>
    <mergeCell ref="E48:F49"/>
    <mergeCell ref="G44:U44"/>
    <mergeCell ref="O47:U47"/>
    <mergeCell ref="G49:U49"/>
    <mergeCell ref="M48:P48"/>
    <mergeCell ref="R48:U48"/>
    <mergeCell ref="H48:K48"/>
    <mergeCell ref="B36:D36"/>
    <mergeCell ref="B41:D41"/>
    <mergeCell ref="B46:D46"/>
    <mergeCell ref="E46:F46"/>
    <mergeCell ref="E47:F47"/>
    <mergeCell ref="E43:F44"/>
    <mergeCell ref="E37:F37"/>
    <mergeCell ref="E38:F39"/>
    <mergeCell ref="E41:F41"/>
    <mergeCell ref="E42:F42"/>
    <mergeCell ref="F25:U25"/>
    <mergeCell ref="A22:A29"/>
    <mergeCell ref="B22:D29"/>
    <mergeCell ref="P29:T29"/>
    <mergeCell ref="F23:U23"/>
    <mergeCell ref="N28:O28"/>
    <mergeCell ref="B11:D11"/>
    <mergeCell ref="E8:F8"/>
    <mergeCell ref="J21:K21"/>
    <mergeCell ref="A16:A21"/>
    <mergeCell ref="B16:D17"/>
    <mergeCell ref="H19:Q19"/>
    <mergeCell ref="B18:D21"/>
    <mergeCell ref="G37:L37"/>
    <mergeCell ref="M37:N37"/>
    <mergeCell ref="O37:U37"/>
    <mergeCell ref="M42:N42"/>
    <mergeCell ref="O42:U42"/>
    <mergeCell ref="H38:K38"/>
    <mergeCell ref="M38:P38"/>
    <mergeCell ref="R38:U38"/>
    <mergeCell ref="G39:U39"/>
    <mergeCell ref="G41:U41"/>
    <mergeCell ref="G42:L42"/>
    <mergeCell ref="L5:U5"/>
    <mergeCell ref="H4:H5"/>
    <mergeCell ref="A3:H3"/>
    <mergeCell ref="A4:G5"/>
    <mergeCell ref="E36:F36"/>
    <mergeCell ref="G36:U36"/>
    <mergeCell ref="A9:A10"/>
    <mergeCell ref="B9:D10"/>
    <mergeCell ref="B15:D15"/>
    <mergeCell ref="N29:O29"/>
    <mergeCell ref="B8:D8"/>
    <mergeCell ref="F15:I15"/>
    <mergeCell ref="E28:F28"/>
    <mergeCell ref="E29:F29"/>
    <mergeCell ref="G28:K28"/>
    <mergeCell ref="G29:K29"/>
    <mergeCell ref="J31:K31"/>
    <mergeCell ref="J32:K32"/>
    <mergeCell ref="J33:K33"/>
    <mergeCell ref="J34:K34"/>
    <mergeCell ref="A1:U2"/>
    <mergeCell ref="E34:H34"/>
    <mergeCell ref="B31:D31"/>
    <mergeCell ref="E31:H31"/>
    <mergeCell ref="E32:H32"/>
    <mergeCell ref="E33:H33"/>
    <mergeCell ref="A6:U6"/>
    <mergeCell ref="A7:U7"/>
    <mergeCell ref="I4:K4"/>
    <mergeCell ref="I5:K5"/>
    <mergeCell ref="I3:U3"/>
    <mergeCell ref="L4:U4"/>
  </mergeCells>
  <phoneticPr fontId="4"/>
  <dataValidations count="1">
    <dataValidation type="list" allowBlank="1" showInputMessage="1" sqref="O11:O13 E20 N14 K14 M9:M10 E16:E18 I11:I13 E9:E13 H26 M26 S11"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483" customWidth="1"/>
    <col min="2" max="21" width="4.625" style="162" customWidth="1"/>
    <col min="22" max="22" width="2.625" style="162" customWidth="1"/>
    <col min="23" max="25" width="4.625" style="162" customWidth="1"/>
    <col min="26" max="16384" width="9" style="162"/>
  </cols>
  <sheetData>
    <row r="1" spans="1:23" ht="15.95" customHeight="1">
      <c r="A1" s="1580" t="s">
        <v>2605</v>
      </c>
      <c r="B1" s="1581"/>
      <c r="C1" s="1581"/>
      <c r="D1" s="1581"/>
      <c r="E1" s="1581"/>
      <c r="F1" s="1581"/>
      <c r="G1" s="1581"/>
      <c r="H1" s="1581"/>
      <c r="I1" s="1581"/>
      <c r="J1" s="1581"/>
      <c r="K1" s="1581"/>
      <c r="L1" s="1581"/>
      <c r="M1" s="1581"/>
      <c r="N1" s="1581"/>
      <c r="O1" s="1581"/>
      <c r="P1" s="1581"/>
      <c r="Q1" s="1581"/>
      <c r="R1" s="1581"/>
      <c r="S1" s="1581"/>
      <c r="T1" s="1581"/>
      <c r="U1" s="1582"/>
      <c r="V1" s="1188"/>
    </row>
    <row r="2" spans="1:23" ht="15.95" customHeight="1">
      <c r="A2" s="1583"/>
      <c r="B2" s="1584"/>
      <c r="C2" s="1584"/>
      <c r="D2" s="1584"/>
      <c r="E2" s="1584"/>
      <c r="F2" s="1584"/>
      <c r="G2" s="1584"/>
      <c r="H2" s="1584"/>
      <c r="I2" s="1584"/>
      <c r="J2" s="1584"/>
      <c r="K2" s="1584"/>
      <c r="L2" s="1584"/>
      <c r="M2" s="1584"/>
      <c r="N2" s="1584"/>
      <c r="O2" s="1584"/>
      <c r="P2" s="1584"/>
      <c r="Q2" s="1584"/>
      <c r="R2" s="1584"/>
      <c r="S2" s="1584"/>
      <c r="T2" s="1584"/>
      <c r="U2" s="1585"/>
      <c r="V2" s="1188"/>
    </row>
    <row r="3" spans="1:23" ht="15.95" customHeight="1" thickBot="1">
      <c r="A3" s="1586"/>
      <c r="B3" s="1587"/>
      <c r="C3" s="1587"/>
      <c r="D3" s="1587"/>
      <c r="E3" s="1587"/>
      <c r="F3" s="1587"/>
      <c r="G3" s="1587"/>
      <c r="H3" s="1587"/>
      <c r="I3" s="1587"/>
      <c r="J3" s="1587"/>
      <c r="K3" s="1587"/>
      <c r="L3" s="1587"/>
      <c r="M3" s="1587"/>
      <c r="N3" s="1587"/>
      <c r="O3" s="1587"/>
      <c r="P3" s="1587"/>
      <c r="Q3" s="1587"/>
      <c r="R3" s="1587"/>
      <c r="S3" s="1587"/>
      <c r="T3" s="1587"/>
      <c r="U3" s="1588"/>
    </row>
    <row r="4" spans="1:23" ht="8.1" customHeight="1">
      <c r="A4" s="1202"/>
      <c r="B4" s="165"/>
      <c r="C4" s="165"/>
      <c r="D4" s="165"/>
      <c r="E4" s="165"/>
      <c r="F4" s="165"/>
      <c r="G4" s="165"/>
      <c r="H4" s="165"/>
      <c r="I4" s="165"/>
      <c r="J4" s="165"/>
      <c r="K4" s="165"/>
      <c r="L4" s="165"/>
      <c r="M4" s="165"/>
      <c r="N4" s="165"/>
      <c r="O4" s="165"/>
      <c r="P4" s="165"/>
      <c r="Q4" s="165"/>
      <c r="R4" s="165"/>
      <c r="S4" s="165"/>
      <c r="T4" s="165"/>
      <c r="U4" s="165"/>
    </row>
    <row r="5" spans="1:23" ht="15.95" customHeight="1">
      <c r="A5" s="1202"/>
      <c r="B5" s="165"/>
      <c r="C5" s="165"/>
      <c r="D5" s="165"/>
      <c r="E5" s="165"/>
      <c r="F5" s="165"/>
      <c r="G5" s="165"/>
      <c r="H5" s="165"/>
      <c r="I5" s="165"/>
      <c r="J5" s="165"/>
      <c r="K5" s="165"/>
      <c r="L5" s="165"/>
      <c r="M5" s="165"/>
      <c r="N5" s="165"/>
      <c r="O5" s="1202"/>
      <c r="P5" s="1202"/>
      <c r="Q5" s="1589">
        <f ca="1">TODAY()</f>
        <v>45194</v>
      </c>
      <c r="R5" s="1589"/>
      <c r="S5" s="1589"/>
      <c r="T5" s="1589"/>
      <c r="U5" s="1589"/>
      <c r="V5" s="1188"/>
    </row>
    <row r="6" spans="1:23" ht="8.1" customHeight="1">
      <c r="A6" s="1202"/>
      <c r="B6" s="165"/>
      <c r="C6" s="165"/>
      <c r="D6" s="165"/>
      <c r="E6" s="165"/>
      <c r="F6" s="165"/>
      <c r="G6" s="165"/>
      <c r="H6" s="165"/>
      <c r="I6" s="165"/>
      <c r="J6" s="165"/>
      <c r="K6" s="165"/>
      <c r="L6" s="165"/>
      <c r="M6" s="165"/>
      <c r="N6" s="165"/>
      <c r="O6" s="165"/>
      <c r="P6" s="165"/>
      <c r="Q6" s="165"/>
      <c r="R6" s="165"/>
      <c r="S6" s="165"/>
      <c r="T6" s="165"/>
      <c r="U6" s="165"/>
    </row>
    <row r="7" spans="1:23" ht="15.75" customHeight="1">
      <c r="A7" s="1203">
        <v>1</v>
      </c>
      <c r="B7" s="1590" t="s">
        <v>2607</v>
      </c>
      <c r="C7" s="1590"/>
      <c r="D7" s="165"/>
      <c r="E7" s="1591" t="s">
        <v>358</v>
      </c>
      <c r="F7" s="1592"/>
      <c r="G7" s="1564">
        <f>申請書!D76</f>
        <v>0</v>
      </c>
      <c r="H7" s="1565"/>
      <c r="I7" s="1565"/>
      <c r="J7" s="1565"/>
      <c r="K7" s="1565"/>
      <c r="L7" s="1565"/>
      <c r="M7" s="1565"/>
      <c r="N7" s="1565"/>
      <c r="O7" s="1565"/>
      <c r="P7" s="1565"/>
      <c r="Q7" s="1565"/>
      <c r="R7" s="1565"/>
      <c r="S7" s="1565"/>
      <c r="T7" s="1565"/>
      <c r="U7" s="1566"/>
    </row>
    <row r="8" spans="1:23" ht="15.75" customHeight="1">
      <c r="A8" s="1203"/>
      <c r="B8" s="1204"/>
      <c r="C8" s="1204"/>
      <c r="D8" s="165"/>
      <c r="E8" s="1578" t="s">
        <v>2608</v>
      </c>
      <c r="F8" s="1579"/>
      <c r="G8" s="1542"/>
      <c r="H8" s="1543"/>
      <c r="I8" s="1543"/>
      <c r="J8" s="1543"/>
      <c r="K8" s="1543"/>
      <c r="L8" s="1543"/>
      <c r="M8" s="1543"/>
      <c r="N8" s="1543"/>
      <c r="O8" s="1543"/>
      <c r="P8" s="1543"/>
      <c r="Q8" s="1543"/>
      <c r="R8" s="1543"/>
      <c r="S8" s="1543"/>
      <c r="T8" s="1543"/>
      <c r="U8" s="1546"/>
    </row>
    <row r="9" spans="1:23" ht="15.95" customHeight="1">
      <c r="A9" s="1202"/>
      <c r="B9" s="165"/>
      <c r="C9" s="165"/>
      <c r="D9" s="165"/>
      <c r="E9" s="1540" t="s">
        <v>864</v>
      </c>
      <c r="F9" s="1541"/>
      <c r="G9" s="1216" t="s">
        <v>2609</v>
      </c>
      <c r="H9" s="1571">
        <f>申請書!E77</f>
        <v>0</v>
      </c>
      <c r="I9" s="1572"/>
      <c r="J9" s="1572"/>
      <c r="K9" s="1573"/>
      <c r="L9" s="165"/>
      <c r="M9" s="165"/>
      <c r="N9" s="165"/>
      <c r="O9" s="165"/>
      <c r="P9" s="165"/>
      <c r="Q9" s="165"/>
      <c r="R9" s="165"/>
      <c r="S9" s="165"/>
      <c r="T9" s="165"/>
      <c r="U9" s="1213"/>
    </row>
    <row r="10" spans="1:23" ht="15.95" customHeight="1">
      <c r="A10" s="1202"/>
      <c r="B10" s="165"/>
      <c r="C10" s="165"/>
      <c r="D10" s="165"/>
      <c r="E10" s="1547"/>
      <c r="F10" s="1548"/>
      <c r="G10" s="1574">
        <f>申請書!D78</f>
        <v>0</v>
      </c>
      <c r="H10" s="1575"/>
      <c r="I10" s="1575"/>
      <c r="J10" s="1575"/>
      <c r="K10" s="1575"/>
      <c r="L10" s="1575"/>
      <c r="M10" s="1575"/>
      <c r="N10" s="1575"/>
      <c r="O10" s="1575"/>
      <c r="P10" s="1575"/>
      <c r="Q10" s="1575"/>
      <c r="R10" s="1575"/>
      <c r="S10" s="1575"/>
      <c r="T10" s="1575"/>
      <c r="U10" s="1576"/>
    </row>
    <row r="11" spans="1:23" ht="8.1" customHeight="1">
      <c r="A11" s="1202"/>
      <c r="B11" s="165"/>
      <c r="C11" s="165"/>
      <c r="D11" s="165"/>
      <c r="E11" s="165"/>
      <c r="F11" s="165"/>
      <c r="G11" s="165"/>
      <c r="H11" s="165"/>
      <c r="I11" s="165"/>
      <c r="J11" s="165"/>
      <c r="K11" s="165"/>
      <c r="L11" s="165"/>
      <c r="M11" s="165"/>
      <c r="N11" s="165"/>
      <c r="O11" s="165"/>
      <c r="P11" s="165"/>
      <c r="Q11" s="165"/>
      <c r="R11" s="165"/>
      <c r="S11" s="165"/>
      <c r="T11" s="165"/>
      <c r="U11" s="165"/>
    </row>
    <row r="12" spans="1:23" ht="15.95" customHeight="1">
      <c r="A12" s="1203">
        <v>2</v>
      </c>
      <c r="B12" s="1205" t="s">
        <v>2610</v>
      </c>
      <c r="C12" s="1205"/>
      <c r="D12" s="1205"/>
      <c r="E12" s="1211" t="s">
        <v>1107</v>
      </c>
      <c r="F12" s="1569" t="s">
        <v>2607</v>
      </c>
      <c r="G12" s="1569"/>
      <c r="H12" s="1569" t="s">
        <v>2611</v>
      </c>
      <c r="I12" s="1569"/>
      <c r="J12" s="1211" t="s">
        <v>1107</v>
      </c>
      <c r="K12" s="1569" t="s">
        <v>1763</v>
      </c>
      <c r="L12" s="1569"/>
      <c r="M12" s="167"/>
      <c r="N12" s="1569"/>
      <c r="O12" s="1569"/>
      <c r="P12" s="165"/>
      <c r="Q12" s="165"/>
      <c r="R12" s="165"/>
      <c r="S12" s="165"/>
      <c r="T12" s="165"/>
      <c r="U12" s="165"/>
    </row>
    <row r="13" spans="1:23" ht="15.95" customHeight="1">
      <c r="A13" s="1202"/>
      <c r="B13" s="165"/>
      <c r="C13" s="165"/>
      <c r="D13" s="165"/>
      <c r="E13" s="1562" t="s">
        <v>358</v>
      </c>
      <c r="F13" s="1563"/>
      <c r="G13" s="1564"/>
      <c r="H13" s="1565"/>
      <c r="I13" s="1565"/>
      <c r="J13" s="1565"/>
      <c r="K13" s="1565"/>
      <c r="L13" s="1565"/>
      <c r="M13" s="1565"/>
      <c r="N13" s="1565"/>
      <c r="O13" s="1565"/>
      <c r="P13" s="1565"/>
      <c r="Q13" s="1565"/>
      <c r="R13" s="1565"/>
      <c r="S13" s="1565"/>
      <c r="T13" s="1565"/>
      <c r="U13" s="1566"/>
      <c r="W13" s="1214" t="s">
        <v>2675</v>
      </c>
    </row>
    <row r="14" spans="1:23" ht="15.95" customHeight="1">
      <c r="A14" s="1202"/>
      <c r="B14" s="165"/>
      <c r="C14" s="165"/>
      <c r="D14" s="165"/>
      <c r="E14" s="1547" t="s">
        <v>2608</v>
      </c>
      <c r="F14" s="1548"/>
      <c r="G14" s="1559"/>
      <c r="H14" s="1560"/>
      <c r="I14" s="1560"/>
      <c r="J14" s="1560"/>
      <c r="K14" s="1560"/>
      <c r="L14" s="1560"/>
      <c r="M14" s="1560"/>
      <c r="N14" s="1560"/>
      <c r="O14" s="1560"/>
      <c r="P14" s="1560"/>
      <c r="Q14" s="1560"/>
      <c r="R14" s="1560"/>
      <c r="S14" s="1560"/>
      <c r="T14" s="1560"/>
      <c r="U14" s="1561"/>
      <c r="W14" s="1215" t="s">
        <v>2676</v>
      </c>
    </row>
    <row r="15" spans="1:23" ht="15.95" customHeight="1">
      <c r="A15" s="1202"/>
      <c r="B15" s="165"/>
      <c r="C15" s="165"/>
      <c r="D15" s="165"/>
      <c r="E15" s="1577" t="s">
        <v>2612</v>
      </c>
      <c r="F15" s="1577"/>
      <c r="G15" s="1577"/>
      <c r="H15" s="1577"/>
      <c r="I15" s="1577"/>
      <c r="J15" s="1577"/>
      <c r="K15" s="1577"/>
      <c r="L15" s="1577"/>
      <c r="M15" s="1577"/>
      <c r="N15" s="1577"/>
      <c r="O15" s="1577"/>
      <c r="P15" s="1577"/>
      <c r="Q15" s="1577"/>
      <c r="R15" s="1577"/>
      <c r="S15" s="1577"/>
      <c r="T15" s="1577"/>
      <c r="U15" s="1577"/>
    </row>
    <row r="16" spans="1:23" ht="15.95" customHeight="1">
      <c r="A16" s="1202"/>
      <c r="B16" s="165"/>
      <c r="C16" s="165"/>
      <c r="D16" s="165"/>
      <c r="E16" s="1570" t="s">
        <v>2613</v>
      </c>
      <c r="F16" s="1570"/>
      <c r="G16" s="1570"/>
      <c r="H16" s="1570"/>
      <c r="I16" s="1570"/>
      <c r="J16" s="1570"/>
      <c r="K16" s="1570"/>
      <c r="L16" s="1570"/>
      <c r="M16" s="1570"/>
      <c r="N16" s="1570"/>
      <c r="O16" s="1570"/>
      <c r="P16" s="1570"/>
      <c r="Q16" s="1570"/>
      <c r="R16" s="1570"/>
      <c r="S16" s="1570"/>
      <c r="T16" s="1570"/>
      <c r="U16" s="1570"/>
    </row>
    <row r="17" spans="1:28" s="70" customFormat="1" ht="8.1" customHeight="1">
      <c r="A17" s="1202"/>
      <c r="B17" s="165"/>
      <c r="C17" s="165"/>
      <c r="D17" s="165"/>
      <c r="E17" s="1206"/>
      <c r="F17" s="1206"/>
      <c r="G17" s="1206"/>
      <c r="H17" s="1206"/>
      <c r="I17" s="1206"/>
      <c r="J17" s="1206"/>
      <c r="K17" s="1206"/>
      <c r="L17" s="1206"/>
      <c r="M17" s="1206"/>
      <c r="N17" s="1206"/>
      <c r="O17" s="1206"/>
      <c r="P17" s="1206"/>
      <c r="Q17" s="1206"/>
      <c r="R17" s="1206"/>
      <c r="S17" s="1206"/>
      <c r="T17" s="1206"/>
      <c r="U17" s="1206"/>
      <c r="V17" s="162"/>
      <c r="W17" s="162"/>
      <c r="X17" s="162"/>
      <c r="Y17" s="162"/>
      <c r="Z17" s="162"/>
      <c r="AA17" s="162"/>
      <c r="AB17" s="162"/>
    </row>
    <row r="18" spans="1:28" s="70" customFormat="1" ht="15.95" customHeight="1">
      <c r="A18" s="1203">
        <v>3</v>
      </c>
      <c r="B18" s="1205" t="s">
        <v>2614</v>
      </c>
      <c r="C18" s="1205"/>
      <c r="D18" s="165"/>
      <c r="E18" s="1211" t="s">
        <v>1107</v>
      </c>
      <c r="F18" s="1568" t="s">
        <v>2615</v>
      </c>
      <c r="G18" s="1568"/>
      <c r="H18" s="1569" t="s">
        <v>2616</v>
      </c>
      <c r="I18" s="1569"/>
      <c r="J18" s="1211" t="s">
        <v>1107</v>
      </c>
      <c r="K18" s="1568" t="s">
        <v>2617</v>
      </c>
      <c r="L18" s="1568"/>
      <c r="M18" s="1202"/>
      <c r="N18" s="1569"/>
      <c r="O18" s="1569"/>
      <c r="P18" s="1207"/>
      <c r="Q18" s="1207"/>
      <c r="R18" s="165"/>
      <c r="S18" s="165"/>
      <c r="T18" s="165"/>
      <c r="U18" s="165"/>
      <c r="V18" s="162"/>
      <c r="W18" s="162"/>
      <c r="X18" s="162"/>
      <c r="Y18" s="162"/>
      <c r="Z18" s="162"/>
      <c r="AA18" s="162"/>
      <c r="AB18" s="162"/>
    </row>
    <row r="19" spans="1:28" s="70" customFormat="1" ht="15.95" customHeight="1">
      <c r="A19" s="1202"/>
      <c r="B19" s="165"/>
      <c r="C19" s="165"/>
      <c r="D19" s="165"/>
      <c r="E19" s="1562" t="s">
        <v>358</v>
      </c>
      <c r="F19" s="1563"/>
      <c r="G19" s="1564"/>
      <c r="H19" s="1565"/>
      <c r="I19" s="1565"/>
      <c r="J19" s="1565"/>
      <c r="K19" s="1565"/>
      <c r="L19" s="1565"/>
      <c r="M19" s="1565"/>
      <c r="N19" s="1565"/>
      <c r="O19" s="1565"/>
      <c r="P19" s="1565"/>
      <c r="Q19" s="1565"/>
      <c r="R19" s="1565"/>
      <c r="S19" s="1565"/>
      <c r="T19" s="1565"/>
      <c r="U19" s="1566"/>
      <c r="V19" s="162"/>
      <c r="W19" s="1214" t="s">
        <v>2697</v>
      </c>
      <c r="X19" s="162"/>
      <c r="Y19" s="162"/>
      <c r="Z19" s="162"/>
      <c r="AA19" s="162"/>
      <c r="AB19" s="162"/>
    </row>
    <row r="20" spans="1:28" s="70" customFormat="1" ht="15.95" customHeight="1">
      <c r="A20" s="1202"/>
      <c r="B20" s="165"/>
      <c r="C20" s="165"/>
      <c r="D20" s="165"/>
      <c r="E20" s="1540" t="s">
        <v>135</v>
      </c>
      <c r="F20" s="1541"/>
      <c r="G20" s="1542"/>
      <c r="H20" s="1543"/>
      <c r="I20" s="1543"/>
      <c r="J20" s="1543"/>
      <c r="K20" s="1543"/>
      <c r="L20" s="1544"/>
      <c r="M20" s="1545" t="s">
        <v>136</v>
      </c>
      <c r="N20" s="1541"/>
      <c r="O20" s="1542"/>
      <c r="P20" s="1543"/>
      <c r="Q20" s="1543"/>
      <c r="R20" s="1543"/>
      <c r="S20" s="1543"/>
      <c r="T20" s="1543"/>
      <c r="U20" s="1546"/>
      <c r="V20" s="162"/>
      <c r="W20" s="1215" t="s">
        <v>2677</v>
      </c>
      <c r="X20" s="162"/>
      <c r="Y20" s="162"/>
      <c r="Z20" s="162"/>
      <c r="AA20" s="162"/>
      <c r="AB20" s="162"/>
    </row>
    <row r="21" spans="1:28" s="70" customFormat="1" ht="15.95" customHeight="1">
      <c r="A21" s="1202"/>
      <c r="B21" s="165"/>
      <c r="C21" s="165"/>
      <c r="D21" s="165"/>
      <c r="E21" s="1540" t="s">
        <v>864</v>
      </c>
      <c r="F21" s="1541"/>
      <c r="G21" s="1208" t="s">
        <v>2618</v>
      </c>
      <c r="H21" s="1549"/>
      <c r="I21" s="1550"/>
      <c r="J21" s="1550"/>
      <c r="K21" s="1551"/>
      <c r="L21" s="1208" t="s">
        <v>2619</v>
      </c>
      <c r="M21" s="1557"/>
      <c r="N21" s="1553"/>
      <c r="O21" s="1553"/>
      <c r="P21" s="1554"/>
      <c r="Q21" s="1208" t="s">
        <v>2620</v>
      </c>
      <c r="R21" s="1555"/>
      <c r="S21" s="1555"/>
      <c r="T21" s="1552"/>
      <c r="U21" s="1567"/>
      <c r="V21" s="162"/>
      <c r="W21" s="162"/>
      <c r="X21" s="162"/>
      <c r="Y21" s="162"/>
      <c r="Z21" s="162"/>
      <c r="AA21" s="162"/>
      <c r="AB21" s="162"/>
    </row>
    <row r="22" spans="1:28" s="70" customFormat="1" ht="15.95" customHeight="1">
      <c r="A22" s="1202"/>
      <c r="B22" s="165"/>
      <c r="C22" s="165"/>
      <c r="D22" s="165"/>
      <c r="E22" s="1547"/>
      <c r="F22" s="1548"/>
      <c r="G22" s="1559"/>
      <c r="H22" s="1560"/>
      <c r="I22" s="1560"/>
      <c r="J22" s="1560"/>
      <c r="K22" s="1560"/>
      <c r="L22" s="1560"/>
      <c r="M22" s="1560"/>
      <c r="N22" s="1560"/>
      <c r="O22" s="1560"/>
      <c r="P22" s="1560"/>
      <c r="Q22" s="1560"/>
      <c r="R22" s="1560"/>
      <c r="S22" s="1560"/>
      <c r="T22" s="1560"/>
      <c r="U22" s="1561"/>
      <c r="V22" s="162"/>
      <c r="W22" s="162"/>
      <c r="X22" s="162"/>
      <c r="Y22" s="162"/>
      <c r="Z22" s="162"/>
      <c r="AA22" s="162"/>
      <c r="AB22" s="162"/>
    </row>
    <row r="23" spans="1:28" s="70" customFormat="1" ht="8.1" customHeight="1">
      <c r="A23" s="1202"/>
      <c r="B23" s="165"/>
      <c r="C23" s="165"/>
      <c r="D23" s="165"/>
      <c r="E23" s="165"/>
      <c r="F23" s="165"/>
      <c r="G23" s="165"/>
      <c r="H23" s="165"/>
      <c r="I23" s="165"/>
      <c r="J23" s="165"/>
      <c r="K23" s="165"/>
      <c r="L23" s="165"/>
      <c r="M23" s="165"/>
      <c r="N23" s="165"/>
      <c r="O23" s="165"/>
      <c r="P23" s="165"/>
      <c r="Q23" s="165"/>
      <c r="R23" s="165"/>
      <c r="S23" s="165"/>
      <c r="T23" s="165"/>
      <c r="U23" s="165"/>
      <c r="V23" s="162"/>
      <c r="W23" s="162"/>
      <c r="X23" s="162"/>
      <c r="Y23" s="162"/>
      <c r="Z23" s="162"/>
      <c r="AA23" s="162"/>
      <c r="AB23" s="162"/>
    </row>
    <row r="24" spans="1:28" s="70" customFormat="1" ht="15.95" customHeight="1">
      <c r="A24" s="1203">
        <v>4</v>
      </c>
      <c r="B24" s="1205" t="s">
        <v>2621</v>
      </c>
      <c r="C24" s="165"/>
      <c r="D24" s="165"/>
      <c r="E24" s="1562" t="s">
        <v>358</v>
      </c>
      <c r="F24" s="1563"/>
      <c r="G24" s="1564"/>
      <c r="H24" s="1565"/>
      <c r="I24" s="1565"/>
      <c r="J24" s="1565"/>
      <c r="K24" s="1565"/>
      <c r="L24" s="1565"/>
      <c r="M24" s="1565"/>
      <c r="N24" s="1565"/>
      <c r="O24" s="1565"/>
      <c r="P24" s="1565"/>
      <c r="Q24" s="1565"/>
      <c r="R24" s="1565"/>
      <c r="S24" s="1565"/>
      <c r="T24" s="1565"/>
      <c r="U24" s="1566"/>
      <c r="V24" s="162"/>
      <c r="W24" s="162"/>
      <c r="X24" s="162"/>
      <c r="Y24" s="162"/>
      <c r="Z24" s="162"/>
      <c r="AA24" s="162"/>
      <c r="AB24" s="162"/>
    </row>
    <row r="25" spans="1:28" s="70" customFormat="1" ht="15.95" customHeight="1">
      <c r="A25" s="1202"/>
      <c r="B25" s="165"/>
      <c r="C25" s="165"/>
      <c r="D25" s="165"/>
      <c r="E25" s="1540" t="s">
        <v>135</v>
      </c>
      <c r="F25" s="1541"/>
      <c r="G25" s="1542"/>
      <c r="H25" s="1543"/>
      <c r="I25" s="1543"/>
      <c r="J25" s="1543"/>
      <c r="K25" s="1543"/>
      <c r="L25" s="1544"/>
      <c r="M25" s="1545" t="s">
        <v>136</v>
      </c>
      <c r="N25" s="1541"/>
      <c r="O25" s="1542"/>
      <c r="P25" s="1543"/>
      <c r="Q25" s="1543"/>
      <c r="R25" s="1543"/>
      <c r="S25" s="1543"/>
      <c r="T25" s="1543"/>
      <c r="U25" s="1546"/>
      <c r="V25" s="162"/>
      <c r="W25" s="162"/>
      <c r="X25" s="162"/>
      <c r="Y25" s="162"/>
      <c r="Z25" s="162"/>
      <c r="AA25" s="162"/>
      <c r="AB25" s="162"/>
    </row>
    <row r="26" spans="1:28" s="70" customFormat="1" ht="15.95" customHeight="1">
      <c r="A26" s="1202"/>
      <c r="B26" s="165"/>
      <c r="C26" s="165"/>
      <c r="D26" s="165"/>
      <c r="E26" s="1540" t="s">
        <v>864</v>
      </c>
      <c r="F26" s="1541"/>
      <c r="G26" s="1208" t="s">
        <v>2618</v>
      </c>
      <c r="H26" s="1549"/>
      <c r="I26" s="1550"/>
      <c r="J26" s="1550"/>
      <c r="K26" s="1551"/>
      <c r="L26" s="1208" t="s">
        <v>2619</v>
      </c>
      <c r="M26" s="1557"/>
      <c r="N26" s="1553"/>
      <c r="O26" s="1553"/>
      <c r="P26" s="1554"/>
      <c r="Q26" s="1208" t="s">
        <v>2620</v>
      </c>
      <c r="R26" s="1555"/>
      <c r="S26" s="1555"/>
      <c r="T26" s="1552"/>
      <c r="U26" s="1567"/>
      <c r="V26" s="162"/>
      <c r="W26" s="162"/>
      <c r="X26" s="162"/>
      <c r="Y26" s="162"/>
      <c r="Z26" s="162"/>
      <c r="AA26" s="162"/>
      <c r="AB26" s="162"/>
    </row>
    <row r="27" spans="1:28" s="70" customFormat="1" ht="15.95" customHeight="1">
      <c r="A27" s="1202"/>
      <c r="B27" s="165"/>
      <c r="C27" s="165"/>
      <c r="D27" s="165"/>
      <c r="E27" s="1547"/>
      <c r="F27" s="1548"/>
      <c r="G27" s="1559"/>
      <c r="H27" s="1560"/>
      <c r="I27" s="1560"/>
      <c r="J27" s="1560"/>
      <c r="K27" s="1560"/>
      <c r="L27" s="1560"/>
      <c r="M27" s="1560"/>
      <c r="N27" s="1560"/>
      <c r="O27" s="1560"/>
      <c r="P27" s="1560"/>
      <c r="Q27" s="1560"/>
      <c r="R27" s="1560"/>
      <c r="S27" s="1560"/>
      <c r="T27" s="1560"/>
      <c r="U27" s="1561"/>
      <c r="V27" s="162"/>
      <c r="W27" s="162"/>
      <c r="X27" s="162"/>
      <c r="Y27" s="162"/>
      <c r="Z27" s="162"/>
      <c r="AA27" s="162"/>
      <c r="AB27" s="162"/>
    </row>
    <row r="28" spans="1:28" s="70" customFormat="1" ht="8.1" customHeight="1">
      <c r="A28" s="1202"/>
      <c r="B28" s="165"/>
      <c r="C28" s="165"/>
      <c r="D28" s="165"/>
      <c r="E28" s="1202"/>
      <c r="F28" s="1202"/>
      <c r="G28" s="1209"/>
      <c r="H28" s="1209"/>
      <c r="I28" s="1209"/>
      <c r="J28" s="1209"/>
      <c r="K28" s="1209"/>
      <c r="L28" s="1209"/>
      <c r="M28" s="1209"/>
      <c r="N28" s="1209"/>
      <c r="O28" s="1209"/>
      <c r="P28" s="1209"/>
      <c r="Q28" s="1209"/>
      <c r="R28" s="1209"/>
      <c r="S28" s="1209"/>
      <c r="T28" s="1209"/>
      <c r="U28" s="1209"/>
      <c r="V28" s="162"/>
      <c r="W28" s="162"/>
      <c r="X28" s="162"/>
      <c r="Y28" s="162"/>
      <c r="Z28" s="162"/>
      <c r="AA28" s="162"/>
      <c r="AB28" s="162"/>
    </row>
    <row r="29" spans="1:28" s="70" customFormat="1" ht="15.95" customHeight="1">
      <c r="A29" s="1203">
        <v>5</v>
      </c>
      <c r="B29" s="1205" t="s">
        <v>2623</v>
      </c>
      <c r="C29" s="165"/>
      <c r="D29" s="165"/>
      <c r="E29" s="1562" t="s">
        <v>358</v>
      </c>
      <c r="F29" s="1563"/>
      <c r="G29" s="1564">
        <f>申込書!G46</f>
        <v>0</v>
      </c>
      <c r="H29" s="1565"/>
      <c r="I29" s="1565"/>
      <c r="J29" s="1565"/>
      <c r="K29" s="1565"/>
      <c r="L29" s="1565"/>
      <c r="M29" s="1565"/>
      <c r="N29" s="1565"/>
      <c r="O29" s="1565"/>
      <c r="P29" s="1565"/>
      <c r="Q29" s="1565"/>
      <c r="R29" s="1565"/>
      <c r="S29" s="1565"/>
      <c r="T29" s="1565"/>
      <c r="U29" s="1566"/>
      <c r="V29" s="162"/>
      <c r="W29" s="162"/>
      <c r="X29" s="162"/>
      <c r="Y29" s="162"/>
      <c r="Z29" s="162"/>
      <c r="AA29" s="162"/>
      <c r="AB29" s="162"/>
    </row>
    <row r="30" spans="1:28" s="70" customFormat="1" ht="15.95" customHeight="1">
      <c r="A30" s="1202"/>
      <c r="B30" s="165"/>
      <c r="C30" s="165"/>
      <c r="D30" s="165"/>
      <c r="E30" s="1540" t="s">
        <v>135</v>
      </c>
      <c r="F30" s="1541"/>
      <c r="G30" s="1542">
        <f>申込書!G47</f>
        <v>0</v>
      </c>
      <c r="H30" s="1543"/>
      <c r="I30" s="1543"/>
      <c r="J30" s="1543"/>
      <c r="K30" s="1543"/>
      <c r="L30" s="1544"/>
      <c r="M30" s="1545" t="s">
        <v>136</v>
      </c>
      <c r="N30" s="1541"/>
      <c r="O30" s="1542">
        <f>申込書!O47</f>
        <v>0</v>
      </c>
      <c r="P30" s="1543"/>
      <c r="Q30" s="1543"/>
      <c r="R30" s="1543"/>
      <c r="S30" s="1543"/>
      <c r="T30" s="1543"/>
      <c r="U30" s="1546"/>
      <c r="V30" s="162"/>
      <c r="W30" s="162"/>
      <c r="X30" s="162"/>
      <c r="Y30" s="162"/>
      <c r="Z30" s="162"/>
      <c r="AA30" s="162"/>
      <c r="AB30" s="162"/>
    </row>
    <row r="31" spans="1:28" s="70" customFormat="1" ht="15.95" customHeight="1">
      <c r="A31" s="1202"/>
      <c r="B31" s="165"/>
      <c r="C31" s="165"/>
      <c r="D31" s="165"/>
      <c r="E31" s="1540" t="s">
        <v>864</v>
      </c>
      <c r="F31" s="1541"/>
      <c r="G31" s="1208" t="s">
        <v>2618</v>
      </c>
      <c r="H31" s="1549">
        <f>申込書!H48</f>
        <v>0</v>
      </c>
      <c r="I31" s="1550"/>
      <c r="J31" s="1550"/>
      <c r="K31" s="1551"/>
      <c r="L31" s="1208" t="s">
        <v>2619</v>
      </c>
      <c r="M31" s="1552">
        <f>申込書!M48</f>
        <v>0</v>
      </c>
      <c r="N31" s="1553"/>
      <c r="O31" s="1553"/>
      <c r="P31" s="1554"/>
      <c r="Q31" s="1208" t="s">
        <v>2620</v>
      </c>
      <c r="R31" s="1555">
        <f>申込書!R48</f>
        <v>0</v>
      </c>
      <c r="S31" s="1556"/>
      <c r="T31" s="1557"/>
      <c r="U31" s="1558"/>
      <c r="V31" s="162"/>
      <c r="W31" s="162"/>
      <c r="X31" s="162"/>
      <c r="Y31" s="162"/>
      <c r="Z31" s="162"/>
      <c r="AA31" s="162"/>
      <c r="AB31" s="162"/>
    </row>
    <row r="32" spans="1:28" s="70" customFormat="1" ht="15.95" customHeight="1">
      <c r="A32" s="1202"/>
      <c r="B32" s="165"/>
      <c r="C32" s="165"/>
      <c r="D32" s="165"/>
      <c r="E32" s="1547"/>
      <c r="F32" s="1548"/>
      <c r="G32" s="1559">
        <f>申込書!G49</f>
        <v>0</v>
      </c>
      <c r="H32" s="1560"/>
      <c r="I32" s="1560"/>
      <c r="J32" s="1560"/>
      <c r="K32" s="1560"/>
      <c r="L32" s="1560"/>
      <c r="M32" s="1560"/>
      <c r="N32" s="1560"/>
      <c r="O32" s="1560"/>
      <c r="P32" s="1560"/>
      <c r="Q32" s="1560"/>
      <c r="R32" s="1560"/>
      <c r="S32" s="1560"/>
      <c r="T32" s="1560"/>
      <c r="U32" s="1561"/>
      <c r="V32" s="162"/>
      <c r="W32" s="162"/>
      <c r="X32" s="162"/>
      <c r="Y32" s="162"/>
      <c r="Z32" s="162"/>
      <c r="AA32" s="162"/>
      <c r="AB32" s="162"/>
    </row>
    <row r="33" spans="1:28" s="70" customFormat="1" ht="8.1" customHeight="1">
      <c r="A33" s="1202"/>
      <c r="B33" s="165"/>
      <c r="C33" s="165"/>
      <c r="D33" s="165"/>
      <c r="E33" s="165"/>
      <c r="F33" s="165"/>
      <c r="G33" s="165"/>
      <c r="H33" s="165"/>
      <c r="I33" s="165"/>
      <c r="J33" s="165"/>
      <c r="K33" s="165"/>
      <c r="L33" s="165"/>
      <c r="M33" s="165"/>
      <c r="N33" s="165"/>
      <c r="O33" s="165"/>
      <c r="P33" s="165"/>
      <c r="Q33" s="165"/>
      <c r="R33" s="165"/>
      <c r="S33" s="165"/>
      <c r="T33" s="165"/>
      <c r="U33" s="165"/>
      <c r="V33" s="162"/>
      <c r="W33" s="162"/>
      <c r="X33" s="162"/>
      <c r="Y33" s="162"/>
      <c r="Z33" s="162"/>
      <c r="AA33" s="162"/>
      <c r="AB33" s="162"/>
    </row>
    <row r="34" spans="1:28" s="70" customFormat="1" ht="15.95" customHeight="1">
      <c r="A34" s="1203">
        <v>6</v>
      </c>
      <c r="B34" s="1205" t="s">
        <v>2624</v>
      </c>
      <c r="C34" s="165"/>
      <c r="D34" s="165"/>
      <c r="E34" s="1202" t="s">
        <v>2606</v>
      </c>
      <c r="F34" s="1209" t="s">
        <v>2625</v>
      </c>
      <c r="G34" s="1209"/>
      <c r="H34" s="1210" t="s">
        <v>2626</v>
      </c>
      <c r="I34" s="1535"/>
      <c r="J34" s="1535"/>
      <c r="K34" s="1535"/>
      <c r="L34" s="1535"/>
      <c r="M34" s="1535"/>
      <c r="N34" s="1535"/>
      <c r="O34" s="1535"/>
      <c r="P34" s="1535"/>
      <c r="Q34" s="165" t="s">
        <v>2627</v>
      </c>
      <c r="R34" s="165"/>
      <c r="S34" s="165"/>
      <c r="T34" s="165"/>
      <c r="U34" s="165"/>
      <c r="V34" s="162"/>
      <c r="W34" s="162"/>
      <c r="X34" s="162"/>
      <c r="Y34" s="162"/>
      <c r="Z34" s="162"/>
      <c r="AA34" s="162"/>
      <c r="AB34" s="162"/>
    </row>
    <row r="35" spans="1:28" s="70" customFormat="1" ht="15.95" customHeight="1">
      <c r="A35" s="1202"/>
      <c r="B35" s="165"/>
      <c r="C35" s="165"/>
      <c r="D35" s="165"/>
      <c r="E35" s="1211" t="s">
        <v>2628</v>
      </c>
      <c r="F35" s="1209" t="s">
        <v>2629</v>
      </c>
      <c r="G35" s="1209"/>
      <c r="H35" s="1210" t="s">
        <v>2626</v>
      </c>
      <c r="I35" s="1535"/>
      <c r="J35" s="1535"/>
      <c r="K35" s="1535"/>
      <c r="L35" s="1535"/>
      <c r="M35" s="1535"/>
      <c r="N35" s="1535"/>
      <c r="O35" s="1535"/>
      <c r="P35" s="1535"/>
      <c r="Q35" s="165" t="s">
        <v>2627</v>
      </c>
      <c r="R35" s="165"/>
      <c r="S35" s="165"/>
      <c r="T35" s="165"/>
      <c r="U35" s="165"/>
      <c r="V35" s="162"/>
      <c r="W35" s="162"/>
      <c r="X35" s="162"/>
      <c r="Y35" s="162"/>
      <c r="Z35" s="162"/>
      <c r="AA35" s="162"/>
      <c r="AB35" s="162"/>
    </row>
    <row r="36" spans="1:28" s="70" customFormat="1" ht="15.95" customHeight="1">
      <c r="A36" s="1202"/>
      <c r="B36" s="165"/>
      <c r="C36" s="165"/>
      <c r="D36" s="165"/>
      <c r="E36" s="1202" t="s">
        <v>2606</v>
      </c>
      <c r="F36" s="1209" t="s">
        <v>2630</v>
      </c>
      <c r="G36" s="1209"/>
      <c r="H36" s="165"/>
      <c r="I36" s="1211" t="str">
        <f>申込書!E17</f>
        <v>□</v>
      </c>
      <c r="J36" s="165" t="s">
        <v>2631</v>
      </c>
      <c r="K36" s="165"/>
      <c r="L36" s="1211" t="str">
        <f>申込書!E16</f>
        <v>□</v>
      </c>
      <c r="M36" s="1209" t="s">
        <v>2632</v>
      </c>
      <c r="N36" s="165"/>
      <c r="O36" s="1202" t="s">
        <v>2628</v>
      </c>
      <c r="P36" s="165" t="s">
        <v>2633</v>
      </c>
      <c r="Q36" s="165"/>
      <c r="R36" s="165"/>
      <c r="S36" s="165"/>
      <c r="T36" s="165"/>
      <c r="U36" s="165"/>
      <c r="V36" s="162"/>
      <c r="W36" s="162"/>
      <c r="X36" s="162"/>
      <c r="Y36" s="162"/>
      <c r="Z36" s="162"/>
      <c r="AA36" s="162"/>
      <c r="AB36" s="162"/>
    </row>
    <row r="37" spans="1:28" s="70" customFormat="1" ht="15.95" customHeight="1">
      <c r="A37" s="1202"/>
      <c r="B37" s="165"/>
      <c r="C37" s="165"/>
      <c r="D37" s="165"/>
      <c r="E37" s="1211" t="s">
        <v>2628</v>
      </c>
      <c r="F37" s="1209" t="s">
        <v>2634</v>
      </c>
      <c r="G37" s="165"/>
      <c r="H37" s="165"/>
      <c r="I37" s="1211" t="s">
        <v>2628</v>
      </c>
      <c r="J37" s="165" t="s">
        <v>2635</v>
      </c>
      <c r="K37" s="165"/>
      <c r="L37" s="1211" t="s">
        <v>2628</v>
      </c>
      <c r="M37" s="1209" t="s">
        <v>2636</v>
      </c>
      <c r="N37" s="165"/>
      <c r="O37" s="165"/>
      <c r="P37" s="165"/>
      <c r="Q37" s="165"/>
      <c r="R37" s="165"/>
      <c r="S37" s="165"/>
      <c r="T37" s="165"/>
      <c r="U37" s="165"/>
      <c r="V37" s="162"/>
      <c r="W37" s="162"/>
      <c r="X37" s="162"/>
      <c r="Y37" s="162"/>
      <c r="Z37" s="162"/>
      <c r="AA37" s="162"/>
      <c r="AB37" s="162"/>
    </row>
    <row r="38" spans="1:28" s="70" customFormat="1" ht="15.95" customHeight="1">
      <c r="A38" s="1202"/>
      <c r="B38" s="165"/>
      <c r="C38" s="165"/>
      <c r="D38" s="165"/>
      <c r="E38" s="1211" t="s">
        <v>2628</v>
      </c>
      <c r="F38" s="1209" t="s">
        <v>2637</v>
      </c>
      <c r="G38" s="165"/>
      <c r="H38" s="165"/>
      <c r="I38" s="1211" t="s">
        <v>2628</v>
      </c>
      <c r="J38" s="165" t="s">
        <v>2635</v>
      </c>
      <c r="K38" s="165"/>
      <c r="L38" s="165" t="s">
        <v>2678</v>
      </c>
      <c r="M38" s="1209"/>
      <c r="N38" s="1210"/>
      <c r="O38" s="1508"/>
      <c r="P38" s="1508"/>
      <c r="Q38" s="1508"/>
      <c r="R38" s="1508"/>
      <c r="S38" s="1508"/>
      <c r="T38" s="1508"/>
      <c r="U38" s="1209" t="s">
        <v>94</v>
      </c>
      <c r="V38" s="162"/>
      <c r="W38" s="162"/>
      <c r="X38" s="162"/>
      <c r="Y38" s="162"/>
      <c r="Z38" s="162"/>
      <c r="AA38" s="162"/>
      <c r="AB38" s="162"/>
    </row>
    <row r="39" spans="1:28" s="70" customFormat="1" ht="15.95" customHeight="1">
      <c r="A39" s="1202"/>
      <c r="B39" s="165"/>
      <c r="C39" s="165"/>
      <c r="D39" s="165"/>
      <c r="E39" s="1202"/>
      <c r="F39" s="1209"/>
      <c r="G39" s="165"/>
      <c r="H39" s="165"/>
      <c r="I39" s="1211" t="s">
        <v>2628</v>
      </c>
      <c r="J39" s="1209" t="s">
        <v>2636</v>
      </c>
      <c r="K39" s="165"/>
      <c r="L39" s="1209"/>
      <c r="M39" s="165"/>
      <c r="N39" s="165"/>
      <c r="O39" s="165"/>
      <c r="P39" s="1209"/>
      <c r="Q39" s="165"/>
      <c r="R39" s="165"/>
      <c r="S39" s="165"/>
      <c r="T39" s="1210"/>
      <c r="U39" s="1210"/>
      <c r="V39" s="162"/>
      <c r="W39" s="162"/>
      <c r="X39" s="162"/>
      <c r="Y39" s="162"/>
      <c r="Z39" s="162"/>
      <c r="AA39" s="162"/>
      <c r="AB39" s="162"/>
    </row>
    <row r="40" spans="1:28" s="70" customFormat="1" ht="8.1" customHeight="1">
      <c r="A40" s="1202"/>
      <c r="B40" s="165"/>
      <c r="C40" s="165"/>
      <c r="D40" s="165"/>
      <c r="E40" s="165"/>
      <c r="F40" s="165"/>
      <c r="G40" s="165"/>
      <c r="H40" s="165"/>
      <c r="I40" s="165"/>
      <c r="J40" s="165"/>
      <c r="K40" s="165"/>
      <c r="L40" s="165"/>
      <c r="M40" s="165"/>
      <c r="N40" s="165"/>
      <c r="O40" s="165"/>
      <c r="P40" s="165"/>
      <c r="Q40" s="165"/>
      <c r="R40" s="165"/>
      <c r="S40" s="165"/>
      <c r="T40" s="165"/>
      <c r="U40" s="165"/>
      <c r="V40" s="162"/>
      <c r="W40" s="162"/>
      <c r="X40" s="162"/>
      <c r="Y40" s="162"/>
      <c r="Z40" s="162"/>
      <c r="AA40" s="162"/>
      <c r="AB40" s="162"/>
    </row>
    <row r="41" spans="1:28" s="70" customFormat="1" ht="15.95" customHeight="1">
      <c r="A41" s="1203">
        <v>7</v>
      </c>
      <c r="B41" s="1205" t="s">
        <v>2638</v>
      </c>
      <c r="C41" s="165"/>
      <c r="D41" s="165"/>
      <c r="E41" s="1536"/>
      <c r="F41" s="1536"/>
      <c r="G41" s="1536"/>
      <c r="H41" s="1536"/>
      <c r="I41" s="1536"/>
      <c r="J41" s="1536"/>
      <c r="K41" s="1536"/>
      <c r="L41" s="1536"/>
      <c r="M41" s="1536"/>
      <c r="N41" s="1536"/>
      <c r="O41" s="1536"/>
      <c r="P41" s="1536"/>
      <c r="Q41" s="1536"/>
      <c r="R41" s="1536"/>
      <c r="S41" s="1536"/>
      <c r="T41" s="1536"/>
      <c r="U41" s="1536"/>
      <c r="V41" s="162"/>
      <c r="W41" s="162"/>
      <c r="X41" s="162"/>
      <c r="Y41" s="162"/>
      <c r="Z41" s="162"/>
      <c r="AA41" s="162"/>
      <c r="AB41" s="162"/>
    </row>
    <row r="42" spans="1:28" s="70" customFormat="1" ht="8.1" customHeight="1" thickBot="1">
      <c r="A42" s="1202"/>
      <c r="B42" s="165"/>
      <c r="C42" s="165"/>
      <c r="D42" s="165"/>
      <c r="E42" s="1212"/>
      <c r="F42" s="1212"/>
      <c r="G42" s="1212"/>
      <c r="H42" s="1212"/>
      <c r="I42" s="1212"/>
      <c r="J42" s="1212"/>
      <c r="K42" s="1212"/>
      <c r="L42" s="1212"/>
      <c r="M42" s="1212"/>
      <c r="N42" s="1212"/>
      <c r="O42" s="1212"/>
      <c r="P42" s="1212"/>
      <c r="Q42" s="1212"/>
      <c r="R42" s="1212"/>
      <c r="S42" s="1212"/>
      <c r="T42" s="1212"/>
      <c r="U42" s="1212"/>
      <c r="V42" s="162"/>
      <c r="W42" s="162"/>
      <c r="X42" s="162"/>
      <c r="Y42" s="162"/>
      <c r="Z42" s="162"/>
      <c r="AA42" s="162"/>
      <c r="AB42" s="162"/>
    </row>
    <row r="43" spans="1:28" s="70" customFormat="1" ht="15.95" customHeight="1" thickTop="1">
      <c r="A43" s="1537" t="s">
        <v>2639</v>
      </c>
      <c r="B43" s="1537"/>
      <c r="C43" s="1537"/>
      <c r="D43" s="1537"/>
      <c r="E43" s="1537"/>
      <c r="F43" s="1537"/>
      <c r="G43" s="1537"/>
      <c r="H43" s="1537"/>
      <c r="I43" s="1537"/>
      <c r="J43" s="1537"/>
      <c r="K43" s="1537"/>
      <c r="L43" s="1537"/>
      <c r="M43" s="1537"/>
      <c r="N43" s="1537"/>
      <c r="O43" s="1537"/>
      <c r="P43" s="1537"/>
      <c r="Q43" s="1537"/>
      <c r="R43" s="1537"/>
      <c r="S43" s="1537"/>
      <c r="T43" s="1537"/>
      <c r="U43" s="1537"/>
      <c r="V43" s="162"/>
      <c r="W43" s="162"/>
      <c r="X43" s="162"/>
      <c r="Y43" s="162"/>
      <c r="Z43" s="162"/>
      <c r="AA43" s="162"/>
      <c r="AB43" s="162"/>
    </row>
    <row r="44" spans="1:28" s="70" customFormat="1" ht="8.1" customHeight="1">
      <c r="A44" s="1191"/>
      <c r="B44" s="1191"/>
      <c r="C44" s="1191"/>
      <c r="D44" s="1191"/>
      <c r="E44" s="1191"/>
      <c r="F44" s="1191"/>
      <c r="G44" s="1191"/>
      <c r="H44" s="1191"/>
      <c r="I44" s="1191"/>
      <c r="J44" s="1191"/>
      <c r="K44" s="1191"/>
      <c r="L44" s="1191"/>
      <c r="M44" s="1191"/>
      <c r="N44" s="1191"/>
      <c r="O44" s="1191"/>
      <c r="P44" s="1191"/>
      <c r="Q44" s="1191"/>
      <c r="R44" s="1191"/>
      <c r="S44" s="1191"/>
      <c r="T44" s="1191"/>
      <c r="U44" s="1191"/>
      <c r="V44" s="162"/>
      <c r="W44" s="162"/>
      <c r="X44" s="162"/>
      <c r="Y44" s="162"/>
      <c r="Z44" s="162"/>
      <c r="AA44" s="162"/>
      <c r="AB44" s="162"/>
    </row>
    <row r="45" spans="1:28" s="70" customFormat="1" ht="15.95" customHeight="1">
      <c r="A45" s="483" t="s">
        <v>2628</v>
      </c>
      <c r="B45" s="162" t="s">
        <v>2640</v>
      </c>
      <c r="C45" s="162"/>
      <c r="D45" s="162"/>
      <c r="E45" s="1192" t="s">
        <v>2641</v>
      </c>
      <c r="F45" s="1192"/>
      <c r="G45" s="1193"/>
      <c r="H45" s="1194" t="s">
        <v>2642</v>
      </c>
      <c r="I45" s="1513"/>
      <c r="J45" s="1513"/>
      <c r="K45" s="1091"/>
      <c r="L45" s="162"/>
      <c r="M45" s="1189"/>
      <c r="N45" s="162"/>
      <c r="O45" s="1189"/>
      <c r="P45" s="483"/>
      <c r="Q45" s="162"/>
      <c r="R45" s="162"/>
      <c r="S45" s="162"/>
      <c r="T45" s="162"/>
      <c r="U45" s="162"/>
      <c r="V45" s="162"/>
      <c r="W45" s="162"/>
      <c r="X45" s="162"/>
      <c r="Y45" s="162"/>
      <c r="Z45" s="162"/>
      <c r="AA45" s="162"/>
      <c r="AB45" s="162"/>
    </row>
    <row r="46" spans="1:28" s="70" customFormat="1" ht="8.1" customHeight="1">
      <c r="A46" s="483"/>
      <c r="B46" s="162"/>
      <c r="C46" s="162"/>
      <c r="D46" s="162"/>
      <c r="E46" s="1195"/>
      <c r="F46" s="1196"/>
      <c r="G46" s="1190"/>
      <c r="H46" s="1195"/>
      <c r="I46" s="1195"/>
      <c r="J46" s="1195"/>
      <c r="K46" s="1090"/>
      <c r="L46" s="162"/>
      <c r="M46" s="1189"/>
      <c r="N46" s="162"/>
      <c r="O46" s="1189"/>
      <c r="P46" s="483"/>
      <c r="Q46" s="162"/>
      <c r="R46" s="162"/>
      <c r="S46" s="162"/>
      <c r="T46" s="162"/>
      <c r="U46" s="162"/>
      <c r="V46" s="162"/>
      <c r="W46" s="162"/>
      <c r="X46" s="162"/>
      <c r="Y46" s="162"/>
      <c r="Z46" s="162"/>
      <c r="AA46" s="162"/>
      <c r="AB46" s="162"/>
    </row>
    <row r="47" spans="1:28" s="70" customFormat="1" ht="15.95" customHeight="1">
      <c r="A47" s="483" t="s">
        <v>2628</v>
      </c>
      <c r="B47" s="162" t="s">
        <v>2643</v>
      </c>
      <c r="C47" s="162"/>
      <c r="D47" s="162"/>
      <c r="E47" s="1194"/>
      <c r="F47" s="1194"/>
      <c r="G47" s="1194" t="s">
        <v>46</v>
      </c>
      <c r="H47" s="1194"/>
      <c r="I47" s="1194" t="s">
        <v>592</v>
      </c>
      <c r="J47" s="1194"/>
      <c r="K47" s="1194" t="s">
        <v>591</v>
      </c>
      <c r="L47" s="162"/>
      <c r="M47" s="483"/>
      <c r="N47" s="1189"/>
      <c r="O47" s="162"/>
      <c r="P47" s="1189"/>
      <c r="Q47"/>
      <c r="R47"/>
      <c r="S47"/>
      <c r="T47"/>
      <c r="U47" s="512"/>
      <c r="V47" s="162"/>
      <c r="W47" s="162"/>
      <c r="X47" s="162"/>
      <c r="Y47" s="162"/>
      <c r="Z47" s="162"/>
      <c r="AA47" s="162"/>
      <c r="AB47" s="162"/>
    </row>
    <row r="48" spans="1:28" s="70" customFormat="1" ht="15.95" customHeight="1">
      <c r="A48" s="483" t="s">
        <v>2628</v>
      </c>
      <c r="B48" s="162" t="s">
        <v>2644</v>
      </c>
      <c r="C48" s="162"/>
      <c r="D48" s="162"/>
      <c r="E48" s="1194"/>
      <c r="F48" s="1194"/>
      <c r="G48" s="1194" t="s">
        <v>46</v>
      </c>
      <c r="H48" s="1194"/>
      <c r="I48" s="1194" t="s">
        <v>592</v>
      </c>
      <c r="J48" s="1194"/>
      <c r="K48" s="1194" t="s">
        <v>591</v>
      </c>
      <c r="L48" s="483"/>
      <c r="M48" s="162"/>
      <c r="N48" s="1513" t="s">
        <v>2645</v>
      </c>
      <c r="O48" s="1513"/>
      <c r="P48" s="1091"/>
      <c r="Q48" s="1091"/>
      <c r="R48" s="1513" t="s">
        <v>2646</v>
      </c>
      <c r="S48" s="1513"/>
      <c r="T48" s="1091"/>
      <c r="U48" s="1192"/>
      <c r="V48" s="162"/>
      <c r="W48" s="162"/>
      <c r="X48" s="162"/>
      <c r="Y48" s="162"/>
      <c r="Z48" s="162"/>
      <c r="AA48" s="162"/>
      <c r="AB48" s="162"/>
    </row>
    <row r="49" spans="1:28" s="70" customFormat="1" ht="15.95" customHeight="1">
      <c r="A49" s="483" t="s">
        <v>2628</v>
      </c>
      <c r="B49" s="1538" t="s">
        <v>2647</v>
      </c>
      <c r="C49" s="1538"/>
      <c r="D49" s="162"/>
      <c r="E49" s="1194"/>
      <c r="F49" s="1091"/>
      <c r="G49" s="1194"/>
      <c r="H49" s="1091"/>
      <c r="I49" s="1194"/>
      <c r="J49" s="1091"/>
      <c r="K49" s="1194"/>
      <c r="L49" s="162"/>
      <c r="M49" s="162"/>
      <c r="N49" s="1090"/>
      <c r="O49" s="1090"/>
      <c r="P49" s="162"/>
      <c r="Q49" s="1189"/>
      <c r="R49" s="162"/>
      <c r="S49" s="162"/>
      <c r="T49" s="162"/>
      <c r="U49" s="512"/>
      <c r="V49" s="162"/>
      <c r="W49" s="162"/>
      <c r="X49" s="162"/>
      <c r="Y49" s="162"/>
      <c r="Z49" s="162"/>
      <c r="AA49" s="162"/>
      <c r="AB49" s="162"/>
    </row>
    <row r="50" spans="1:28" s="70" customFormat="1" ht="15.95" customHeight="1">
      <c r="A50" s="483" t="s">
        <v>2628</v>
      </c>
      <c r="B50" s="162" t="s">
        <v>2648</v>
      </c>
      <c r="C50" s="162"/>
      <c r="D50" s="162"/>
      <c r="E50" s="483" t="s">
        <v>2628</v>
      </c>
      <c r="F50" s="1539" t="s">
        <v>2649</v>
      </c>
      <c r="G50" s="1539"/>
      <c r="H50" s="483" t="s">
        <v>2628</v>
      </c>
      <c r="I50" s="1539" t="s">
        <v>2650</v>
      </c>
      <c r="J50" s="1539"/>
      <c r="K50" s="483" t="s">
        <v>2628</v>
      </c>
      <c r="L50" s="1539" t="s">
        <v>2651</v>
      </c>
      <c r="M50" s="1539"/>
      <c r="N50" s="483" t="s">
        <v>2628</v>
      </c>
      <c r="O50" s="1539" t="s">
        <v>1763</v>
      </c>
      <c r="P50" s="1539"/>
      <c r="Q50" s="1189" t="s">
        <v>2626</v>
      </c>
      <c r="R50" s="483"/>
      <c r="S50" s="483"/>
      <c r="T50" s="483"/>
      <c r="U50" s="512" t="s">
        <v>2627</v>
      </c>
      <c r="V50" s="162"/>
      <c r="W50" s="162"/>
      <c r="X50" s="162"/>
      <c r="Y50" s="162"/>
      <c r="Z50" s="162"/>
      <c r="AA50" s="162"/>
      <c r="AB50" s="162"/>
    </row>
    <row r="51" spans="1:28" s="70" customFormat="1" ht="15" customHeight="1">
      <c r="A51" s="483"/>
      <c r="B51" s="162"/>
      <c r="C51" s="162"/>
      <c r="D51" s="162"/>
      <c r="E51" s="483"/>
      <c r="F51" s="483"/>
      <c r="G51" s="483"/>
      <c r="H51" s="483"/>
      <c r="I51" s="483"/>
      <c r="J51" s="483"/>
      <c r="K51" s="483"/>
      <c r="L51" s="483"/>
      <c r="M51" s="483"/>
      <c r="N51" s="483"/>
      <c r="O51" s="483"/>
      <c r="P51" s="483"/>
      <c r="Q51" s="483"/>
      <c r="R51" s="483"/>
      <c r="S51" s="483"/>
      <c r="T51" s="483"/>
      <c r="U51" s="483"/>
      <c r="V51" s="162"/>
      <c r="W51" s="162"/>
      <c r="X51" s="162"/>
      <c r="Y51" s="162"/>
      <c r="Z51" s="162"/>
      <c r="AA51" s="162"/>
      <c r="AB51" s="162"/>
    </row>
    <row r="52" spans="1:28" s="70" customFormat="1" ht="15.95" customHeight="1">
      <c r="A52"/>
      <c r="B52"/>
      <c r="C52"/>
      <c r="D52" s="162"/>
      <c r="E52" s="589" t="s">
        <v>2652</v>
      </c>
      <c r="F52" s="596"/>
      <c r="G52" s="1197" t="s">
        <v>2638</v>
      </c>
      <c r="H52" s="614"/>
      <c r="I52" s="614"/>
      <c r="J52" s="614"/>
      <c r="K52" s="1197" t="s">
        <v>2653</v>
      </c>
      <c r="L52" s="614"/>
      <c r="M52" s="615"/>
      <c r="N52" s="596"/>
      <c r="O52" s="1197" t="s">
        <v>2638</v>
      </c>
      <c r="P52" s="614"/>
      <c r="Q52" s="614"/>
      <c r="R52" s="614"/>
      <c r="S52" s="1197" t="s">
        <v>2653</v>
      </c>
      <c r="T52" s="614"/>
      <c r="U52" s="615"/>
      <c r="V52" s="162"/>
      <c r="W52" s="162"/>
      <c r="X52" s="162"/>
      <c r="Y52" s="162"/>
      <c r="Z52" s="162"/>
      <c r="AA52" s="162"/>
      <c r="AB52" s="162"/>
    </row>
    <row r="53" spans="1:28" s="70" customFormat="1" ht="15.95" customHeight="1">
      <c r="A53"/>
      <c r="B53"/>
      <c r="C53"/>
      <c r="D53" s="162"/>
      <c r="E53" s="1198"/>
      <c r="F53" s="1532" t="s">
        <v>2654</v>
      </c>
      <c r="G53" s="1199" t="s">
        <v>2655</v>
      </c>
      <c r="H53" s="1199"/>
      <c r="I53" s="1199"/>
      <c r="J53" s="1199"/>
      <c r="K53" s="1529"/>
      <c r="L53" s="1530"/>
      <c r="M53" s="1531"/>
      <c r="N53" s="1532" t="s">
        <v>2656</v>
      </c>
      <c r="O53" s="1199" t="s">
        <v>2655</v>
      </c>
      <c r="P53" s="1199"/>
      <c r="Q53" s="1199"/>
      <c r="R53" s="1199"/>
      <c r="S53" s="1529"/>
      <c r="T53" s="1530"/>
      <c r="U53" s="1531"/>
      <c r="V53" s="162"/>
      <c r="W53" s="162"/>
      <c r="X53" s="162"/>
      <c r="Y53" s="162"/>
      <c r="Z53" s="162"/>
      <c r="AA53" s="162"/>
      <c r="AB53" s="162"/>
    </row>
    <row r="54" spans="1:28" s="70" customFormat="1" ht="15.95" customHeight="1">
      <c r="A54"/>
      <c r="B54"/>
      <c r="C54"/>
      <c r="D54" s="162"/>
      <c r="E54" s="1198"/>
      <c r="F54" s="1533"/>
      <c r="G54" s="1091" t="s">
        <v>2657</v>
      </c>
      <c r="H54" s="1091"/>
      <c r="I54" s="1091"/>
      <c r="J54" s="1091"/>
      <c r="K54" s="1517"/>
      <c r="L54" s="1518"/>
      <c r="M54" s="1519"/>
      <c r="N54" s="1533"/>
      <c r="O54" s="1091" t="s">
        <v>2657</v>
      </c>
      <c r="P54" s="1091"/>
      <c r="Q54" s="1091"/>
      <c r="R54" s="1091"/>
      <c r="S54" s="1517"/>
      <c r="T54" s="1518"/>
      <c r="U54" s="1519"/>
      <c r="V54" s="162"/>
      <c r="W54" s="162"/>
      <c r="X54" s="162"/>
      <c r="Y54" s="162"/>
      <c r="Z54" s="162"/>
      <c r="AA54" s="162"/>
      <c r="AB54" s="162"/>
    </row>
    <row r="55" spans="1:28" s="70" customFormat="1" ht="15.95" customHeight="1">
      <c r="A55"/>
      <c r="B55"/>
      <c r="C55"/>
      <c r="D55" s="162"/>
      <c r="E55" s="1198"/>
      <c r="F55" s="1533"/>
      <c r="G55" s="1200" t="s">
        <v>2658</v>
      </c>
      <c r="H55" s="1200"/>
      <c r="I55" s="1200"/>
      <c r="J55" s="1200"/>
      <c r="K55" s="1517"/>
      <c r="L55" s="1518"/>
      <c r="M55" s="1519"/>
      <c r="N55" s="1533"/>
      <c r="O55" s="1200" t="s">
        <v>2658</v>
      </c>
      <c r="P55" s="1200"/>
      <c r="Q55" s="1200"/>
      <c r="R55" s="1200"/>
      <c r="S55" s="1517"/>
      <c r="T55" s="1518"/>
      <c r="U55" s="1519"/>
      <c r="V55" s="162"/>
      <c r="W55" s="162"/>
      <c r="X55" s="162"/>
      <c r="Y55" s="162"/>
      <c r="Z55" s="162"/>
      <c r="AA55" s="162"/>
      <c r="AB55" s="162"/>
    </row>
    <row r="56" spans="1:28" s="70" customFormat="1" ht="15.95" customHeight="1">
      <c r="A56"/>
      <c r="B56"/>
      <c r="C56"/>
      <c r="D56" s="162"/>
      <c r="E56" s="1198"/>
      <c r="F56" s="1533"/>
      <c r="G56" s="1200" t="s">
        <v>2659</v>
      </c>
      <c r="H56" s="1200"/>
      <c r="I56" s="1200"/>
      <c r="J56" s="1200"/>
      <c r="K56" s="1517"/>
      <c r="L56" s="1518"/>
      <c r="M56" s="1519"/>
      <c r="N56" s="1533"/>
      <c r="O56" s="1200" t="s">
        <v>2659</v>
      </c>
      <c r="P56" s="1200"/>
      <c r="Q56" s="1200"/>
      <c r="R56" s="1200"/>
      <c r="S56" s="1517"/>
      <c r="T56" s="1518"/>
      <c r="U56" s="1519"/>
      <c r="V56" s="162"/>
      <c r="W56" s="162"/>
      <c r="X56" s="162"/>
      <c r="Y56" s="162"/>
      <c r="Z56" s="162"/>
      <c r="AA56" s="162"/>
      <c r="AB56" s="162"/>
    </row>
    <row r="57" spans="1:28" s="70" customFormat="1" ht="15.95" customHeight="1">
      <c r="A57" s="483"/>
      <c r="B57" s="1515" t="s">
        <v>2661</v>
      </c>
      <c r="C57" s="1516"/>
      <c r="D57" s="162"/>
      <c r="E57" s="1198"/>
      <c r="F57" s="1533"/>
      <c r="G57" s="1200" t="s">
        <v>2660</v>
      </c>
      <c r="H57" s="1200"/>
      <c r="I57" s="1200"/>
      <c r="J57" s="1200"/>
      <c r="K57" s="1517"/>
      <c r="L57" s="1518"/>
      <c r="M57" s="1519"/>
      <c r="N57" s="1533"/>
      <c r="O57" s="1200" t="s">
        <v>2660</v>
      </c>
      <c r="P57" s="1200"/>
      <c r="Q57" s="1200"/>
      <c r="R57" s="1200"/>
      <c r="S57" s="1517"/>
      <c r="T57" s="1518"/>
      <c r="U57" s="1519"/>
      <c r="V57" s="162"/>
      <c r="W57" s="162"/>
      <c r="X57" s="162"/>
      <c r="Y57" s="162"/>
      <c r="Z57" s="162"/>
      <c r="AA57" s="162"/>
      <c r="AB57" s="162"/>
    </row>
    <row r="58" spans="1:28" s="70" customFormat="1" ht="15.95" customHeight="1">
      <c r="A58" s="483"/>
      <c r="B58" s="1520"/>
      <c r="C58" s="1521"/>
      <c r="D58" s="162"/>
      <c r="E58" s="1198"/>
      <c r="F58" s="1533"/>
      <c r="G58" s="1200" t="s">
        <v>2662</v>
      </c>
      <c r="H58" s="1200"/>
      <c r="I58" s="1200"/>
      <c r="J58" s="1200"/>
      <c r="K58" s="1517"/>
      <c r="L58" s="1518"/>
      <c r="M58" s="1519"/>
      <c r="N58" s="1533"/>
      <c r="O58" s="1200" t="s">
        <v>2662</v>
      </c>
      <c r="P58" s="1200"/>
      <c r="Q58" s="1200"/>
      <c r="R58" s="1200"/>
      <c r="S58" s="1517"/>
      <c r="T58" s="1518"/>
      <c r="U58" s="1519"/>
      <c r="V58" s="162"/>
      <c r="W58" s="162"/>
      <c r="X58" s="162"/>
      <c r="Y58" s="162"/>
      <c r="Z58" s="162"/>
      <c r="AA58" s="162"/>
      <c r="AB58" s="162"/>
    </row>
    <row r="59" spans="1:28" s="70" customFormat="1" ht="15.95" customHeight="1">
      <c r="A59" s="483"/>
      <c r="B59" s="1522"/>
      <c r="C59" s="1523"/>
      <c r="D59" s="162"/>
      <c r="E59" s="1198"/>
      <c r="F59" s="1534"/>
      <c r="G59" s="1090"/>
      <c r="H59" s="1090"/>
      <c r="I59" s="1090"/>
      <c r="J59" s="1090"/>
      <c r="K59" s="1526"/>
      <c r="L59" s="1527"/>
      <c r="M59" s="1528"/>
      <c r="N59" s="1534"/>
      <c r="O59" s="1090" t="s">
        <v>2663</v>
      </c>
      <c r="P59" s="1090"/>
      <c r="Q59" s="1090"/>
      <c r="R59" s="1090"/>
      <c r="S59" s="1526"/>
      <c r="T59" s="1527"/>
      <c r="U59" s="1528"/>
      <c r="V59" s="162"/>
      <c r="W59" s="162"/>
      <c r="X59" s="162"/>
      <c r="Y59" s="162"/>
      <c r="Z59" s="162"/>
      <c r="AA59" s="162"/>
      <c r="AB59" s="162"/>
    </row>
    <row r="60" spans="1:28" s="70" customFormat="1" ht="15.95" customHeight="1">
      <c r="A60" s="483"/>
      <c r="B60" s="1524"/>
      <c r="C60" s="1525"/>
      <c r="D60" s="162"/>
      <c r="E60" s="589"/>
      <c r="F60" s="613" t="s">
        <v>2664</v>
      </c>
      <c r="G60" s="614"/>
      <c r="H60" s="614"/>
      <c r="I60" s="614"/>
      <c r="J60" s="614"/>
      <c r="K60" s="1509"/>
      <c r="L60" s="1510"/>
      <c r="M60" s="1511"/>
      <c r="N60" s="613" t="s">
        <v>2665</v>
      </c>
      <c r="O60" s="614"/>
      <c r="P60" s="614"/>
      <c r="Q60" s="614"/>
      <c r="R60" s="614"/>
      <c r="S60" s="1509"/>
      <c r="T60" s="1510"/>
      <c r="U60" s="1511"/>
      <c r="V60" s="162"/>
      <c r="W60" s="162"/>
      <c r="X60" s="162"/>
      <c r="Y60" s="162"/>
      <c r="Z60" s="162"/>
      <c r="AA60" s="162"/>
      <c r="AB60" s="162"/>
    </row>
    <row r="61" spans="1:28" s="70" customFormat="1" ht="8.1" customHeight="1">
      <c r="A61" s="483"/>
      <c r="B61" s="483"/>
      <c r="C61" s="483"/>
      <c r="D61" s="162"/>
      <c r="E61" s="162"/>
      <c r="F61" s="162"/>
      <c r="G61" s="162"/>
      <c r="H61" s="162"/>
      <c r="I61" s="162"/>
      <c r="J61" s="162"/>
      <c r="K61" s="162"/>
      <c r="L61" s="162"/>
      <c r="M61" s="162"/>
      <c r="N61" s="162"/>
      <c r="O61" s="162"/>
      <c r="P61" s="1201"/>
      <c r="Q61" s="1201"/>
      <c r="R61" s="1201"/>
      <c r="S61" s="1201"/>
      <c r="T61" s="1201"/>
      <c r="U61"/>
      <c r="V61" s="162"/>
      <c r="W61" s="162"/>
      <c r="X61" s="162"/>
      <c r="Y61" s="162"/>
      <c r="Z61" s="162"/>
      <c r="AA61" s="162"/>
      <c r="AB61" s="162"/>
    </row>
    <row r="62" spans="1:28" s="70" customFormat="1" ht="15.95" customHeight="1">
      <c r="A62" s="483"/>
      <c r="B62" s="483"/>
      <c r="C62" s="483"/>
      <c r="D62" s="162"/>
      <c r="E62" s="162"/>
      <c r="F62" s="162"/>
      <c r="G62" s="162"/>
      <c r="H62" s="162"/>
      <c r="I62" s="162"/>
      <c r="J62" s="162"/>
      <c r="K62" s="162"/>
      <c r="L62" s="162"/>
      <c r="M62" s="162"/>
      <c r="N62" s="512" t="s">
        <v>2666</v>
      </c>
      <c r="O62" s="162"/>
      <c r="P62" s="1512"/>
      <c r="Q62" s="1512"/>
      <c r="R62" s="1512"/>
      <c r="S62" s="1512"/>
      <c r="T62" s="1512"/>
      <c r="U62" s="1512"/>
      <c r="V62" s="162"/>
      <c r="W62" s="162"/>
      <c r="X62" s="162"/>
      <c r="Y62" s="162"/>
      <c r="Z62" s="162"/>
      <c r="AA62" s="162"/>
      <c r="AB62" s="162"/>
    </row>
    <row r="63" spans="1:28" s="70" customFormat="1" ht="15.95" customHeight="1">
      <c r="A63" s="483"/>
      <c r="B63" s="483"/>
      <c r="C63" s="483"/>
      <c r="D63" s="162"/>
      <c r="E63" s="162"/>
      <c r="F63" s="162"/>
      <c r="G63" s="162"/>
      <c r="H63" s="162"/>
      <c r="I63" s="162"/>
      <c r="J63" s="162"/>
      <c r="K63" s="1189"/>
      <c r="L63" s="1189"/>
      <c r="M63" s="1189"/>
      <c r="N63" s="512" t="s">
        <v>2667</v>
      </c>
      <c r="O63" s="162"/>
      <c r="P63" s="1512"/>
      <c r="Q63" s="1512"/>
      <c r="R63" s="1512"/>
      <c r="S63" s="1512"/>
      <c r="T63" s="1512"/>
      <c r="U63" s="1512"/>
      <c r="V63" s="162"/>
      <c r="W63" s="162"/>
      <c r="X63" s="162"/>
      <c r="Y63" s="162"/>
      <c r="Z63" s="162"/>
      <c r="AA63" s="162"/>
      <c r="AB63" s="162"/>
    </row>
    <row r="64" spans="1:28" s="70" customFormat="1" ht="15.95" customHeight="1">
      <c r="A64" s="1189" t="s">
        <v>2668</v>
      </c>
      <c r="B64" s="483"/>
      <c r="C64" s="483"/>
      <c r="D64" s="162"/>
      <c r="E64" s="1189"/>
      <c r="F64" s="1189"/>
      <c r="G64" s="1189"/>
      <c r="H64" s="1189"/>
      <c r="I64" s="1189"/>
      <c r="J64" s="1189"/>
      <c r="K64" s="162"/>
      <c r="L64" s="162"/>
      <c r="M64" s="162"/>
      <c r="N64" s="512" t="s">
        <v>2669</v>
      </c>
      <c r="O64" s="162"/>
      <c r="P64" s="1512"/>
      <c r="Q64" s="1512"/>
      <c r="R64" s="1512"/>
      <c r="S64" s="1512"/>
      <c r="T64" s="1512"/>
      <c r="U64" s="1512"/>
      <c r="V64" s="162"/>
      <c r="W64" s="162"/>
      <c r="X64" s="162"/>
      <c r="Y64" s="162"/>
      <c r="Z64" s="162"/>
      <c r="AA64" s="162"/>
      <c r="AB64" s="162"/>
    </row>
    <row r="65" spans="1:28" s="70" customFormat="1" ht="15.95" customHeight="1">
      <c r="A65" s="1189" t="s">
        <v>2670</v>
      </c>
      <c r="B65" s="162"/>
      <c r="C65" s="162"/>
      <c r="D65" s="162"/>
      <c r="E65" s="162"/>
      <c r="F65" s="162"/>
      <c r="G65" s="162"/>
      <c r="H65" s="162"/>
      <c r="I65" s="162"/>
      <c r="J65" s="162"/>
      <c r="K65" s="162"/>
      <c r="L65" s="162"/>
      <c r="M65" s="162"/>
      <c r="N65" s="483" t="s">
        <v>2671</v>
      </c>
      <c r="O65" s="162"/>
      <c r="P65" s="1512"/>
      <c r="Q65" s="1512"/>
      <c r="R65" s="1512"/>
      <c r="S65" s="1512"/>
      <c r="T65" s="1512"/>
      <c r="U65" s="1512"/>
      <c r="V65" s="162"/>
      <c r="W65" s="162"/>
      <c r="X65" s="162"/>
      <c r="Y65" s="162"/>
      <c r="Z65" s="162"/>
      <c r="AA65" s="162"/>
      <c r="AB65" s="162"/>
    </row>
    <row r="66" spans="1:28" s="70" customFormat="1" ht="15.95" customHeight="1">
      <c r="A66" s="1189" t="s">
        <v>2672</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row>
    <row r="67" spans="1:28" s="70" customFormat="1" ht="15.95" customHeight="1">
      <c r="A67" s="1513" t="s">
        <v>2622</v>
      </c>
      <c r="B67" s="1513"/>
      <c r="C67" s="1514" t="s">
        <v>2673</v>
      </c>
      <c r="D67" s="1514"/>
      <c r="E67" s="1514"/>
      <c r="F67" s="162"/>
      <c r="G67" s="162"/>
      <c r="H67" s="162"/>
      <c r="I67" s="162"/>
      <c r="J67" s="162"/>
      <c r="K67" s="162"/>
      <c r="L67" s="162"/>
      <c r="M67" s="162"/>
      <c r="N67" s="162"/>
      <c r="O67" s="162"/>
      <c r="P67" s="162"/>
      <c r="Q67" s="162"/>
      <c r="R67" s="162"/>
      <c r="S67" s="162"/>
      <c r="T67" s="162"/>
      <c r="U67" s="162"/>
      <c r="V67" s="162"/>
      <c r="W67" s="162"/>
      <c r="X67" s="162"/>
      <c r="Y67" s="162"/>
      <c r="Z67" s="162"/>
      <c r="AA67" s="162"/>
      <c r="AB67" s="162"/>
    </row>
    <row r="68" spans="1:28" s="70" customFormat="1" ht="15.95" customHeight="1">
      <c r="A68" s="1505" t="s">
        <v>2620</v>
      </c>
      <c r="B68" s="1505"/>
      <c r="C68" s="1506" t="s">
        <v>2674</v>
      </c>
      <c r="D68" s="1506"/>
      <c r="E68" s="1506"/>
      <c r="F68" s="162"/>
      <c r="G68" s="162"/>
      <c r="H68" s="162"/>
      <c r="I68" s="162"/>
      <c r="J68" s="162"/>
      <c r="K68" s="162"/>
      <c r="L68" s="162"/>
      <c r="M68" s="162"/>
      <c r="N68" s="162"/>
      <c r="O68" s="162"/>
      <c r="P68" s="162"/>
      <c r="Q68" s="162"/>
      <c r="R68" s="162"/>
      <c r="S68" s="162"/>
      <c r="T68" s="162"/>
      <c r="U68" s="162"/>
      <c r="V68" s="162"/>
      <c r="W68" s="162"/>
      <c r="X68" s="162"/>
      <c r="Y68" s="162"/>
      <c r="Z68" s="162"/>
      <c r="AA68" s="162"/>
      <c r="AB68" s="162"/>
    </row>
    <row r="69" spans="1:28" s="70" customFormat="1" ht="15.95" customHeight="1">
      <c r="A69" s="483"/>
      <c r="B69" s="162"/>
      <c r="C69" s="162"/>
      <c r="D69" s="162"/>
      <c r="E69" s="162"/>
      <c r="F69" s="162"/>
      <c r="G69" s="162"/>
      <c r="H69" s="162"/>
      <c r="I69" s="162"/>
      <c r="J69" s="162"/>
      <c r="K69" s="162"/>
      <c r="L69" s="162"/>
      <c r="M69" s="162"/>
      <c r="N69" s="162"/>
      <c r="O69" s="162"/>
      <c r="P69" s="162"/>
      <c r="Q69" s="162"/>
      <c r="R69" s="162"/>
      <c r="S69" s="1507">
        <v>41263</v>
      </c>
      <c r="T69" s="1507"/>
      <c r="U69" s="1507"/>
      <c r="V69" s="162"/>
      <c r="W69" s="162"/>
      <c r="X69" s="162"/>
      <c r="Y69" s="162"/>
      <c r="Z69" s="162"/>
      <c r="AA69" s="162"/>
      <c r="AB69" s="162"/>
    </row>
    <row r="70" spans="1:28" s="70" customFormat="1" ht="15.95" customHeight="1">
      <c r="A70" s="483"/>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row>
    <row r="71" spans="1:28" s="70" customFormat="1" ht="15.95" customHeight="1">
      <c r="A71" s="483"/>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row>
    <row r="72" spans="1:28" s="70" customFormat="1" ht="15.95" customHeight="1">
      <c r="A72" s="483"/>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row>
    <row r="73" spans="1:28" s="70" customFormat="1" ht="15.95" customHeight="1">
      <c r="A73" s="483"/>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row>
  </sheetData>
  <mergeCells count="99">
    <mergeCell ref="G8:U8"/>
    <mergeCell ref="E8:F8"/>
    <mergeCell ref="A1:U3"/>
    <mergeCell ref="Q5:U5"/>
    <mergeCell ref="B7:C7"/>
    <mergeCell ref="E7:F7"/>
    <mergeCell ref="G7:U7"/>
    <mergeCell ref="E16:U16"/>
    <mergeCell ref="E9:F10"/>
    <mergeCell ref="H9:K9"/>
    <mergeCell ref="G10:U10"/>
    <mergeCell ref="F12:G12"/>
    <mergeCell ref="H12:I12"/>
    <mergeCell ref="K12:L12"/>
    <mergeCell ref="N12:O12"/>
    <mergeCell ref="E13:F13"/>
    <mergeCell ref="G13:U13"/>
    <mergeCell ref="E14:F14"/>
    <mergeCell ref="G14:U14"/>
    <mergeCell ref="E15:U15"/>
    <mergeCell ref="F18:G18"/>
    <mergeCell ref="H18:I18"/>
    <mergeCell ref="K18:L18"/>
    <mergeCell ref="N18:O18"/>
    <mergeCell ref="E19:F19"/>
    <mergeCell ref="G19:U19"/>
    <mergeCell ref="E20:F20"/>
    <mergeCell ref="G20:L20"/>
    <mergeCell ref="M20:N20"/>
    <mergeCell ref="O20:U20"/>
    <mergeCell ref="E21:F22"/>
    <mergeCell ref="H21:K21"/>
    <mergeCell ref="M21:P21"/>
    <mergeCell ref="R21:U21"/>
    <mergeCell ref="G22:U22"/>
    <mergeCell ref="E29:F29"/>
    <mergeCell ref="G29:U29"/>
    <mergeCell ref="E24:F24"/>
    <mergeCell ref="G24:U24"/>
    <mergeCell ref="E25:F25"/>
    <mergeCell ref="G25:L25"/>
    <mergeCell ref="M25:N25"/>
    <mergeCell ref="O25:U25"/>
    <mergeCell ref="E26:F27"/>
    <mergeCell ref="H26:K26"/>
    <mergeCell ref="M26:P26"/>
    <mergeCell ref="R26:U26"/>
    <mergeCell ref="G27:U27"/>
    <mergeCell ref="E30:F30"/>
    <mergeCell ref="G30:L30"/>
    <mergeCell ref="M30:N30"/>
    <mergeCell ref="O30:U30"/>
    <mergeCell ref="E31:F32"/>
    <mergeCell ref="H31:K31"/>
    <mergeCell ref="M31:P31"/>
    <mergeCell ref="R31:U31"/>
    <mergeCell ref="G32:U32"/>
    <mergeCell ref="F53:F59"/>
    <mergeCell ref="K53:M53"/>
    <mergeCell ref="N53:N59"/>
    <mergeCell ref="I34:P34"/>
    <mergeCell ref="I35:P35"/>
    <mergeCell ref="E41:U41"/>
    <mergeCell ref="A43:U43"/>
    <mergeCell ref="I45:J45"/>
    <mergeCell ref="N48:O48"/>
    <mergeCell ref="R48:S48"/>
    <mergeCell ref="B49:C49"/>
    <mergeCell ref="F50:G50"/>
    <mergeCell ref="I50:J50"/>
    <mergeCell ref="L50:M50"/>
    <mergeCell ref="O50:P50"/>
    <mergeCell ref="S58:U58"/>
    <mergeCell ref="K59:M59"/>
    <mergeCell ref="S59:U59"/>
    <mergeCell ref="K60:M60"/>
    <mergeCell ref="S53:U53"/>
    <mergeCell ref="K54:M54"/>
    <mergeCell ref="S54:U54"/>
    <mergeCell ref="K55:M55"/>
    <mergeCell ref="S55:U55"/>
    <mergeCell ref="K56:M56"/>
    <mergeCell ref="S56:U56"/>
    <mergeCell ref="A68:B68"/>
    <mergeCell ref="C68:E68"/>
    <mergeCell ref="S69:U69"/>
    <mergeCell ref="O38:T38"/>
    <mergeCell ref="S60:U60"/>
    <mergeCell ref="P62:U62"/>
    <mergeCell ref="P63:U63"/>
    <mergeCell ref="P64:U64"/>
    <mergeCell ref="P65:U65"/>
    <mergeCell ref="A67:B67"/>
    <mergeCell ref="C67:E67"/>
    <mergeCell ref="B57:C57"/>
    <mergeCell ref="K57:M57"/>
    <mergeCell ref="S57:U57"/>
    <mergeCell ref="B58:C60"/>
    <mergeCell ref="K58:M58"/>
  </mergeCells>
  <phoneticPr fontId="4"/>
  <dataValidations disablePrompts="1" count="3">
    <dataValidation type="list" allowBlank="1" showInputMessage="1" showErrorMessage="1" sqref="O38:T38" xr:uid="{00000000-0002-0000-0800-000000000000}">
      <formula1>"住宅保証機構（まもりす）,住宅あんしん保証,ハウスプラス住宅保証,日本住宅保証検査機構（JIO）,ハウスジーメン,　,未定"</formula1>
    </dataValidation>
    <dataValidation type="list" allowBlank="1" showInputMessage="1" showErrorMessage="1" sqref="E35 I36:I39 L36:L37 E37:E38 J12 E12 E18 J18" xr:uid="{00000000-0002-0000-0800-000001000000}">
      <formula1>"□,■"</formula1>
    </dataValidation>
    <dataValidation type="list" allowBlank="1" showInputMessage="1" sqref="I34:P34" xr:uid="{00000000-0002-0000-0800-000002000000}">
      <formula1>"株式会社　グッド・アイズ建築検査機構"</formula1>
    </dataValidation>
  </dataValidations>
  <printOptions horizontalCentered="1"/>
  <pageMargins left="0.19685039370078741" right="0.19685039370078741" top="0.39370078740157483" bottom="0.19685039370078741" header="0.19685039370078741" footer="0.19685039370078741"/>
  <pageSetup paperSize="9" scale="87" orientation="portrait" verticalDpi="300" r:id="rId1"/>
  <headerFooter alignWithMargins="0"/>
  <ignoredErrors>
    <ignoredError sqref="Q5 H9 G10 G29:U29 I36:L36 G7 G30:U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申請書</vt:lpstr>
      <vt:lpstr>申請者等・別紙</vt:lpstr>
      <vt:lpstr>申請書第四面</vt:lpstr>
      <vt:lpstr>第四面代替</vt:lpstr>
      <vt:lpstr>変更申請書</vt:lpstr>
      <vt:lpstr>（液状化）申出書</vt:lpstr>
      <vt:lpstr>委任状</vt:lpstr>
      <vt:lpstr>申込書</vt:lpstr>
      <vt:lpstr>性能評価申請受付票</vt:lpstr>
      <vt:lpstr>自己評価書表紙</vt:lpstr>
      <vt:lpstr>住戸分類</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光視計算</vt:lpstr>
      <vt:lpstr>計算用</vt:lpstr>
      <vt:lpstr>一覧表</vt:lpstr>
      <vt:lpstr>更新対策天井高計算表</vt:lpstr>
      <vt:lpstr>住戸番号、タイプ図（例）</vt:lpstr>
      <vt:lpstr>火災グループ図（例）</vt:lpstr>
      <vt:lpstr>更新対策グループ図（例）</vt:lpstr>
      <vt:lpstr>温熱グループ図（例）</vt:lpstr>
      <vt:lpstr>防犯グループ図（例）</vt:lpstr>
      <vt:lpstr>'（液状化）申出書'!Print_Area</vt:lpstr>
      <vt:lpstr>'1'!Print_Area</vt:lpstr>
      <vt:lpstr>'10'!Print_Area</vt:lpstr>
      <vt:lpstr>'11'!Print_Area</vt:lpstr>
      <vt:lpstr>'12'!Print_Area</vt:lpstr>
      <vt:lpstr>'13'!Print_Area</vt:lpstr>
      <vt:lpstr>'14'!Print_Area</vt:lpstr>
      <vt:lpstr>'15'!Print_Area</vt:lpstr>
      <vt:lpstr>'16'!Print_Area</vt:lpstr>
      <vt:lpstr>'2'!Print_Area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lpstr>委任状!Print_Area</vt:lpstr>
      <vt:lpstr>一覧表!Print_Area</vt:lpstr>
      <vt:lpstr>'温熱グループ図（例）'!Print_Area</vt:lpstr>
      <vt:lpstr>'火災グループ図（例）'!Print_Area</vt:lpstr>
      <vt:lpstr>光視計算!Print_Area</vt:lpstr>
      <vt:lpstr>'更新対策グループ図（例）'!Print_Area</vt:lpstr>
      <vt:lpstr>自己評価書表紙!Print_Area</vt:lpstr>
      <vt:lpstr>'住戸番号、タイプ図（例）'!Print_Area</vt:lpstr>
      <vt:lpstr>住戸分類!Print_Area</vt:lpstr>
      <vt:lpstr>申込書!Print_Area</vt:lpstr>
      <vt:lpstr>申請者等・別紙!Print_Area</vt:lpstr>
      <vt:lpstr>申請書!Print_Area</vt:lpstr>
      <vt:lpstr>申請書第四面!Print_Area</vt:lpstr>
      <vt:lpstr>性能評価申請受付票!Print_Area</vt:lpstr>
      <vt:lpstr>第四面代替!Print_Area</vt:lpstr>
      <vt:lpstr>変更申請書!Print_Area</vt:lpstr>
      <vt:lpstr>'防犯グループ図（例）'!Print_Area</vt:lpstr>
      <vt:lpstr>一覧表!Print_Titles</vt:lpstr>
      <vt:lpstr>住戸分類!Print_Titles</vt:lpstr>
      <vt:lpstr>第四面代替!Print_Titles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2023-09-25T10:08:45Z</cp:lastPrinted>
  <dcterms:created xsi:type="dcterms:W3CDTF">2006-04-25T13:13:03Z</dcterms:created>
  <dcterms:modified xsi:type="dcterms:W3CDTF">2023-09-25T10:09:39Z</dcterms:modified>
</cp:coreProperties>
</file>